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5" yWindow="6075" windowWidth="19440" windowHeight="4080"/>
  </bookViews>
  <sheets>
    <sheet name="BÖLÜM 3" sheetId="71" r:id="rId1"/>
    <sheet name="Metaveri" sheetId="72" r:id="rId2"/>
    <sheet name="Tablo 3.1" sheetId="12" r:id="rId3"/>
    <sheet name="Tablo 3.2" sheetId="13" r:id="rId4"/>
    <sheet name="Tablo 3.3" sheetId="53" r:id="rId5"/>
    <sheet name="Tablo 3.4" sheetId="91" r:id="rId6"/>
    <sheet name="Tablo 3.5" sheetId="6" r:id="rId7"/>
    <sheet name="Tablo 3.6" sheetId="14" r:id="rId8"/>
    <sheet name="Tablo 3.7" sheetId="15" r:id="rId9"/>
    <sheet name="Tablo 3.8-Tablo 3.9" sheetId="45" r:id="rId10"/>
    <sheet name="Tablo 3.10" sheetId="75" r:id="rId11"/>
    <sheet name="Tablo 3.11" sheetId="76" r:id="rId12"/>
    <sheet name="Tablo 3.12" sheetId="77" r:id="rId13"/>
    <sheet name="Tablo 3.13" sheetId="78" r:id="rId14"/>
    <sheet name="Tablo 3.14" sheetId="79" r:id="rId15"/>
    <sheet name="Tablo 3.15" sheetId="80" r:id="rId16"/>
    <sheet name="Tablo 3.16" sheetId="81" r:id="rId17"/>
    <sheet name="Tablo 3.17" sheetId="82" r:id="rId18"/>
    <sheet name="Tablo 3.18" sheetId="90" r:id="rId19"/>
    <sheet name="Tablo 3.19" sheetId="17" r:id="rId20"/>
    <sheet name="Tablo 3.20" sheetId="88" r:id="rId21"/>
    <sheet name="Tablo 3.21" sheetId="89" r:id="rId22"/>
    <sheet name="Tablo 3.22" sheetId="83" r:id="rId23"/>
    <sheet name="Tablo 3.23" sheetId="84" r:id="rId24"/>
    <sheet name="Tablo 3.24" sheetId="85" r:id="rId25"/>
    <sheet name="Tablo 3.25" sheetId="86" r:id="rId26"/>
    <sheet name="Tablo 3.26" sheetId="87" r:id="rId27"/>
    <sheet name="Tablo 3.27" sheetId="98" r:id="rId28"/>
    <sheet name="Tablo 3.28" sheetId="25" r:id="rId29"/>
    <sheet name="Tablo 3.29" sheetId="28" r:id="rId30"/>
    <sheet name="Tablo 3.30" sheetId="29" r:id="rId31"/>
    <sheet name="Tablo 3.31" sheetId="33" r:id="rId32"/>
    <sheet name="Tablo 3.32" sheetId="34" r:id="rId33"/>
    <sheet name="Tablo 3.33 " sheetId="96" r:id="rId34"/>
    <sheet name="Tablo 3.34 " sheetId="39" r:id="rId35"/>
    <sheet name="Tablo 3.35" sheetId="40" r:id="rId36"/>
    <sheet name="Tablo 3.36" sheetId="41" r:id="rId37"/>
    <sheet name="Tablo 3.37 " sheetId="42" r:id="rId38"/>
    <sheet name="Tablo 3.38" sheetId="43" r:id="rId39"/>
    <sheet name="Tablo 3.39" sheetId="44" r:id="rId40"/>
    <sheet name="Tablo 3.40 " sheetId="95" r:id="rId41"/>
    <sheet name="Tablo 3.41" sheetId="94" r:id="rId42"/>
    <sheet name="Tablo 3.42 " sheetId="93" r:id="rId43"/>
    <sheet name="Tablo 3.43" sheetId="92" r:id="rId44"/>
    <sheet name="Tablo 3.44" sheetId="74" r:id="rId45"/>
  </sheets>
  <definedNames>
    <definedName name="_" localSheetId="2">#REF!</definedName>
    <definedName name="_" localSheetId="18">#REF!</definedName>
    <definedName name="_" localSheetId="24">#REF!</definedName>
    <definedName name="_" localSheetId="25">#REF!</definedName>
    <definedName name="_" localSheetId="27">#REF!</definedName>
    <definedName name="_" localSheetId="28">#REF!</definedName>
    <definedName name="_" localSheetId="43">#REF!</definedName>
    <definedName name="_" localSheetId="6">#REF!</definedName>
    <definedName name="_">#REF!</definedName>
    <definedName name="_ftn1" localSheetId="1">Metaveri!$A$19</definedName>
    <definedName name="_ftnref1" localSheetId="1">Metaveri!$A$1</definedName>
    <definedName name="CAL" localSheetId="11">#REF!</definedName>
    <definedName name="CAL" localSheetId="14">#REF!</definedName>
    <definedName name="CAL" localSheetId="18">#REF!</definedName>
    <definedName name="CAL" localSheetId="19">#REF!</definedName>
    <definedName name="CAL" localSheetId="20">#REF!</definedName>
    <definedName name="CAL" localSheetId="21">#REF!</definedName>
    <definedName name="CAL" localSheetId="22">#REF!</definedName>
    <definedName name="CAL" localSheetId="24">#REF!</definedName>
    <definedName name="CAL" localSheetId="25">#REF!</definedName>
    <definedName name="CAL" localSheetId="26">#REF!</definedName>
    <definedName name="CAL" localSheetId="27">#REF!</definedName>
    <definedName name="CAL" localSheetId="28">#REF!</definedName>
    <definedName name="CAL" localSheetId="4">#REF!</definedName>
    <definedName name="CAL" localSheetId="30">#REF!</definedName>
    <definedName name="CAL" localSheetId="33">#REF!</definedName>
    <definedName name="CAL" localSheetId="34">#REF!</definedName>
    <definedName name="CAL" localSheetId="36">#REF!</definedName>
    <definedName name="CAL" localSheetId="37">#REF!</definedName>
    <definedName name="CAL" localSheetId="38">#REF!</definedName>
    <definedName name="CAL" localSheetId="39">#REF!</definedName>
    <definedName name="CAL" localSheetId="42">#REF!</definedName>
    <definedName name="CAL" localSheetId="43">#REF!</definedName>
    <definedName name="CAL" localSheetId="6">#REF!</definedName>
    <definedName name="CAL" localSheetId="7">#REF!</definedName>
    <definedName name="CAL" localSheetId="8">#REF!</definedName>
    <definedName name="CAL" localSheetId="9">#REF!</definedName>
    <definedName name="CAL">#REF!</definedName>
    <definedName name="DOL" localSheetId="11">#REF!</definedName>
    <definedName name="DOL" localSheetId="14">#REF!</definedName>
    <definedName name="DOL" localSheetId="18">#REF!</definedName>
    <definedName name="DOL" localSheetId="19">#REF!</definedName>
    <definedName name="DOL" localSheetId="20">#REF!</definedName>
    <definedName name="DOL" localSheetId="21">#REF!</definedName>
    <definedName name="DOL" localSheetId="22">#REF!</definedName>
    <definedName name="DOL" localSheetId="24">#REF!</definedName>
    <definedName name="DOL" localSheetId="25">#REF!</definedName>
    <definedName name="DOL" localSheetId="26">#REF!</definedName>
    <definedName name="DOL" localSheetId="28">#REF!</definedName>
    <definedName name="DOL" localSheetId="4">#REF!</definedName>
    <definedName name="DOL" localSheetId="30">#REF!</definedName>
    <definedName name="DOL" localSheetId="33">#REF!</definedName>
    <definedName name="DOL" localSheetId="34">#REF!</definedName>
    <definedName name="DOL" localSheetId="36">#REF!</definedName>
    <definedName name="DOL" localSheetId="37">#REF!</definedName>
    <definedName name="DOL" localSheetId="38">#REF!</definedName>
    <definedName name="DOL" localSheetId="39">#REF!</definedName>
    <definedName name="DOL" localSheetId="42">#REF!</definedName>
    <definedName name="DOL" localSheetId="6">#REF!</definedName>
    <definedName name="DOL" localSheetId="7">#REF!</definedName>
    <definedName name="DOL" localSheetId="8">#REF!</definedName>
    <definedName name="DOL" localSheetId="9">#REF!</definedName>
    <definedName name="DOL">#REF!</definedName>
    <definedName name="e" localSheetId="18">#REF!</definedName>
    <definedName name="e" localSheetId="24">#REF!</definedName>
    <definedName name="e" localSheetId="25">#REF!</definedName>
    <definedName name="e" localSheetId="28">#REF!</definedName>
    <definedName name="e" localSheetId="6">#REF!</definedName>
    <definedName name="e">#REF!</definedName>
    <definedName name="eeeeee" localSheetId="11">#REF!</definedName>
    <definedName name="eeeeee" localSheetId="14">#REF!</definedName>
    <definedName name="eeeeee" localSheetId="19">#REF!</definedName>
    <definedName name="eeeeee" localSheetId="20">#REF!</definedName>
    <definedName name="eeeeee" localSheetId="21">#REF!</definedName>
    <definedName name="eeeeee" localSheetId="22">#REF!</definedName>
    <definedName name="eeeeee" localSheetId="24">#REF!</definedName>
    <definedName name="eeeeee" localSheetId="25">#REF!</definedName>
    <definedName name="eeeeee" localSheetId="26">#REF!</definedName>
    <definedName name="eeeeee" localSheetId="28">#REF!</definedName>
    <definedName name="eeeeee" localSheetId="4">#REF!</definedName>
    <definedName name="eeeeee" localSheetId="30">#REF!</definedName>
    <definedName name="eeeeee" localSheetId="33">#REF!</definedName>
    <definedName name="eeeeee" localSheetId="34">#REF!</definedName>
    <definedName name="eeeeee" localSheetId="36">#REF!</definedName>
    <definedName name="eeeeee" localSheetId="37">#REF!</definedName>
    <definedName name="eeeeee" localSheetId="38">#REF!</definedName>
    <definedName name="eeeeee" localSheetId="39">#REF!</definedName>
    <definedName name="eeeeee" localSheetId="42">#REF!</definedName>
    <definedName name="eeeeee" localSheetId="7">#REF!</definedName>
    <definedName name="eeeeee" localSheetId="8">#REF!</definedName>
    <definedName name="eeeeee" localSheetId="9">#REF!</definedName>
    <definedName name="eeeeee">#REF!</definedName>
    <definedName name="kk" localSheetId="11">#REF!</definedName>
    <definedName name="kk" localSheetId="14">#REF!</definedName>
    <definedName name="kk" localSheetId="19">#REF!</definedName>
    <definedName name="kk" localSheetId="20">#REF!</definedName>
    <definedName name="kk" localSheetId="21">#REF!</definedName>
    <definedName name="kk" localSheetId="22">#REF!</definedName>
    <definedName name="kk" localSheetId="24">#REF!</definedName>
    <definedName name="kk" localSheetId="25">#REF!</definedName>
    <definedName name="kk" localSheetId="26">#REF!</definedName>
    <definedName name="kk" localSheetId="28">#REF!</definedName>
    <definedName name="kk" localSheetId="4">#REF!</definedName>
    <definedName name="kk" localSheetId="30">#REF!</definedName>
    <definedName name="kk" localSheetId="33">#REF!</definedName>
    <definedName name="kk" localSheetId="34">#REF!</definedName>
    <definedName name="kk" localSheetId="36">#REF!</definedName>
    <definedName name="kk" localSheetId="37">#REF!</definedName>
    <definedName name="kk" localSheetId="38">#REF!</definedName>
    <definedName name="kk" localSheetId="39">#REF!</definedName>
    <definedName name="kk" localSheetId="42">#REF!</definedName>
    <definedName name="kk" localSheetId="7">#REF!</definedName>
    <definedName name="kk" localSheetId="8">#REF!</definedName>
    <definedName name="kk" localSheetId="9">#REF!</definedName>
    <definedName name="kk">#REF!</definedName>
    <definedName name="kkk" localSheetId="11">#REF!</definedName>
    <definedName name="kkk" localSheetId="14">#REF!</definedName>
    <definedName name="kkk" localSheetId="19">#REF!</definedName>
    <definedName name="kkk" localSheetId="20">#REF!</definedName>
    <definedName name="kkk" localSheetId="21">#REF!</definedName>
    <definedName name="kkk" localSheetId="22">#REF!</definedName>
    <definedName name="kkk" localSheetId="24">#REF!</definedName>
    <definedName name="kkk" localSheetId="25">#REF!</definedName>
    <definedName name="kkk" localSheetId="26">#REF!</definedName>
    <definedName name="kkk" localSheetId="28">#REF!</definedName>
    <definedName name="kkk" localSheetId="4">#REF!</definedName>
    <definedName name="kkk" localSheetId="30">#REF!</definedName>
    <definedName name="kkk" localSheetId="33">#REF!</definedName>
    <definedName name="kkk" localSheetId="34">#REF!</definedName>
    <definedName name="kkk" localSheetId="36">#REF!</definedName>
    <definedName name="kkk" localSheetId="37">#REF!</definedName>
    <definedName name="kkk" localSheetId="38">#REF!</definedName>
    <definedName name="kkk" localSheetId="39">#REF!</definedName>
    <definedName name="kkk" localSheetId="42">#REF!</definedName>
    <definedName name="kkk" localSheetId="7">#REF!</definedName>
    <definedName name="kkk" localSheetId="8">#REF!</definedName>
    <definedName name="kkk" localSheetId="9">#REF!</definedName>
    <definedName name="kkk">#REF!</definedName>
    <definedName name="PAK" localSheetId="11">#REF!</definedName>
    <definedName name="PAK" localSheetId="14">#REF!</definedName>
    <definedName name="PAK" localSheetId="18">#REF!</definedName>
    <definedName name="PAK" localSheetId="19">#REF!</definedName>
    <definedName name="PAK" localSheetId="20">#REF!</definedName>
    <definedName name="PAK" localSheetId="21">#REF!</definedName>
    <definedName name="PAK" localSheetId="22">#REF!</definedName>
    <definedName name="PAK" localSheetId="24">#REF!</definedName>
    <definedName name="PAK" localSheetId="25">#REF!</definedName>
    <definedName name="PAK" localSheetId="26">#REF!</definedName>
    <definedName name="PAK" localSheetId="28">#REF!</definedName>
    <definedName name="PAK" localSheetId="4">#REF!</definedName>
    <definedName name="PAK" localSheetId="30">#REF!</definedName>
    <definedName name="PAK" localSheetId="33">#REF!</definedName>
    <definedName name="PAK" localSheetId="34">#REF!</definedName>
    <definedName name="PAK" localSheetId="36">#REF!</definedName>
    <definedName name="PAK" localSheetId="37">#REF!</definedName>
    <definedName name="PAK" localSheetId="38">#REF!</definedName>
    <definedName name="PAK" localSheetId="39">#REF!</definedName>
    <definedName name="PAK" localSheetId="42">#REF!</definedName>
    <definedName name="PAK" localSheetId="6">#REF!</definedName>
    <definedName name="PAK" localSheetId="7">#REF!</definedName>
    <definedName name="PAK" localSheetId="8">#REF!</definedName>
    <definedName name="PAK" localSheetId="9">#REF!</definedName>
    <definedName name="PAK">#REF!</definedName>
    <definedName name="SAM" localSheetId="11">#REF!</definedName>
    <definedName name="SAM" localSheetId="14">#REF!</definedName>
    <definedName name="SAM" localSheetId="18">#REF!</definedName>
    <definedName name="SAM" localSheetId="19">#REF!</definedName>
    <definedName name="SAM" localSheetId="20">#REF!</definedName>
    <definedName name="SAM" localSheetId="21">#REF!</definedName>
    <definedName name="SAM" localSheetId="22">#REF!</definedName>
    <definedName name="SAM" localSheetId="24">#REF!</definedName>
    <definedName name="SAM" localSheetId="25">#REF!</definedName>
    <definedName name="SAM" localSheetId="26">#REF!</definedName>
    <definedName name="SAM" localSheetId="28">#REF!</definedName>
    <definedName name="SAM" localSheetId="4">#REF!</definedName>
    <definedName name="SAM" localSheetId="30">#REF!</definedName>
    <definedName name="SAM" localSheetId="33">#REF!</definedName>
    <definedName name="SAM" localSheetId="34">#REF!</definedName>
    <definedName name="SAM" localSheetId="36">#REF!</definedName>
    <definedName name="SAM" localSheetId="37">#REF!</definedName>
    <definedName name="SAM" localSheetId="38">#REF!</definedName>
    <definedName name="SAM" localSheetId="39">#REF!</definedName>
    <definedName name="SAM" localSheetId="42">#REF!</definedName>
    <definedName name="SAM" localSheetId="6">#REF!</definedName>
    <definedName name="SAM" localSheetId="7">#REF!</definedName>
    <definedName name="SAM" localSheetId="8">#REF!</definedName>
    <definedName name="SAM" localSheetId="9">#REF!</definedName>
    <definedName name="SAM">#REF!</definedName>
    <definedName name="sss" localSheetId="11">#REF!</definedName>
    <definedName name="sss" localSheetId="14">#REF!</definedName>
    <definedName name="sss" localSheetId="19">#REF!</definedName>
    <definedName name="sss" localSheetId="20">#REF!</definedName>
    <definedName name="sss" localSheetId="21">#REF!</definedName>
    <definedName name="sss" localSheetId="22">#REF!</definedName>
    <definedName name="sss" localSheetId="24">#REF!</definedName>
    <definedName name="sss" localSheetId="25">#REF!</definedName>
    <definedName name="sss" localSheetId="26">#REF!</definedName>
    <definedName name="sss" localSheetId="28">#REF!</definedName>
    <definedName name="sss" localSheetId="4">#REF!</definedName>
    <definedName name="sss" localSheetId="30">#REF!</definedName>
    <definedName name="sss" localSheetId="33">#REF!</definedName>
    <definedName name="sss" localSheetId="34">#REF!</definedName>
    <definedName name="sss" localSheetId="36">#REF!</definedName>
    <definedName name="sss" localSheetId="37">#REF!</definedName>
    <definedName name="sss" localSheetId="38">#REF!</definedName>
    <definedName name="sss" localSheetId="39">#REF!</definedName>
    <definedName name="sss" localSheetId="42">#REF!</definedName>
    <definedName name="sss" localSheetId="7">#REF!</definedName>
    <definedName name="sss" localSheetId="8">#REF!</definedName>
    <definedName name="sss" localSheetId="9">#REF!</definedName>
    <definedName name="sss">#REF!</definedName>
    <definedName name="ssss" localSheetId="11">#REF!</definedName>
    <definedName name="ssss" localSheetId="14">#REF!</definedName>
    <definedName name="ssss" localSheetId="19">#REF!</definedName>
    <definedName name="ssss" localSheetId="20">#REF!</definedName>
    <definedName name="ssss" localSheetId="21">#REF!</definedName>
    <definedName name="ssss" localSheetId="22">#REF!</definedName>
    <definedName name="ssss" localSheetId="24">#REF!</definedName>
    <definedName name="ssss" localSheetId="25">#REF!</definedName>
    <definedName name="ssss" localSheetId="26">#REF!</definedName>
    <definedName name="ssss" localSheetId="28">#REF!</definedName>
    <definedName name="ssss" localSheetId="4">#REF!</definedName>
    <definedName name="ssss" localSheetId="30">#REF!</definedName>
    <definedName name="ssss" localSheetId="33">#REF!</definedName>
    <definedName name="ssss" localSheetId="34">#REF!</definedName>
    <definedName name="ssss" localSheetId="36">#REF!</definedName>
    <definedName name="ssss" localSheetId="37">#REF!</definedName>
    <definedName name="ssss" localSheetId="38">#REF!</definedName>
    <definedName name="ssss" localSheetId="39">#REF!</definedName>
    <definedName name="ssss" localSheetId="42">#REF!</definedName>
    <definedName name="ssss" localSheetId="7">#REF!</definedName>
    <definedName name="ssss" localSheetId="8">#REF!</definedName>
    <definedName name="ssss" localSheetId="9">#REF!</definedName>
    <definedName name="ssss">#REF!</definedName>
    <definedName name="şl" localSheetId="11">#REF!</definedName>
    <definedName name="şl" localSheetId="14">#REF!</definedName>
    <definedName name="şl" localSheetId="19">#REF!</definedName>
    <definedName name="şl" localSheetId="20">#REF!</definedName>
    <definedName name="şl" localSheetId="21">#REF!</definedName>
    <definedName name="şl" localSheetId="22">#REF!</definedName>
    <definedName name="şl" localSheetId="24">#REF!</definedName>
    <definedName name="şl" localSheetId="25">#REF!</definedName>
    <definedName name="şl" localSheetId="26">#REF!</definedName>
    <definedName name="şl" localSheetId="28">#REF!</definedName>
    <definedName name="şl" localSheetId="4">#REF!</definedName>
    <definedName name="şl" localSheetId="30">#REF!</definedName>
    <definedName name="şl" localSheetId="33">#REF!</definedName>
    <definedName name="şl" localSheetId="34">#REF!</definedName>
    <definedName name="şl" localSheetId="36">#REF!</definedName>
    <definedName name="şl" localSheetId="37">#REF!</definedName>
    <definedName name="şl" localSheetId="38">#REF!</definedName>
    <definedName name="şl" localSheetId="39">#REF!</definedName>
    <definedName name="şl" localSheetId="42">#REF!</definedName>
    <definedName name="şl" localSheetId="7">#REF!</definedName>
    <definedName name="şl" localSheetId="8">#REF!</definedName>
    <definedName name="şl" localSheetId="9">#REF!</definedName>
    <definedName name="şl">#REF!</definedName>
    <definedName name="TAM" localSheetId="11">#REF!</definedName>
    <definedName name="TAM" localSheetId="14">#REF!</definedName>
    <definedName name="TAM" localSheetId="18">#REF!</definedName>
    <definedName name="TAM" localSheetId="19">#REF!</definedName>
    <definedName name="TAM" localSheetId="20">#REF!</definedName>
    <definedName name="TAM" localSheetId="21">#REF!</definedName>
    <definedName name="TAM" localSheetId="22">#REF!</definedName>
    <definedName name="TAM" localSheetId="24">#REF!</definedName>
    <definedName name="TAM" localSheetId="25">#REF!</definedName>
    <definedName name="TAM" localSheetId="26">#REF!</definedName>
    <definedName name="TAM" localSheetId="28">#REF!</definedName>
    <definedName name="TAM" localSheetId="4">#REF!</definedName>
    <definedName name="TAM" localSheetId="30">#REF!</definedName>
    <definedName name="TAM" localSheetId="33">#REF!</definedName>
    <definedName name="TAM" localSheetId="34">#REF!</definedName>
    <definedName name="TAM" localSheetId="36">#REF!</definedName>
    <definedName name="TAM" localSheetId="37">#REF!</definedName>
    <definedName name="TAM" localSheetId="38">#REF!</definedName>
    <definedName name="TAM" localSheetId="39">#REF!</definedName>
    <definedName name="TAM" localSheetId="42">#REF!</definedName>
    <definedName name="TAM" localSheetId="6">#REF!</definedName>
    <definedName name="TAM" localSheetId="7">#REF!</definedName>
    <definedName name="TAM" localSheetId="8">#REF!</definedName>
    <definedName name="TAM" localSheetId="9">#REF!</definedName>
    <definedName name="TAM">#REF!</definedName>
    <definedName name="TAT" localSheetId="11">#REF!</definedName>
    <definedName name="TAT" localSheetId="14">#REF!</definedName>
    <definedName name="TAT" localSheetId="18">#REF!</definedName>
    <definedName name="TAT" localSheetId="19">#REF!</definedName>
    <definedName name="TAT" localSheetId="20">#REF!</definedName>
    <definedName name="TAT" localSheetId="21">#REF!</definedName>
    <definedName name="TAT" localSheetId="22">#REF!</definedName>
    <definedName name="TAT" localSheetId="24">#REF!</definedName>
    <definedName name="TAT" localSheetId="25">#REF!</definedName>
    <definedName name="TAT" localSheetId="26">#REF!</definedName>
    <definedName name="TAT" localSheetId="28">#REF!</definedName>
    <definedName name="TAT" localSheetId="4">#REF!</definedName>
    <definedName name="TAT" localSheetId="30">#REF!</definedName>
    <definedName name="TAT" localSheetId="33">#REF!</definedName>
    <definedName name="TAT" localSheetId="34">#REF!</definedName>
    <definedName name="TAT" localSheetId="36">#REF!</definedName>
    <definedName name="TAT" localSheetId="37">#REF!</definedName>
    <definedName name="TAT" localSheetId="38">#REF!</definedName>
    <definedName name="TAT" localSheetId="39">#REF!</definedName>
    <definedName name="TAT" localSheetId="42">#REF!</definedName>
    <definedName name="TAT" localSheetId="6">#REF!</definedName>
    <definedName name="TAT" localSheetId="7">#REF!</definedName>
    <definedName name="TAT" localSheetId="8">#REF!</definedName>
    <definedName name="TAT" localSheetId="9">#REF!</definedName>
    <definedName name="TAT">#REF!</definedName>
    <definedName name="TOPLAM" localSheetId="11">#REF!</definedName>
    <definedName name="TOPLAM" localSheetId="14">#REF!</definedName>
    <definedName name="TOPLAM" localSheetId="18">#REF!</definedName>
    <definedName name="TOPLAM" localSheetId="19">#REF!</definedName>
    <definedName name="TOPLAM" localSheetId="20">#REF!</definedName>
    <definedName name="TOPLAM" localSheetId="21">#REF!</definedName>
    <definedName name="TOPLAM" localSheetId="22">#REF!</definedName>
    <definedName name="TOPLAM" localSheetId="24">#REF!</definedName>
    <definedName name="TOPLAM" localSheetId="25">#REF!</definedName>
    <definedName name="TOPLAM" localSheetId="26">#REF!</definedName>
    <definedName name="TOPLAM" localSheetId="28">#REF!</definedName>
    <definedName name="TOPLAM" localSheetId="4">#REF!</definedName>
    <definedName name="TOPLAM" localSheetId="30">#REF!</definedName>
    <definedName name="TOPLAM" localSheetId="33">#REF!</definedName>
    <definedName name="TOPLAM" localSheetId="34">#REF!</definedName>
    <definedName name="TOPLAM" localSheetId="36">#REF!</definedName>
    <definedName name="TOPLAM" localSheetId="37">#REF!</definedName>
    <definedName name="TOPLAM" localSheetId="38">#REF!</definedName>
    <definedName name="TOPLAM" localSheetId="39">#REF!</definedName>
    <definedName name="TOPLAM" localSheetId="42">#REF!</definedName>
    <definedName name="TOPLAM" localSheetId="6">#REF!</definedName>
    <definedName name="TOPLAM" localSheetId="7">#REF!</definedName>
    <definedName name="TOPLAM" localSheetId="8">#REF!</definedName>
    <definedName name="TOPLAM" localSheetId="9">#REF!</definedName>
    <definedName name="TOPLAM">#REF!</definedName>
    <definedName name="tuba" localSheetId="18">#REF!</definedName>
    <definedName name="tuba" localSheetId="24">#REF!</definedName>
    <definedName name="tuba" localSheetId="25">#REF!</definedName>
    <definedName name="tuba" localSheetId="28">#REF!</definedName>
    <definedName name="tuba" localSheetId="6">#REF!</definedName>
    <definedName name="tuba">#REF!</definedName>
    <definedName name="YAM" localSheetId="11">#REF!</definedName>
    <definedName name="YAM" localSheetId="14">#REF!</definedName>
    <definedName name="YAM" localSheetId="18">#REF!</definedName>
    <definedName name="YAM" localSheetId="19">#REF!</definedName>
    <definedName name="YAM" localSheetId="20">#REF!</definedName>
    <definedName name="YAM" localSheetId="21">#REF!</definedName>
    <definedName name="YAM" localSheetId="22">#REF!</definedName>
    <definedName name="YAM" localSheetId="24">#REF!</definedName>
    <definedName name="YAM" localSheetId="25">#REF!</definedName>
    <definedName name="YAM" localSheetId="26">#REF!</definedName>
    <definedName name="YAM" localSheetId="28">#REF!</definedName>
    <definedName name="YAM" localSheetId="4">#REF!</definedName>
    <definedName name="YAM" localSheetId="30">#REF!</definedName>
    <definedName name="YAM" localSheetId="33">#REF!</definedName>
    <definedName name="YAM" localSheetId="34">#REF!</definedName>
    <definedName name="YAM" localSheetId="36">#REF!</definedName>
    <definedName name="YAM" localSheetId="37">#REF!</definedName>
    <definedName name="YAM" localSheetId="38">#REF!</definedName>
    <definedName name="YAM" localSheetId="39">#REF!</definedName>
    <definedName name="YAM" localSheetId="42">#REF!</definedName>
    <definedName name="YAM" localSheetId="6">#REF!</definedName>
    <definedName name="YAM" localSheetId="7">#REF!</definedName>
    <definedName name="YAM" localSheetId="8">#REF!</definedName>
    <definedName name="YAM" localSheetId="9">#REF!</definedName>
    <definedName name="YAM">#REF!</definedName>
    <definedName name="_xlnm.Print_Area" localSheetId="2">'Tablo 3.1'!$A$1:$U$756</definedName>
    <definedName name="_xlnm.Print_Area" localSheetId="11">'Tablo 3.11'!$A$1:$T$92</definedName>
    <definedName name="_xlnm.Print_Area" localSheetId="12">'Tablo 3.12'!$A$1:$S$64</definedName>
    <definedName name="_xlnm.Print_Area" localSheetId="13">'Tablo 3.13'!$A$1:$T$18</definedName>
    <definedName name="_xlnm.Print_Area" localSheetId="14">'Tablo 3.14'!$A$1:$K$87</definedName>
    <definedName name="_xlnm.Print_Area" localSheetId="15">'Tablo 3.15'!$A$1:$J$71</definedName>
    <definedName name="_xlnm.Print_Area" localSheetId="16">'Tablo 3.16'!$A$1:$L$16</definedName>
    <definedName name="_xlnm.Print_Area" localSheetId="19">'Tablo 3.19'!$A$1:$H$88</definedName>
    <definedName name="_xlnm.Print_Area" localSheetId="3">'Tablo 3.2'!$A$1:$T$94</definedName>
    <definedName name="_xlnm.Print_Area" localSheetId="20">'Tablo 3.20'!$A$1:$G$64</definedName>
    <definedName name="_xlnm.Print_Area" localSheetId="22">'Tablo 3.22'!$A$1:$T$90</definedName>
    <definedName name="_xlnm.Print_Area" localSheetId="23">'Tablo 3.23'!$A$1:$P$86</definedName>
    <definedName name="_xlnm.Print_Area" localSheetId="24">'Tablo 3.24'!$A$1:$P$79</definedName>
    <definedName name="_xlnm.Print_Area" localSheetId="25">'Tablo 3.25'!$A$1:$T$91</definedName>
    <definedName name="_xlnm.Print_Area" localSheetId="26">'Tablo 3.26'!$A$1:$P$91</definedName>
    <definedName name="_xlnm.Print_Area" localSheetId="29">'Tablo 3.29'!$A$1:$T$18</definedName>
    <definedName name="_xlnm.Print_Area" localSheetId="4">'Tablo 3.3'!$A$1:$S$75</definedName>
    <definedName name="_xlnm.Print_Area" localSheetId="30">'Tablo 3.30'!$A$1:$H$17</definedName>
    <definedName name="_xlnm.Print_Area" localSheetId="33">'Tablo 3.33 '!$A$1:$Q$12</definedName>
    <definedName name="_xlnm.Print_Area" localSheetId="37">'Tablo 3.37 '!$A$1:$T$60</definedName>
    <definedName name="_xlnm.Print_Area" localSheetId="5">'Tablo 3.4'!$A$1:$Z$757</definedName>
    <definedName name="_xlnm.Print_Area" localSheetId="44">'Tablo 3.44'!$A$1:$J$55</definedName>
    <definedName name="_xlnm.Print_Titles" localSheetId="34">'Tablo 3.34 '!$4:$6</definedName>
    <definedName name="_xlnm.Print_Titles" localSheetId="37">'Tablo 3.37 '!$4:$6</definedName>
    <definedName name="_xlnm.Print_Titles" localSheetId="39">'Tablo 3.39'!$4:$6</definedName>
    <definedName name="_xlnm.Print_Titles" localSheetId="8">'Tablo 3.7'!$3:$5</definedName>
    <definedName name="yyyy" localSheetId="2">#REF!</definedName>
    <definedName name="yyyy" localSheetId="11">#REF!</definedName>
    <definedName name="yyyy" localSheetId="14">#REF!</definedName>
    <definedName name="yyyy" localSheetId="19">#REF!</definedName>
    <definedName name="yyyy" localSheetId="3">#REF!</definedName>
    <definedName name="yyyy" localSheetId="20">#REF!</definedName>
    <definedName name="yyyy" localSheetId="21">#REF!</definedName>
    <definedName name="yyyy" localSheetId="22">#REF!</definedName>
    <definedName name="yyyy" localSheetId="24">#REF!</definedName>
    <definedName name="yyyy" localSheetId="25">#REF!</definedName>
    <definedName name="yyyy" localSheetId="26">#REF!</definedName>
    <definedName name="yyyy" localSheetId="28">#REF!</definedName>
    <definedName name="yyyy" localSheetId="4">#REF!</definedName>
    <definedName name="yyyy" localSheetId="30">#REF!</definedName>
    <definedName name="yyyy" localSheetId="33">#REF!</definedName>
    <definedName name="yyyy" localSheetId="34">#REF!</definedName>
    <definedName name="yyyy" localSheetId="36">#REF!</definedName>
    <definedName name="yyyy" localSheetId="37">#REF!</definedName>
    <definedName name="yyyy" localSheetId="38">#REF!</definedName>
    <definedName name="yyyy" localSheetId="39">#REF!</definedName>
    <definedName name="yyyy" localSheetId="42">#REF!</definedName>
    <definedName name="yyyy" localSheetId="7">#REF!</definedName>
    <definedName name="yyyy" localSheetId="8">#REF!</definedName>
    <definedName name="yyyy" localSheetId="9">#REF!</definedName>
    <definedName name="yyyy">#REF!</definedName>
  </definedNames>
  <calcPr calcId="145621"/>
</workbook>
</file>

<file path=xl/calcChain.xml><?xml version="1.0" encoding="utf-8"?>
<calcChain xmlns="http://schemas.openxmlformats.org/spreadsheetml/2006/main">
  <c r="P67" i="39"/>
  <c r="P68"/>
  <c r="O67"/>
  <c r="O68"/>
  <c r="P63"/>
  <c r="P64"/>
  <c r="O63"/>
  <c r="O64"/>
  <c r="P58"/>
  <c r="P59"/>
  <c r="P60"/>
  <c r="O58"/>
  <c r="O59"/>
  <c r="O60"/>
  <c r="P53"/>
  <c r="P54"/>
  <c r="P55"/>
  <c r="O53"/>
  <c r="O54"/>
  <c r="O55"/>
  <c r="P49"/>
  <c r="P50"/>
  <c r="O49"/>
  <c r="O50"/>
  <c r="P45"/>
  <c r="P46"/>
  <c r="O45"/>
  <c r="O46"/>
  <c r="P40"/>
  <c r="P41"/>
  <c r="P42"/>
  <c r="O40"/>
  <c r="O41"/>
  <c r="O42"/>
  <c r="P37"/>
  <c r="O37"/>
  <c r="P31"/>
  <c r="P32"/>
  <c r="P33"/>
  <c r="P34"/>
  <c r="O31"/>
  <c r="O32"/>
  <c r="O33"/>
  <c r="O34"/>
  <c r="P23"/>
  <c r="P24"/>
  <c r="P25"/>
  <c r="P26"/>
  <c r="P27"/>
  <c r="P28"/>
  <c r="O23"/>
  <c r="O24"/>
  <c r="O25"/>
  <c r="O26"/>
  <c r="O27"/>
  <c r="O28"/>
  <c r="P15"/>
  <c r="P16"/>
  <c r="P17"/>
  <c r="P18"/>
  <c r="P19"/>
  <c r="P20"/>
  <c r="O15"/>
  <c r="O16"/>
  <c r="O17"/>
  <c r="O18"/>
  <c r="O19"/>
  <c r="O20"/>
  <c r="P10"/>
  <c r="P11"/>
  <c r="P12"/>
  <c r="O10"/>
  <c r="O11"/>
  <c r="O12"/>
  <c r="O66"/>
  <c r="O57"/>
  <c r="N8" i="53" l="1"/>
  <c r="O8"/>
  <c r="P8" s="1"/>
  <c r="N9"/>
  <c r="O9"/>
  <c r="N10"/>
  <c r="O10"/>
  <c r="P10" s="1"/>
  <c r="N11"/>
  <c r="O11"/>
  <c r="P11" s="1"/>
  <c r="N12"/>
  <c r="O12"/>
  <c r="N13"/>
  <c r="O13"/>
  <c r="N14"/>
  <c r="O14"/>
  <c r="N15"/>
  <c r="O15"/>
  <c r="P15" s="1"/>
  <c r="N16"/>
  <c r="O16"/>
  <c r="N17"/>
  <c r="O17"/>
  <c r="N18"/>
  <c r="O18"/>
  <c r="N19"/>
  <c r="O19"/>
  <c r="P19" s="1"/>
  <c r="N20"/>
  <c r="O20"/>
  <c r="N21"/>
  <c r="O21"/>
  <c r="N22"/>
  <c r="O22"/>
  <c r="N23"/>
  <c r="P23" s="1"/>
  <c r="O23"/>
  <c r="N24"/>
  <c r="O24"/>
  <c r="N25"/>
  <c r="O25"/>
  <c r="N26"/>
  <c r="O26"/>
  <c r="N27"/>
  <c r="O27"/>
  <c r="P27" s="1"/>
  <c r="N28"/>
  <c r="O28"/>
  <c r="N29"/>
  <c r="O29"/>
  <c r="N30"/>
  <c r="O30"/>
  <c r="N31"/>
  <c r="O31"/>
  <c r="P31" s="1"/>
  <c r="N32"/>
  <c r="O32"/>
  <c r="P32" s="1"/>
  <c r="N33"/>
  <c r="O33"/>
  <c r="N34"/>
  <c r="O34"/>
  <c r="P34" s="1"/>
  <c r="N35"/>
  <c r="O35"/>
  <c r="N36"/>
  <c r="O36"/>
  <c r="P36" s="1"/>
  <c r="N37"/>
  <c r="P37" s="1"/>
  <c r="O37"/>
  <c r="N38"/>
  <c r="O38"/>
  <c r="P38" s="1"/>
  <c r="N39"/>
  <c r="P39" s="1"/>
  <c r="O39"/>
  <c r="N40"/>
  <c r="O40"/>
  <c r="P40" s="1"/>
  <c r="N41"/>
  <c r="O41"/>
  <c r="N42"/>
  <c r="O42"/>
  <c r="P42" s="1"/>
  <c r="N43"/>
  <c r="P43" s="1"/>
  <c r="O43"/>
  <c r="N44"/>
  <c r="O44"/>
  <c r="N45"/>
  <c r="O45"/>
  <c r="N46"/>
  <c r="O46"/>
  <c r="N47"/>
  <c r="O47"/>
  <c r="P47"/>
  <c r="N48"/>
  <c r="O48"/>
  <c r="N49"/>
  <c r="O49"/>
  <c r="N50"/>
  <c r="O50"/>
  <c r="N51"/>
  <c r="O51"/>
  <c r="P51" s="1"/>
  <c r="N52"/>
  <c r="O52"/>
  <c r="N53"/>
  <c r="O53"/>
  <c r="N54"/>
  <c r="O54"/>
  <c r="N55"/>
  <c r="O55"/>
  <c r="N56"/>
  <c r="O56"/>
  <c r="N57"/>
  <c r="O57"/>
  <c r="N58"/>
  <c r="O58"/>
  <c r="N59"/>
  <c r="O59"/>
  <c r="P59" s="1"/>
  <c r="N60"/>
  <c r="O60"/>
  <c r="N61"/>
  <c r="O61"/>
  <c r="N62"/>
  <c r="O62"/>
  <c r="N63"/>
  <c r="O63"/>
  <c r="P63" s="1"/>
  <c r="N64"/>
  <c r="O64"/>
  <c r="P64" s="1"/>
  <c r="N65"/>
  <c r="O65"/>
  <c r="N66"/>
  <c r="O66"/>
  <c r="P66" s="1"/>
  <c r="N67"/>
  <c r="O67"/>
  <c r="N68"/>
  <c r="O68"/>
  <c r="P68" s="1"/>
  <c r="N69"/>
  <c r="P69" s="1"/>
  <c r="O69"/>
  <c r="N70"/>
  <c r="O70"/>
  <c r="P70" s="1"/>
  <c r="N71"/>
  <c r="P71" s="1"/>
  <c r="O71"/>
  <c r="N72"/>
  <c r="O72"/>
  <c r="P72" s="1"/>
  <c r="O7"/>
  <c r="P7" s="1"/>
  <c r="N7"/>
  <c r="O52" i="13"/>
  <c r="P52"/>
  <c r="O53"/>
  <c r="P53"/>
  <c r="Q53" s="1"/>
  <c r="O54"/>
  <c r="Q54" s="1"/>
  <c r="P54"/>
  <c r="O55"/>
  <c r="P55"/>
  <c r="O56"/>
  <c r="P56"/>
  <c r="O57"/>
  <c r="P57"/>
  <c r="Q57" s="1"/>
  <c r="O58"/>
  <c r="P58"/>
  <c r="O59"/>
  <c r="P59"/>
  <c r="Q59" s="1"/>
  <c r="O60"/>
  <c r="P60"/>
  <c r="O61"/>
  <c r="P61"/>
  <c r="Q61" s="1"/>
  <c r="O62"/>
  <c r="P62"/>
  <c r="O63"/>
  <c r="P63"/>
  <c r="O64"/>
  <c r="P64"/>
  <c r="Q64" s="1"/>
  <c r="O65"/>
  <c r="P65"/>
  <c r="Q65" s="1"/>
  <c r="O66"/>
  <c r="P66"/>
  <c r="O67"/>
  <c r="P67"/>
  <c r="O68"/>
  <c r="P68"/>
  <c r="O69"/>
  <c r="P69"/>
  <c r="Q69" s="1"/>
  <c r="O70"/>
  <c r="Q70" s="1"/>
  <c r="P70"/>
  <c r="O71"/>
  <c r="P71"/>
  <c r="O72"/>
  <c r="P72"/>
  <c r="O73"/>
  <c r="P73"/>
  <c r="O74"/>
  <c r="Q74" s="1"/>
  <c r="P74"/>
  <c r="O75"/>
  <c r="P75"/>
  <c r="O76"/>
  <c r="P76"/>
  <c r="O77"/>
  <c r="P77"/>
  <c r="Q77" s="1"/>
  <c r="O78"/>
  <c r="P78"/>
  <c r="O79"/>
  <c r="P79"/>
  <c r="O80"/>
  <c r="P80"/>
  <c r="O81"/>
  <c r="P81"/>
  <c r="Q81" s="1"/>
  <c r="O82"/>
  <c r="P82"/>
  <c r="O83"/>
  <c r="P83"/>
  <c r="Q83" s="1"/>
  <c r="O84"/>
  <c r="P84"/>
  <c r="O85"/>
  <c r="P85"/>
  <c r="Q85" s="1"/>
  <c r="O86"/>
  <c r="Q86" s="1"/>
  <c r="P86"/>
  <c r="O87"/>
  <c r="P87"/>
  <c r="Q87" s="1"/>
  <c r="O88"/>
  <c r="Q88" s="1"/>
  <c r="P88"/>
  <c r="O89"/>
  <c r="P89"/>
  <c r="Q89" s="1"/>
  <c r="O90"/>
  <c r="P90"/>
  <c r="O91"/>
  <c r="P91"/>
  <c r="P51"/>
  <c r="Q51" s="1"/>
  <c r="O51"/>
  <c r="O8"/>
  <c r="P8"/>
  <c r="Q8" s="1"/>
  <c r="O9"/>
  <c r="P9"/>
  <c r="O10"/>
  <c r="P10"/>
  <c r="O11"/>
  <c r="P11"/>
  <c r="O12"/>
  <c r="P12"/>
  <c r="Q12" s="1"/>
  <c r="O13"/>
  <c r="P13"/>
  <c r="O14"/>
  <c r="P14"/>
  <c r="O15"/>
  <c r="P15"/>
  <c r="O16"/>
  <c r="P16"/>
  <c r="Q16"/>
  <c r="O17"/>
  <c r="P17"/>
  <c r="Q17" s="1"/>
  <c r="O18"/>
  <c r="P18"/>
  <c r="O19"/>
  <c r="P19"/>
  <c r="O20"/>
  <c r="P20"/>
  <c r="Q20" s="1"/>
  <c r="O21"/>
  <c r="P21"/>
  <c r="Q21" s="1"/>
  <c r="O22"/>
  <c r="P22"/>
  <c r="O23"/>
  <c r="P23"/>
  <c r="O24"/>
  <c r="P24"/>
  <c r="Q24" s="1"/>
  <c r="O25"/>
  <c r="P25"/>
  <c r="Q25" s="1"/>
  <c r="O26"/>
  <c r="P26"/>
  <c r="O27"/>
  <c r="P27"/>
  <c r="O28"/>
  <c r="P28"/>
  <c r="O29"/>
  <c r="P29"/>
  <c r="Q29" s="1"/>
  <c r="O30"/>
  <c r="Q30" s="1"/>
  <c r="P30"/>
  <c r="O31"/>
  <c r="P31"/>
  <c r="Q31" s="1"/>
  <c r="O32"/>
  <c r="P32"/>
  <c r="Q32" s="1"/>
  <c r="O33"/>
  <c r="P33"/>
  <c r="Q33" s="1"/>
  <c r="O34"/>
  <c r="P34"/>
  <c r="O35"/>
  <c r="P35"/>
  <c r="O36"/>
  <c r="P36"/>
  <c r="Q36" s="1"/>
  <c r="O37"/>
  <c r="P37"/>
  <c r="Q37" s="1"/>
  <c r="O38"/>
  <c r="Q38" s="1"/>
  <c r="P38"/>
  <c r="O39"/>
  <c r="P39"/>
  <c r="Q39" s="1"/>
  <c r="O40"/>
  <c r="P40"/>
  <c r="Q40" s="1"/>
  <c r="O41"/>
  <c r="P41"/>
  <c r="O42"/>
  <c r="P42"/>
  <c r="O43"/>
  <c r="P43"/>
  <c r="O44"/>
  <c r="P44"/>
  <c r="O45"/>
  <c r="P45"/>
  <c r="O46"/>
  <c r="Q46" s="1"/>
  <c r="P46"/>
  <c r="P7"/>
  <c r="Q7" s="1"/>
  <c r="O7"/>
  <c r="P67" i="53" l="1"/>
  <c r="P58"/>
  <c r="P56"/>
  <c r="P54"/>
  <c r="P52"/>
  <c r="P50"/>
  <c r="P48"/>
  <c r="P35"/>
  <c r="P26"/>
  <c r="P24"/>
  <c r="P22"/>
  <c r="P18"/>
  <c r="P16"/>
  <c r="P55"/>
  <c r="P53"/>
  <c r="P21"/>
  <c r="P45"/>
  <c r="P29"/>
  <c r="P62"/>
  <c r="P60"/>
  <c r="P57"/>
  <c r="P46"/>
  <c r="P44"/>
  <c r="P41"/>
  <c r="P30"/>
  <c r="P28"/>
  <c r="P25"/>
  <c r="P14"/>
  <c r="P12"/>
  <c r="P9"/>
  <c r="P65"/>
  <c r="P49"/>
  <c r="P33"/>
  <c r="P20"/>
  <c r="P17"/>
  <c r="P61"/>
  <c r="P13"/>
  <c r="Q14" i="13"/>
  <c r="Q10"/>
  <c r="Q52"/>
  <c r="Q45"/>
  <c r="Q41"/>
  <c r="Q28"/>
  <c r="Q13"/>
  <c r="Q9"/>
  <c r="Q84"/>
  <c r="Q80"/>
  <c r="Q55"/>
  <c r="Q44"/>
  <c r="Q22"/>
  <c r="Q18"/>
  <c r="Q75"/>
  <c r="Q73"/>
  <c r="Q71"/>
  <c r="Q58"/>
  <c r="Q68"/>
  <c r="Q23"/>
  <c r="Q15"/>
  <c r="Q82"/>
  <c r="Q66"/>
  <c r="Q42"/>
  <c r="Q34"/>
  <c r="Q26"/>
  <c r="Q90"/>
  <c r="Q78"/>
  <c r="Q76"/>
  <c r="Q67"/>
  <c r="Q62"/>
  <c r="Q60"/>
  <c r="Q43"/>
  <c r="Q35"/>
  <c r="Q27"/>
  <c r="Q19"/>
  <c r="Q11"/>
  <c r="Q91"/>
  <c r="Q79"/>
  <c r="Q72"/>
  <c r="Q63"/>
  <c r="Q56"/>
  <c r="T500" i="98" l="1"/>
  <c r="P500"/>
  <c r="Q500" s="1"/>
  <c r="O500"/>
  <c r="T499"/>
  <c r="P499"/>
  <c r="O499"/>
  <c r="T498"/>
  <c r="P498"/>
  <c r="O498"/>
  <c r="T497"/>
  <c r="P497"/>
  <c r="O497"/>
  <c r="T496"/>
  <c r="P496"/>
  <c r="Q496" s="1"/>
  <c r="O496"/>
  <c r="T495"/>
  <c r="P495"/>
  <c r="O495"/>
  <c r="T494"/>
  <c r="P494"/>
  <c r="O494"/>
  <c r="T493"/>
  <c r="P493"/>
  <c r="O493"/>
  <c r="T492"/>
  <c r="P492"/>
  <c r="O492"/>
  <c r="S491"/>
  <c r="R491"/>
  <c r="N491"/>
  <c r="M491"/>
  <c r="L491"/>
  <c r="K491"/>
  <c r="J491"/>
  <c r="I491"/>
  <c r="H491"/>
  <c r="G491"/>
  <c r="F491"/>
  <c r="E491"/>
  <c r="D491"/>
  <c r="C491"/>
  <c r="T490"/>
  <c r="P490"/>
  <c r="Q490" s="1"/>
  <c r="O490"/>
  <c r="T489"/>
  <c r="P489"/>
  <c r="O489"/>
  <c r="S488"/>
  <c r="R488"/>
  <c r="P488"/>
  <c r="N488"/>
  <c r="M488"/>
  <c r="L488"/>
  <c r="K488"/>
  <c r="J488"/>
  <c r="I488"/>
  <c r="H488"/>
  <c r="G488"/>
  <c r="F488"/>
  <c r="E488"/>
  <c r="D488"/>
  <c r="C488"/>
  <c r="T487"/>
  <c r="P487"/>
  <c r="O487"/>
  <c r="O485" s="1"/>
  <c r="T486"/>
  <c r="P486"/>
  <c r="O486"/>
  <c r="S485"/>
  <c r="R485"/>
  <c r="P485"/>
  <c r="N485"/>
  <c r="M485"/>
  <c r="L485"/>
  <c r="K485"/>
  <c r="J485"/>
  <c r="I485"/>
  <c r="H485"/>
  <c r="G485"/>
  <c r="F485"/>
  <c r="E485"/>
  <c r="D485"/>
  <c r="C485"/>
  <c r="T484"/>
  <c r="P484"/>
  <c r="O484"/>
  <c r="T483"/>
  <c r="P483"/>
  <c r="O483"/>
  <c r="T482"/>
  <c r="P482"/>
  <c r="O482"/>
  <c r="T481"/>
  <c r="P481"/>
  <c r="O481"/>
  <c r="T480"/>
  <c r="P480"/>
  <c r="O480"/>
  <c r="T479"/>
  <c r="P479"/>
  <c r="O479"/>
  <c r="T478"/>
  <c r="P478"/>
  <c r="O478"/>
  <c r="T477"/>
  <c r="P477"/>
  <c r="O477"/>
  <c r="T476"/>
  <c r="P476"/>
  <c r="O476"/>
  <c r="S475"/>
  <c r="R475"/>
  <c r="N475"/>
  <c r="M475"/>
  <c r="L475"/>
  <c r="K475"/>
  <c r="J475"/>
  <c r="I475"/>
  <c r="H475"/>
  <c r="G475"/>
  <c r="F475"/>
  <c r="E475"/>
  <c r="D475"/>
  <c r="C475"/>
  <c r="T474"/>
  <c r="Q474"/>
  <c r="P474"/>
  <c r="O474"/>
  <c r="T473"/>
  <c r="Q473"/>
  <c r="P473"/>
  <c r="O473"/>
  <c r="T472"/>
  <c r="P472"/>
  <c r="Q472" s="1"/>
  <c r="O472"/>
  <c r="T471"/>
  <c r="P471"/>
  <c r="O471"/>
  <c r="T470"/>
  <c r="P470"/>
  <c r="O470"/>
  <c r="T469"/>
  <c r="P469"/>
  <c r="O469"/>
  <c r="S468"/>
  <c r="R468"/>
  <c r="N468"/>
  <c r="M468"/>
  <c r="L468"/>
  <c r="K468"/>
  <c r="J468"/>
  <c r="I468"/>
  <c r="H468"/>
  <c r="G468"/>
  <c r="F468"/>
  <c r="E468"/>
  <c r="D468"/>
  <c r="C468"/>
  <c r="T467"/>
  <c r="P467"/>
  <c r="Q467" s="1"/>
  <c r="O467"/>
  <c r="T466"/>
  <c r="P466"/>
  <c r="O466"/>
  <c r="T465"/>
  <c r="P465"/>
  <c r="O465"/>
  <c r="T464"/>
  <c r="P464"/>
  <c r="O464"/>
  <c r="T463"/>
  <c r="P463"/>
  <c r="O463"/>
  <c r="T462"/>
  <c r="P462"/>
  <c r="O462"/>
  <c r="S461"/>
  <c r="R461"/>
  <c r="N461"/>
  <c r="N460" s="1"/>
  <c r="M461"/>
  <c r="L461"/>
  <c r="L460" s="1"/>
  <c r="K461"/>
  <c r="J461"/>
  <c r="I461"/>
  <c r="H461"/>
  <c r="H460" s="1"/>
  <c r="G461"/>
  <c r="F461"/>
  <c r="E461"/>
  <c r="D461"/>
  <c r="D460" s="1"/>
  <c r="C461"/>
  <c r="R460"/>
  <c r="F460"/>
  <c r="T459"/>
  <c r="P459"/>
  <c r="O459"/>
  <c r="T458"/>
  <c r="P458"/>
  <c r="O458"/>
  <c r="T457"/>
  <c r="P457"/>
  <c r="O457"/>
  <c r="T456"/>
  <c r="P456"/>
  <c r="O456"/>
  <c r="T455"/>
  <c r="P455"/>
  <c r="Q455" s="1"/>
  <c r="O455"/>
  <c r="T454"/>
  <c r="P454"/>
  <c r="O454"/>
  <c r="T453"/>
  <c r="P453"/>
  <c r="Q453" s="1"/>
  <c r="O453"/>
  <c r="T452"/>
  <c r="P452"/>
  <c r="O452"/>
  <c r="T451"/>
  <c r="P451"/>
  <c r="O451"/>
  <c r="T450"/>
  <c r="P450"/>
  <c r="O450"/>
  <c r="T449"/>
  <c r="P449"/>
  <c r="Q449" s="1"/>
  <c r="O449"/>
  <c r="S448"/>
  <c r="R448"/>
  <c r="N448"/>
  <c r="M448"/>
  <c r="L448"/>
  <c r="K448"/>
  <c r="J448"/>
  <c r="I448"/>
  <c r="H448"/>
  <c r="G448"/>
  <c r="F448"/>
  <c r="E448"/>
  <c r="D448"/>
  <c r="C448"/>
  <c r="T447"/>
  <c r="P447"/>
  <c r="O447"/>
  <c r="T446"/>
  <c r="P446"/>
  <c r="O446"/>
  <c r="T445"/>
  <c r="P445"/>
  <c r="Q445" s="1"/>
  <c r="O445"/>
  <c r="S444"/>
  <c r="R444"/>
  <c r="N444"/>
  <c r="M444"/>
  <c r="L444"/>
  <c r="K444"/>
  <c r="J444"/>
  <c r="I444"/>
  <c r="H444"/>
  <c r="G444"/>
  <c r="F444"/>
  <c r="E444"/>
  <c r="D444"/>
  <c r="C444"/>
  <c r="T443"/>
  <c r="P443"/>
  <c r="O443"/>
  <c r="T442"/>
  <c r="P442"/>
  <c r="O442"/>
  <c r="T441"/>
  <c r="P441"/>
  <c r="O441"/>
  <c r="T440"/>
  <c r="P440"/>
  <c r="O440"/>
  <c r="T439"/>
  <c r="P439"/>
  <c r="O439"/>
  <c r="T438"/>
  <c r="P438"/>
  <c r="O438"/>
  <c r="T437"/>
  <c r="P437"/>
  <c r="O437"/>
  <c r="T436"/>
  <c r="P436"/>
  <c r="O436"/>
  <c r="T435"/>
  <c r="P435"/>
  <c r="O435"/>
  <c r="T434"/>
  <c r="P434"/>
  <c r="O434"/>
  <c r="T433"/>
  <c r="P433"/>
  <c r="O433"/>
  <c r="T432"/>
  <c r="P432"/>
  <c r="O432"/>
  <c r="T431"/>
  <c r="P431"/>
  <c r="O431"/>
  <c r="T430"/>
  <c r="P430"/>
  <c r="Q430" s="1"/>
  <c r="O430"/>
  <c r="T429"/>
  <c r="P429"/>
  <c r="O429"/>
  <c r="T428"/>
  <c r="P428"/>
  <c r="Q428" s="1"/>
  <c r="O428"/>
  <c r="T427"/>
  <c r="P427"/>
  <c r="Q427" s="1"/>
  <c r="O427"/>
  <c r="T426"/>
  <c r="P426"/>
  <c r="O426"/>
  <c r="T425"/>
  <c r="P425"/>
  <c r="O425"/>
  <c r="T424"/>
  <c r="P424"/>
  <c r="O424"/>
  <c r="T423"/>
  <c r="P423"/>
  <c r="O423"/>
  <c r="T422"/>
  <c r="P422"/>
  <c r="O422"/>
  <c r="T421"/>
  <c r="P421"/>
  <c r="O421"/>
  <c r="T420"/>
  <c r="Q420"/>
  <c r="P420"/>
  <c r="O420"/>
  <c r="T419"/>
  <c r="Q419"/>
  <c r="P419"/>
  <c r="O419"/>
  <c r="T418"/>
  <c r="P418"/>
  <c r="Q418" s="1"/>
  <c r="O418"/>
  <c r="S417"/>
  <c r="R417"/>
  <c r="R416" s="1"/>
  <c r="N417"/>
  <c r="N416" s="1"/>
  <c r="M417"/>
  <c r="M416" s="1"/>
  <c r="L417"/>
  <c r="L416" s="1"/>
  <c r="K417"/>
  <c r="J417"/>
  <c r="J416" s="1"/>
  <c r="I417"/>
  <c r="I416" s="1"/>
  <c r="H417"/>
  <c r="H416" s="1"/>
  <c r="G417"/>
  <c r="F417"/>
  <c r="F416" s="1"/>
  <c r="E417"/>
  <c r="E416" s="1"/>
  <c r="D417"/>
  <c r="D416" s="1"/>
  <c r="C417"/>
  <c r="S416"/>
  <c r="G416"/>
  <c r="T415"/>
  <c r="P415"/>
  <c r="O415"/>
  <c r="T414"/>
  <c r="P414"/>
  <c r="O414"/>
  <c r="T413"/>
  <c r="P413"/>
  <c r="O413"/>
  <c r="T412"/>
  <c r="P412"/>
  <c r="O412"/>
  <c r="T411"/>
  <c r="P411"/>
  <c r="O411"/>
  <c r="T410"/>
  <c r="P410"/>
  <c r="O410"/>
  <c r="T409"/>
  <c r="P409"/>
  <c r="O409"/>
  <c r="T408"/>
  <c r="P408"/>
  <c r="O408"/>
  <c r="T407"/>
  <c r="P407"/>
  <c r="O407"/>
  <c r="T406"/>
  <c r="P406"/>
  <c r="O406"/>
  <c r="T405"/>
  <c r="P405"/>
  <c r="O405"/>
  <c r="T404"/>
  <c r="P404"/>
  <c r="O404"/>
  <c r="T403"/>
  <c r="P403"/>
  <c r="O403"/>
  <c r="T402"/>
  <c r="P402"/>
  <c r="O402"/>
  <c r="T401"/>
  <c r="P401"/>
  <c r="O401"/>
  <c r="T400"/>
  <c r="P400"/>
  <c r="O400"/>
  <c r="T399"/>
  <c r="P399"/>
  <c r="O399"/>
  <c r="T398"/>
  <c r="P398"/>
  <c r="O398"/>
  <c r="T397"/>
  <c r="P397"/>
  <c r="O397"/>
  <c r="T396"/>
  <c r="P396"/>
  <c r="O396"/>
  <c r="S395"/>
  <c r="R395"/>
  <c r="N395"/>
  <c r="M395"/>
  <c r="L395"/>
  <c r="K395"/>
  <c r="J395"/>
  <c r="I395"/>
  <c r="H395"/>
  <c r="G395"/>
  <c r="F395"/>
  <c r="E395"/>
  <c r="D395"/>
  <c r="C395"/>
  <c r="T394"/>
  <c r="P394"/>
  <c r="O394"/>
  <c r="T393"/>
  <c r="P393"/>
  <c r="O393"/>
  <c r="T392"/>
  <c r="P392"/>
  <c r="O392"/>
  <c r="T391"/>
  <c r="P391"/>
  <c r="O391"/>
  <c r="T390"/>
  <c r="P390"/>
  <c r="O390"/>
  <c r="O389" s="1"/>
  <c r="S389"/>
  <c r="R389"/>
  <c r="N389"/>
  <c r="M389"/>
  <c r="L389"/>
  <c r="K389"/>
  <c r="J389"/>
  <c r="I389"/>
  <c r="H389"/>
  <c r="G389"/>
  <c r="F389"/>
  <c r="E389"/>
  <c r="D389"/>
  <c r="C389"/>
  <c r="T388"/>
  <c r="P388"/>
  <c r="Q388" s="1"/>
  <c r="O388"/>
  <c r="T387"/>
  <c r="P387"/>
  <c r="O387"/>
  <c r="T386"/>
  <c r="P386"/>
  <c r="Q386" s="1"/>
  <c r="O386"/>
  <c r="T385"/>
  <c r="P385"/>
  <c r="O385"/>
  <c r="T384"/>
  <c r="P384"/>
  <c r="O384"/>
  <c r="T383"/>
  <c r="P383"/>
  <c r="O383"/>
  <c r="T382"/>
  <c r="P382"/>
  <c r="Q382" s="1"/>
  <c r="O382"/>
  <c r="T381"/>
  <c r="P381"/>
  <c r="O381"/>
  <c r="T380"/>
  <c r="P380"/>
  <c r="Q380" s="1"/>
  <c r="O380"/>
  <c r="T379"/>
  <c r="P379"/>
  <c r="Q379" s="1"/>
  <c r="O379"/>
  <c r="T378"/>
  <c r="P378"/>
  <c r="O378"/>
  <c r="T377"/>
  <c r="P377"/>
  <c r="O377"/>
  <c r="S376"/>
  <c r="R376"/>
  <c r="N376"/>
  <c r="M376"/>
  <c r="L376"/>
  <c r="K376"/>
  <c r="J376"/>
  <c r="I376"/>
  <c r="H376"/>
  <c r="G376"/>
  <c r="F376"/>
  <c r="E376"/>
  <c r="D376"/>
  <c r="C376"/>
  <c r="T375"/>
  <c r="P375"/>
  <c r="O375"/>
  <c r="T374"/>
  <c r="P374"/>
  <c r="O374"/>
  <c r="T373"/>
  <c r="P373"/>
  <c r="O373"/>
  <c r="T372"/>
  <c r="P372"/>
  <c r="O372"/>
  <c r="T371"/>
  <c r="P371"/>
  <c r="O371"/>
  <c r="T370"/>
  <c r="P370"/>
  <c r="O370"/>
  <c r="T369"/>
  <c r="P369"/>
  <c r="O369"/>
  <c r="T368"/>
  <c r="P368"/>
  <c r="O368"/>
  <c r="T367"/>
  <c r="P367"/>
  <c r="O367"/>
  <c r="T366"/>
  <c r="P366"/>
  <c r="O366"/>
  <c r="T365"/>
  <c r="P365"/>
  <c r="Q365" s="1"/>
  <c r="O365"/>
  <c r="T364"/>
  <c r="P364"/>
  <c r="P362" s="1"/>
  <c r="O364"/>
  <c r="T363"/>
  <c r="P363"/>
  <c r="O363"/>
  <c r="S362"/>
  <c r="R362"/>
  <c r="N362"/>
  <c r="M362"/>
  <c r="L362"/>
  <c r="K362"/>
  <c r="J362"/>
  <c r="I362"/>
  <c r="I344" s="1"/>
  <c r="H362"/>
  <c r="G362"/>
  <c r="F362"/>
  <c r="E362"/>
  <c r="D362"/>
  <c r="C362"/>
  <c r="T361"/>
  <c r="P361"/>
  <c r="O361"/>
  <c r="T360"/>
  <c r="P360"/>
  <c r="O360"/>
  <c r="T359"/>
  <c r="P359"/>
  <c r="O359"/>
  <c r="T358"/>
  <c r="P358"/>
  <c r="O358"/>
  <c r="T357"/>
  <c r="P357"/>
  <c r="O357"/>
  <c r="T356"/>
  <c r="P356"/>
  <c r="O356"/>
  <c r="T355"/>
  <c r="P355"/>
  <c r="O355"/>
  <c r="T354"/>
  <c r="P354"/>
  <c r="O354"/>
  <c r="T353"/>
  <c r="P353"/>
  <c r="O353"/>
  <c r="T352"/>
  <c r="P352"/>
  <c r="O352"/>
  <c r="T351"/>
  <c r="P351"/>
  <c r="O351"/>
  <c r="T350"/>
  <c r="P350"/>
  <c r="O350"/>
  <c r="T349"/>
  <c r="P349"/>
  <c r="O349"/>
  <c r="T348"/>
  <c r="P348"/>
  <c r="O348"/>
  <c r="T347"/>
  <c r="P347"/>
  <c r="O347"/>
  <c r="T346"/>
  <c r="P346"/>
  <c r="O346"/>
  <c r="S345"/>
  <c r="S344" s="1"/>
  <c r="R345"/>
  <c r="R344" s="1"/>
  <c r="N345"/>
  <c r="M345"/>
  <c r="M344" s="1"/>
  <c r="L345"/>
  <c r="K345"/>
  <c r="J345"/>
  <c r="I345"/>
  <c r="H345"/>
  <c r="G345"/>
  <c r="G344" s="1"/>
  <c r="F345"/>
  <c r="E345"/>
  <c r="D345"/>
  <c r="C345"/>
  <c r="C344" s="1"/>
  <c r="T343"/>
  <c r="P343"/>
  <c r="O343"/>
  <c r="T342"/>
  <c r="P342"/>
  <c r="O342"/>
  <c r="T341"/>
  <c r="P341"/>
  <c r="O341"/>
  <c r="T340"/>
  <c r="P340"/>
  <c r="O340"/>
  <c r="P339"/>
  <c r="N339"/>
  <c r="M339"/>
  <c r="L339"/>
  <c r="K339"/>
  <c r="J339"/>
  <c r="I339"/>
  <c r="H339"/>
  <c r="G339"/>
  <c r="F339"/>
  <c r="E339"/>
  <c r="D339"/>
  <c r="C339"/>
  <c r="T338"/>
  <c r="P338"/>
  <c r="O338"/>
  <c r="T337"/>
  <c r="P337"/>
  <c r="O337"/>
  <c r="T336"/>
  <c r="P336"/>
  <c r="O336"/>
  <c r="T335"/>
  <c r="P335"/>
  <c r="O335"/>
  <c r="T334"/>
  <c r="P334"/>
  <c r="O334"/>
  <c r="Q334" s="1"/>
  <c r="S333"/>
  <c r="R333"/>
  <c r="N333"/>
  <c r="M333"/>
  <c r="L333"/>
  <c r="K333"/>
  <c r="J333"/>
  <c r="I333"/>
  <c r="H333"/>
  <c r="G333"/>
  <c r="F333"/>
  <c r="E333"/>
  <c r="D333"/>
  <c r="C333"/>
  <c r="T332"/>
  <c r="P332"/>
  <c r="O332"/>
  <c r="T331"/>
  <c r="P331"/>
  <c r="O331"/>
  <c r="T330"/>
  <c r="P330"/>
  <c r="O330"/>
  <c r="T329"/>
  <c r="P329"/>
  <c r="O329"/>
  <c r="T328"/>
  <c r="P328"/>
  <c r="O328"/>
  <c r="T327"/>
  <c r="P327"/>
  <c r="O327"/>
  <c r="T326"/>
  <c r="P326"/>
  <c r="O326"/>
  <c r="T325"/>
  <c r="Q325"/>
  <c r="P325"/>
  <c r="O325"/>
  <c r="T324"/>
  <c r="P324"/>
  <c r="O324"/>
  <c r="S323"/>
  <c r="S322" s="1"/>
  <c r="R323"/>
  <c r="P323"/>
  <c r="N323"/>
  <c r="M323"/>
  <c r="L323"/>
  <c r="L322" s="1"/>
  <c r="K323"/>
  <c r="K322" s="1"/>
  <c r="J323"/>
  <c r="I323"/>
  <c r="H323"/>
  <c r="G323"/>
  <c r="G322" s="1"/>
  <c r="F323"/>
  <c r="E323"/>
  <c r="D323"/>
  <c r="D322" s="1"/>
  <c r="C323"/>
  <c r="C322" s="1"/>
  <c r="H322"/>
  <c r="T321"/>
  <c r="P321"/>
  <c r="O321"/>
  <c r="T320"/>
  <c r="P320"/>
  <c r="O320"/>
  <c r="T319"/>
  <c r="P319"/>
  <c r="O319"/>
  <c r="T318"/>
  <c r="P318"/>
  <c r="O318"/>
  <c r="T317"/>
  <c r="P317"/>
  <c r="O317"/>
  <c r="O316" s="1"/>
  <c r="S316"/>
  <c r="R316"/>
  <c r="N316"/>
  <c r="M316"/>
  <c r="L316"/>
  <c r="K316"/>
  <c r="J316"/>
  <c r="I316"/>
  <c r="H316"/>
  <c r="G316"/>
  <c r="F316"/>
  <c r="E316"/>
  <c r="D316"/>
  <c r="C316"/>
  <c r="T315"/>
  <c r="P315"/>
  <c r="O315"/>
  <c r="T314"/>
  <c r="P314"/>
  <c r="O314"/>
  <c r="T313"/>
  <c r="P313"/>
  <c r="O313"/>
  <c r="T312"/>
  <c r="P312"/>
  <c r="O312"/>
  <c r="T311"/>
  <c r="T310" s="1"/>
  <c r="P311"/>
  <c r="O311"/>
  <c r="S310"/>
  <c r="R310"/>
  <c r="N310"/>
  <c r="M310"/>
  <c r="L310"/>
  <c r="K310"/>
  <c r="J310"/>
  <c r="I310"/>
  <c r="H310"/>
  <c r="G310"/>
  <c r="F310"/>
  <c r="E310"/>
  <c r="D310"/>
  <c r="C310"/>
  <c r="T309"/>
  <c r="P309"/>
  <c r="O309"/>
  <c r="T308"/>
  <c r="P308"/>
  <c r="O308"/>
  <c r="T307"/>
  <c r="P307"/>
  <c r="O307"/>
  <c r="T306"/>
  <c r="P306"/>
  <c r="O306"/>
  <c r="T305"/>
  <c r="P305"/>
  <c r="O305"/>
  <c r="T304"/>
  <c r="P304"/>
  <c r="O304"/>
  <c r="T303"/>
  <c r="P303"/>
  <c r="O303"/>
  <c r="T302"/>
  <c r="P302"/>
  <c r="O302"/>
  <c r="T301"/>
  <c r="P301"/>
  <c r="O301"/>
  <c r="T300"/>
  <c r="P300"/>
  <c r="O300"/>
  <c r="T299"/>
  <c r="P299"/>
  <c r="O299"/>
  <c r="T298"/>
  <c r="P298"/>
  <c r="O298"/>
  <c r="T297"/>
  <c r="P297"/>
  <c r="O297"/>
  <c r="S296"/>
  <c r="R296"/>
  <c r="N296"/>
  <c r="M296"/>
  <c r="L296"/>
  <c r="K296"/>
  <c r="J296"/>
  <c r="I296"/>
  <c r="H296"/>
  <c r="G296"/>
  <c r="F296"/>
  <c r="E296"/>
  <c r="D296"/>
  <c r="C296"/>
  <c r="T295"/>
  <c r="P295"/>
  <c r="O295"/>
  <c r="T294"/>
  <c r="P294"/>
  <c r="O294"/>
  <c r="T293"/>
  <c r="P293"/>
  <c r="O293"/>
  <c r="T292"/>
  <c r="P292"/>
  <c r="O292"/>
  <c r="T291"/>
  <c r="P291"/>
  <c r="O291"/>
  <c r="T290"/>
  <c r="P290"/>
  <c r="O290"/>
  <c r="T289"/>
  <c r="P289"/>
  <c r="O289"/>
  <c r="T288"/>
  <c r="P288"/>
  <c r="O288"/>
  <c r="T287"/>
  <c r="P287"/>
  <c r="O287"/>
  <c r="T286"/>
  <c r="P286"/>
  <c r="O286"/>
  <c r="T285"/>
  <c r="P285"/>
  <c r="O285"/>
  <c r="T284"/>
  <c r="P284"/>
  <c r="O284"/>
  <c r="T283"/>
  <c r="P283"/>
  <c r="O283"/>
  <c r="T282"/>
  <c r="P282"/>
  <c r="O282"/>
  <c r="T281"/>
  <c r="P281"/>
  <c r="O281"/>
  <c r="T280"/>
  <c r="P280"/>
  <c r="P278" s="1"/>
  <c r="O280"/>
  <c r="T279"/>
  <c r="P279"/>
  <c r="O279"/>
  <c r="S278"/>
  <c r="R278"/>
  <c r="R277" s="1"/>
  <c r="O278"/>
  <c r="N278"/>
  <c r="N277" s="1"/>
  <c r="M278"/>
  <c r="L278"/>
  <c r="L277" s="1"/>
  <c r="K278"/>
  <c r="K277" s="1"/>
  <c r="J278"/>
  <c r="I278"/>
  <c r="H278"/>
  <c r="H277" s="1"/>
  <c r="G278"/>
  <c r="G277" s="1"/>
  <c r="F278"/>
  <c r="F277" s="1"/>
  <c r="E278"/>
  <c r="D278"/>
  <c r="D277" s="1"/>
  <c r="C278"/>
  <c r="C277" s="1"/>
  <c r="M277"/>
  <c r="J277"/>
  <c r="T272"/>
  <c r="P272"/>
  <c r="O272"/>
  <c r="T271"/>
  <c r="P271"/>
  <c r="O271"/>
  <c r="T270"/>
  <c r="P270"/>
  <c r="O270"/>
  <c r="T269"/>
  <c r="P269"/>
  <c r="O269"/>
  <c r="T268"/>
  <c r="P268"/>
  <c r="O268"/>
  <c r="T267"/>
  <c r="P267"/>
  <c r="O267"/>
  <c r="T266"/>
  <c r="P266"/>
  <c r="O266"/>
  <c r="S265"/>
  <c r="R265"/>
  <c r="N265"/>
  <c r="M265"/>
  <c r="L265"/>
  <c r="K265"/>
  <c r="J265"/>
  <c r="I265"/>
  <c r="H265"/>
  <c r="G265"/>
  <c r="F265"/>
  <c r="E265"/>
  <c r="D265"/>
  <c r="C265"/>
  <c r="T264"/>
  <c r="Q264"/>
  <c r="P264"/>
  <c r="O264"/>
  <c r="T263"/>
  <c r="Q263"/>
  <c r="P263"/>
  <c r="O263"/>
  <c r="T262"/>
  <c r="P262"/>
  <c r="O262"/>
  <c r="T261"/>
  <c r="P261"/>
  <c r="O261"/>
  <c r="Q261" s="1"/>
  <c r="T260"/>
  <c r="P260"/>
  <c r="P258" s="1"/>
  <c r="O260"/>
  <c r="T259"/>
  <c r="P259"/>
  <c r="O259"/>
  <c r="S258"/>
  <c r="R258"/>
  <c r="N258"/>
  <c r="M258"/>
  <c r="L258"/>
  <c r="K258"/>
  <c r="J258"/>
  <c r="I258"/>
  <c r="H258"/>
  <c r="G258"/>
  <c r="F258"/>
  <c r="E258"/>
  <c r="D258"/>
  <c r="C258"/>
  <c r="T257"/>
  <c r="P257"/>
  <c r="O257"/>
  <c r="T256"/>
  <c r="P256"/>
  <c r="O256"/>
  <c r="T255"/>
  <c r="P255"/>
  <c r="O255"/>
  <c r="T254"/>
  <c r="P254"/>
  <c r="Q254" s="1"/>
  <c r="O254"/>
  <c r="T253"/>
  <c r="P253"/>
  <c r="O253"/>
  <c r="T252"/>
  <c r="P252"/>
  <c r="O252"/>
  <c r="T251"/>
  <c r="P251"/>
  <c r="O251"/>
  <c r="T250"/>
  <c r="P250"/>
  <c r="O250"/>
  <c r="T249"/>
  <c r="P249"/>
  <c r="O249"/>
  <c r="T248"/>
  <c r="P248"/>
  <c r="O248"/>
  <c r="T247"/>
  <c r="P247"/>
  <c r="Q247" s="1"/>
  <c r="O247"/>
  <c r="T246"/>
  <c r="P246"/>
  <c r="O246"/>
  <c r="O245" s="1"/>
  <c r="S245"/>
  <c r="R245"/>
  <c r="N245"/>
  <c r="M245"/>
  <c r="L245"/>
  <c r="K245"/>
  <c r="J245"/>
  <c r="I245"/>
  <c r="H245"/>
  <c r="G245"/>
  <c r="F245"/>
  <c r="E245"/>
  <c r="E239" s="1"/>
  <c r="D245"/>
  <c r="C245"/>
  <c r="T244"/>
  <c r="P244"/>
  <c r="O244"/>
  <c r="T243"/>
  <c r="P243"/>
  <c r="O243"/>
  <c r="T242"/>
  <c r="P242"/>
  <c r="O242"/>
  <c r="T241"/>
  <c r="P241"/>
  <c r="O241"/>
  <c r="S240"/>
  <c r="R240"/>
  <c r="N240"/>
  <c r="M240"/>
  <c r="L240"/>
  <c r="K240"/>
  <c r="J240"/>
  <c r="I240"/>
  <c r="H240"/>
  <c r="G240"/>
  <c r="G239" s="1"/>
  <c r="F240"/>
  <c r="E240"/>
  <c r="D240"/>
  <c r="C240"/>
  <c r="L239"/>
  <c r="T238"/>
  <c r="P238"/>
  <c r="P236" s="1"/>
  <c r="O238"/>
  <c r="T237"/>
  <c r="P237"/>
  <c r="O237"/>
  <c r="S236"/>
  <c r="R236"/>
  <c r="N236"/>
  <c r="M236"/>
  <c r="L236"/>
  <c r="K236"/>
  <c r="J236"/>
  <c r="I236"/>
  <c r="H236"/>
  <c r="G236"/>
  <c r="F236"/>
  <c r="E236"/>
  <c r="D236"/>
  <c r="C236"/>
  <c r="T235"/>
  <c r="P235"/>
  <c r="Q235" s="1"/>
  <c r="O235"/>
  <c r="T234"/>
  <c r="P234"/>
  <c r="O234"/>
  <c r="T233"/>
  <c r="P233"/>
  <c r="Q233" s="1"/>
  <c r="O233"/>
  <c r="T232"/>
  <c r="P232"/>
  <c r="Q232" s="1"/>
  <c r="O232"/>
  <c r="T231"/>
  <c r="P231"/>
  <c r="O231"/>
  <c r="T230"/>
  <c r="P230"/>
  <c r="O230"/>
  <c r="T229"/>
  <c r="P229"/>
  <c r="O229"/>
  <c r="T228"/>
  <c r="P228"/>
  <c r="O228"/>
  <c r="T227"/>
  <c r="P227"/>
  <c r="O227"/>
  <c r="T226"/>
  <c r="P226"/>
  <c r="O226"/>
  <c r="T225"/>
  <c r="Q225"/>
  <c r="P225"/>
  <c r="O225"/>
  <c r="T224"/>
  <c r="Q224"/>
  <c r="P224"/>
  <c r="O224"/>
  <c r="T223"/>
  <c r="P223"/>
  <c r="Q223" s="1"/>
  <c r="O223"/>
  <c r="T222"/>
  <c r="P222"/>
  <c r="O222"/>
  <c r="T221"/>
  <c r="P221"/>
  <c r="O221"/>
  <c r="S220"/>
  <c r="R220"/>
  <c r="N220"/>
  <c r="M220"/>
  <c r="L220"/>
  <c r="K220"/>
  <c r="J220"/>
  <c r="I220"/>
  <c r="H220"/>
  <c r="G220"/>
  <c r="F220"/>
  <c r="E220"/>
  <c r="D220"/>
  <c r="C220"/>
  <c r="T219"/>
  <c r="P219"/>
  <c r="O219"/>
  <c r="T218"/>
  <c r="P218"/>
  <c r="O218"/>
  <c r="T217"/>
  <c r="P217"/>
  <c r="O217"/>
  <c r="T216"/>
  <c r="P216"/>
  <c r="O216"/>
  <c r="T215"/>
  <c r="P215"/>
  <c r="Q215" s="1"/>
  <c r="O215"/>
  <c r="T214"/>
  <c r="P214"/>
  <c r="Q214" s="1"/>
  <c r="O214"/>
  <c r="T213"/>
  <c r="P213"/>
  <c r="O213"/>
  <c r="T212"/>
  <c r="P212"/>
  <c r="O212"/>
  <c r="T211"/>
  <c r="P211"/>
  <c r="O211"/>
  <c r="T210"/>
  <c r="P210"/>
  <c r="O210"/>
  <c r="T209"/>
  <c r="P209"/>
  <c r="O209"/>
  <c r="T208"/>
  <c r="P208"/>
  <c r="O208"/>
  <c r="T207"/>
  <c r="P207"/>
  <c r="O207"/>
  <c r="T206"/>
  <c r="Q206"/>
  <c r="P206"/>
  <c r="O206"/>
  <c r="T205"/>
  <c r="P205"/>
  <c r="Q205" s="1"/>
  <c r="O205"/>
  <c r="T204"/>
  <c r="P204"/>
  <c r="O204"/>
  <c r="T203"/>
  <c r="P203"/>
  <c r="Q203" s="1"/>
  <c r="O203"/>
  <c r="T202"/>
  <c r="P202"/>
  <c r="Q202" s="1"/>
  <c r="O202"/>
  <c r="T201"/>
  <c r="P201"/>
  <c r="O201"/>
  <c r="T200"/>
  <c r="P200"/>
  <c r="O200"/>
  <c r="T199"/>
  <c r="P199"/>
  <c r="O199"/>
  <c r="T198"/>
  <c r="P198"/>
  <c r="O198"/>
  <c r="T197"/>
  <c r="P197"/>
  <c r="O197"/>
  <c r="T196"/>
  <c r="P196"/>
  <c r="O196"/>
  <c r="S195"/>
  <c r="R195"/>
  <c r="N195"/>
  <c r="M195"/>
  <c r="L195"/>
  <c r="K195"/>
  <c r="J195"/>
  <c r="I195"/>
  <c r="H195"/>
  <c r="G195"/>
  <c r="F195"/>
  <c r="E195"/>
  <c r="D195"/>
  <c r="C195"/>
  <c r="T194"/>
  <c r="P194"/>
  <c r="O194"/>
  <c r="T193"/>
  <c r="P193"/>
  <c r="O193"/>
  <c r="T192"/>
  <c r="P192"/>
  <c r="O192"/>
  <c r="T191"/>
  <c r="P191"/>
  <c r="O191"/>
  <c r="T190"/>
  <c r="P190"/>
  <c r="O190"/>
  <c r="T189"/>
  <c r="P189"/>
  <c r="O189"/>
  <c r="T188"/>
  <c r="P188"/>
  <c r="O188"/>
  <c r="T187"/>
  <c r="P187"/>
  <c r="O187"/>
  <c r="T186"/>
  <c r="P186"/>
  <c r="O186"/>
  <c r="T185"/>
  <c r="P185"/>
  <c r="O185"/>
  <c r="T184"/>
  <c r="Q184"/>
  <c r="P184"/>
  <c r="O184"/>
  <c r="T183"/>
  <c r="P183"/>
  <c r="O183"/>
  <c r="T182"/>
  <c r="P182"/>
  <c r="O182"/>
  <c r="T181"/>
  <c r="P181"/>
  <c r="O181"/>
  <c r="T180"/>
  <c r="P180"/>
  <c r="Q180" s="1"/>
  <c r="O180"/>
  <c r="T179"/>
  <c r="P179"/>
  <c r="P177" s="1"/>
  <c r="O179"/>
  <c r="T178"/>
  <c r="P178"/>
  <c r="O178"/>
  <c r="S177"/>
  <c r="R177"/>
  <c r="N177"/>
  <c r="M177"/>
  <c r="L177"/>
  <c r="K177"/>
  <c r="J177"/>
  <c r="I177"/>
  <c r="H177"/>
  <c r="G177"/>
  <c r="F177"/>
  <c r="E177"/>
  <c r="D177"/>
  <c r="C177"/>
  <c r="T176"/>
  <c r="P176"/>
  <c r="O176"/>
  <c r="T175"/>
  <c r="P175"/>
  <c r="Q175" s="1"/>
  <c r="O175"/>
  <c r="T174"/>
  <c r="P174"/>
  <c r="O174"/>
  <c r="T173"/>
  <c r="P173"/>
  <c r="O173"/>
  <c r="T172"/>
  <c r="P172"/>
  <c r="O172"/>
  <c r="T171"/>
  <c r="Q171"/>
  <c r="P171"/>
  <c r="O171"/>
  <c r="T170"/>
  <c r="P170"/>
  <c r="Q170" s="1"/>
  <c r="O170"/>
  <c r="T169"/>
  <c r="P169"/>
  <c r="O169"/>
  <c r="T168"/>
  <c r="P168"/>
  <c r="O168"/>
  <c r="T167"/>
  <c r="P167"/>
  <c r="O167"/>
  <c r="Q167" s="1"/>
  <c r="T166"/>
  <c r="P166"/>
  <c r="Q166" s="1"/>
  <c r="O166"/>
  <c r="T165"/>
  <c r="P165"/>
  <c r="Q165" s="1"/>
  <c r="O165"/>
  <c r="T164"/>
  <c r="P164"/>
  <c r="O164"/>
  <c r="T163"/>
  <c r="P163"/>
  <c r="Q163" s="1"/>
  <c r="O163"/>
  <c r="T162"/>
  <c r="P162"/>
  <c r="O162"/>
  <c r="T161"/>
  <c r="P161"/>
  <c r="Q161" s="1"/>
  <c r="O161"/>
  <c r="T160"/>
  <c r="P160"/>
  <c r="O160"/>
  <c r="T159"/>
  <c r="P159"/>
  <c r="Q159" s="1"/>
  <c r="O159"/>
  <c r="T158"/>
  <c r="P158"/>
  <c r="O158"/>
  <c r="T157"/>
  <c r="P157"/>
  <c r="O157"/>
  <c r="T156"/>
  <c r="P156"/>
  <c r="O156"/>
  <c r="T155"/>
  <c r="Q155"/>
  <c r="P155"/>
  <c r="O155"/>
  <c r="T154"/>
  <c r="P154"/>
  <c r="Q154" s="1"/>
  <c r="O154"/>
  <c r="T153"/>
  <c r="P153"/>
  <c r="O153"/>
  <c r="T152"/>
  <c r="P152"/>
  <c r="O152"/>
  <c r="T151"/>
  <c r="P151"/>
  <c r="O151"/>
  <c r="Q151" s="1"/>
  <c r="S150"/>
  <c r="S149" s="1"/>
  <c r="R150"/>
  <c r="R149" s="1"/>
  <c r="N150"/>
  <c r="N149" s="1"/>
  <c r="M150"/>
  <c r="M149" s="1"/>
  <c r="L150"/>
  <c r="L149" s="1"/>
  <c r="K150"/>
  <c r="J150"/>
  <c r="J149" s="1"/>
  <c r="I150"/>
  <c r="I149" s="1"/>
  <c r="H150"/>
  <c r="G150"/>
  <c r="G149" s="1"/>
  <c r="F150"/>
  <c r="F149" s="1"/>
  <c r="E150"/>
  <c r="E149" s="1"/>
  <c r="D150"/>
  <c r="D149" s="1"/>
  <c r="C150"/>
  <c r="C149" s="1"/>
  <c r="K149"/>
  <c r="T148"/>
  <c r="P148"/>
  <c r="O148"/>
  <c r="T147"/>
  <c r="P147"/>
  <c r="O147"/>
  <c r="T146"/>
  <c r="P146"/>
  <c r="O146"/>
  <c r="T145"/>
  <c r="P145"/>
  <c r="O145"/>
  <c r="T144"/>
  <c r="P144"/>
  <c r="Q144" s="1"/>
  <c r="O144"/>
  <c r="T143"/>
  <c r="P143"/>
  <c r="O143"/>
  <c r="T142"/>
  <c r="P142"/>
  <c r="O142"/>
  <c r="T141"/>
  <c r="P141"/>
  <c r="O141"/>
  <c r="T140"/>
  <c r="P140"/>
  <c r="Q140" s="1"/>
  <c r="O140"/>
  <c r="T139"/>
  <c r="P139"/>
  <c r="O139"/>
  <c r="T138"/>
  <c r="P138"/>
  <c r="O138"/>
  <c r="T137"/>
  <c r="P137"/>
  <c r="O137"/>
  <c r="T136"/>
  <c r="P136"/>
  <c r="Q136" s="1"/>
  <c r="O136"/>
  <c r="T135"/>
  <c r="P135"/>
  <c r="O135"/>
  <c r="T134"/>
  <c r="P134"/>
  <c r="O134"/>
  <c r="T133"/>
  <c r="P133"/>
  <c r="O133"/>
  <c r="T132"/>
  <c r="P132"/>
  <c r="Q132" s="1"/>
  <c r="O132"/>
  <c r="T131"/>
  <c r="P131"/>
  <c r="O131"/>
  <c r="T130"/>
  <c r="P130"/>
  <c r="O130"/>
  <c r="T129"/>
  <c r="P129"/>
  <c r="O129"/>
  <c r="T128"/>
  <c r="P128"/>
  <c r="Q128" s="1"/>
  <c r="O128"/>
  <c r="S127"/>
  <c r="R127"/>
  <c r="N127"/>
  <c r="M127"/>
  <c r="L127"/>
  <c r="K127"/>
  <c r="J127"/>
  <c r="I127"/>
  <c r="H127"/>
  <c r="G127"/>
  <c r="F127"/>
  <c r="E127"/>
  <c r="D127"/>
  <c r="C127"/>
  <c r="T126"/>
  <c r="P126"/>
  <c r="O126"/>
  <c r="T125"/>
  <c r="P125"/>
  <c r="O125"/>
  <c r="T124"/>
  <c r="P124"/>
  <c r="Q124" s="1"/>
  <c r="O124"/>
  <c r="T123"/>
  <c r="P123"/>
  <c r="O123"/>
  <c r="T122"/>
  <c r="P122"/>
  <c r="O122"/>
  <c r="T121"/>
  <c r="P121"/>
  <c r="O121"/>
  <c r="T120"/>
  <c r="P120"/>
  <c r="O120"/>
  <c r="T119"/>
  <c r="P119"/>
  <c r="O119"/>
  <c r="T118"/>
  <c r="P118"/>
  <c r="O118"/>
  <c r="S117"/>
  <c r="R117"/>
  <c r="N117"/>
  <c r="M117"/>
  <c r="L117"/>
  <c r="K117"/>
  <c r="J117"/>
  <c r="I117"/>
  <c r="H117"/>
  <c r="G117"/>
  <c r="F117"/>
  <c r="E117"/>
  <c r="D117"/>
  <c r="C117"/>
  <c r="T116"/>
  <c r="P116"/>
  <c r="O116"/>
  <c r="T115"/>
  <c r="P115"/>
  <c r="O115"/>
  <c r="T114"/>
  <c r="P114"/>
  <c r="O114"/>
  <c r="T113"/>
  <c r="P113"/>
  <c r="O113"/>
  <c r="T112"/>
  <c r="P112"/>
  <c r="O112"/>
  <c r="T111"/>
  <c r="P111"/>
  <c r="O111"/>
  <c r="T110"/>
  <c r="P110"/>
  <c r="O110"/>
  <c r="T109"/>
  <c r="P109"/>
  <c r="O109"/>
  <c r="T108"/>
  <c r="P108"/>
  <c r="O108"/>
  <c r="T107"/>
  <c r="P107"/>
  <c r="O107"/>
  <c r="T106"/>
  <c r="P106"/>
  <c r="O106"/>
  <c r="Q106" s="1"/>
  <c r="S105"/>
  <c r="R105"/>
  <c r="N105"/>
  <c r="M105"/>
  <c r="L105"/>
  <c r="K105"/>
  <c r="J105"/>
  <c r="I105"/>
  <c r="H105"/>
  <c r="G105"/>
  <c r="F105"/>
  <c r="E105"/>
  <c r="D105"/>
  <c r="C105"/>
  <c r="T104"/>
  <c r="P104"/>
  <c r="O104"/>
  <c r="T103"/>
  <c r="P103"/>
  <c r="O103"/>
  <c r="T102"/>
  <c r="P102"/>
  <c r="O102"/>
  <c r="T101"/>
  <c r="P101"/>
  <c r="O101"/>
  <c r="T100"/>
  <c r="P100"/>
  <c r="O100"/>
  <c r="T99"/>
  <c r="P99"/>
  <c r="O99"/>
  <c r="T98"/>
  <c r="P98"/>
  <c r="O98"/>
  <c r="T97"/>
  <c r="P97"/>
  <c r="O97"/>
  <c r="T96"/>
  <c r="P96"/>
  <c r="Q96" s="1"/>
  <c r="O96"/>
  <c r="T95"/>
  <c r="P95"/>
  <c r="O95"/>
  <c r="T94"/>
  <c r="P94"/>
  <c r="O94"/>
  <c r="T93"/>
  <c r="P93"/>
  <c r="O93"/>
  <c r="S92"/>
  <c r="R92"/>
  <c r="N92"/>
  <c r="M92"/>
  <c r="L92"/>
  <c r="K92"/>
  <c r="J92"/>
  <c r="I92"/>
  <c r="H92"/>
  <c r="G92"/>
  <c r="F92"/>
  <c r="E92"/>
  <c r="D92"/>
  <c r="C92"/>
  <c r="T91"/>
  <c r="P91"/>
  <c r="O91"/>
  <c r="T90"/>
  <c r="P90"/>
  <c r="O90"/>
  <c r="T89"/>
  <c r="P89"/>
  <c r="O89"/>
  <c r="T88"/>
  <c r="P88"/>
  <c r="O88"/>
  <c r="T87"/>
  <c r="P87"/>
  <c r="O87"/>
  <c r="T86"/>
  <c r="P86"/>
  <c r="Q86" s="1"/>
  <c r="O86"/>
  <c r="T85"/>
  <c r="P85"/>
  <c r="Q85" s="1"/>
  <c r="O85"/>
  <c r="T84"/>
  <c r="P84"/>
  <c r="O84"/>
  <c r="T83"/>
  <c r="P83"/>
  <c r="O83"/>
  <c r="T82"/>
  <c r="P82"/>
  <c r="Q82" s="1"/>
  <c r="O82"/>
  <c r="T81"/>
  <c r="P81"/>
  <c r="O81"/>
  <c r="T80"/>
  <c r="P80"/>
  <c r="Q80" s="1"/>
  <c r="O80"/>
  <c r="T79"/>
  <c r="P79"/>
  <c r="O79"/>
  <c r="T78"/>
  <c r="P78"/>
  <c r="O78"/>
  <c r="T77"/>
  <c r="P77"/>
  <c r="O77"/>
  <c r="S76"/>
  <c r="R76"/>
  <c r="N76"/>
  <c r="M76"/>
  <c r="L76"/>
  <c r="K76"/>
  <c r="J76"/>
  <c r="I76"/>
  <c r="H76"/>
  <c r="G76"/>
  <c r="F76"/>
  <c r="E76"/>
  <c r="D76"/>
  <c r="C76"/>
  <c r="T75"/>
  <c r="P75"/>
  <c r="O75"/>
  <c r="T74"/>
  <c r="P74"/>
  <c r="O74"/>
  <c r="T73"/>
  <c r="P73"/>
  <c r="O73"/>
  <c r="T72"/>
  <c r="P72"/>
  <c r="O72"/>
  <c r="T71"/>
  <c r="P71"/>
  <c r="O71"/>
  <c r="T70"/>
  <c r="P70"/>
  <c r="O70"/>
  <c r="T69"/>
  <c r="P69"/>
  <c r="O69"/>
  <c r="Q69" s="1"/>
  <c r="T68"/>
  <c r="P68"/>
  <c r="O68"/>
  <c r="Q68" s="1"/>
  <c r="T67"/>
  <c r="P67"/>
  <c r="Q67" s="1"/>
  <c r="O67"/>
  <c r="T66"/>
  <c r="P66"/>
  <c r="O66"/>
  <c r="T65"/>
  <c r="P65"/>
  <c r="O65"/>
  <c r="T64"/>
  <c r="P64"/>
  <c r="O64"/>
  <c r="T63"/>
  <c r="P63"/>
  <c r="O63"/>
  <c r="T62"/>
  <c r="P62"/>
  <c r="O62"/>
  <c r="T61"/>
  <c r="P61"/>
  <c r="Q61" s="1"/>
  <c r="O61"/>
  <c r="T60"/>
  <c r="P60"/>
  <c r="Q60" s="1"/>
  <c r="O60"/>
  <c r="T59"/>
  <c r="P59"/>
  <c r="O59"/>
  <c r="T58"/>
  <c r="P58"/>
  <c r="O58"/>
  <c r="T57"/>
  <c r="P57"/>
  <c r="O57"/>
  <c r="T56"/>
  <c r="P56"/>
  <c r="O56"/>
  <c r="T55"/>
  <c r="P55"/>
  <c r="O55"/>
  <c r="T54"/>
  <c r="P54"/>
  <c r="O54"/>
  <c r="T53"/>
  <c r="P53"/>
  <c r="O53"/>
  <c r="Q53" s="1"/>
  <c r="T52"/>
  <c r="P52"/>
  <c r="O52"/>
  <c r="Q52" s="1"/>
  <c r="S51"/>
  <c r="S50" s="1"/>
  <c r="R51"/>
  <c r="N51"/>
  <c r="M51"/>
  <c r="L51"/>
  <c r="L50" s="1"/>
  <c r="K51"/>
  <c r="K50" s="1"/>
  <c r="J51"/>
  <c r="I51"/>
  <c r="H51"/>
  <c r="H50" s="1"/>
  <c r="G51"/>
  <c r="F51"/>
  <c r="E51"/>
  <c r="D51"/>
  <c r="D50" s="1"/>
  <c r="C51"/>
  <c r="C50"/>
  <c r="T49"/>
  <c r="P49"/>
  <c r="O49"/>
  <c r="T48"/>
  <c r="P48"/>
  <c r="O48"/>
  <c r="T47"/>
  <c r="P47"/>
  <c r="O47"/>
  <c r="T46"/>
  <c r="P46"/>
  <c r="O46"/>
  <c r="T45"/>
  <c r="P45"/>
  <c r="O45"/>
  <c r="Q45" s="1"/>
  <c r="S44"/>
  <c r="R44"/>
  <c r="N44"/>
  <c r="M44"/>
  <c r="L44"/>
  <c r="K44"/>
  <c r="J44"/>
  <c r="I44"/>
  <c r="H44"/>
  <c r="G44"/>
  <c r="F44"/>
  <c r="E44"/>
  <c r="D44"/>
  <c r="C44"/>
  <c r="T43"/>
  <c r="P43"/>
  <c r="O43"/>
  <c r="T42"/>
  <c r="P42"/>
  <c r="O42"/>
  <c r="T41"/>
  <c r="P41"/>
  <c r="O41"/>
  <c r="T40"/>
  <c r="P40"/>
  <c r="O40"/>
  <c r="T39"/>
  <c r="P39"/>
  <c r="Q39" s="1"/>
  <c r="O39"/>
  <c r="T38"/>
  <c r="P38"/>
  <c r="Q38" s="1"/>
  <c r="O38"/>
  <c r="T37"/>
  <c r="P37"/>
  <c r="O37"/>
  <c r="T36"/>
  <c r="P36"/>
  <c r="O36"/>
  <c r="T35"/>
  <c r="P35"/>
  <c r="O35"/>
  <c r="T34"/>
  <c r="P34"/>
  <c r="O34"/>
  <c r="T33"/>
  <c r="P33"/>
  <c r="O33"/>
  <c r="T32"/>
  <c r="P32"/>
  <c r="O32"/>
  <c r="T31"/>
  <c r="P31"/>
  <c r="O31"/>
  <c r="Q31" s="1"/>
  <c r="T30"/>
  <c r="P30"/>
  <c r="O30"/>
  <c r="Q30" s="1"/>
  <c r="S29"/>
  <c r="R29"/>
  <c r="N29"/>
  <c r="M29"/>
  <c r="L29"/>
  <c r="K29"/>
  <c r="J29"/>
  <c r="I29"/>
  <c r="H29"/>
  <c r="G29"/>
  <c r="F29"/>
  <c r="E29"/>
  <c r="D29"/>
  <c r="C29"/>
  <c r="T28"/>
  <c r="P28"/>
  <c r="O28"/>
  <c r="T27"/>
  <c r="P27"/>
  <c r="O27"/>
  <c r="T26"/>
  <c r="P26"/>
  <c r="O26"/>
  <c r="T25"/>
  <c r="Q25"/>
  <c r="P25"/>
  <c r="O25"/>
  <c r="T24"/>
  <c r="Q24"/>
  <c r="P24"/>
  <c r="O24"/>
  <c r="T23"/>
  <c r="P23"/>
  <c r="Q23" s="1"/>
  <c r="O23"/>
  <c r="T22"/>
  <c r="P22"/>
  <c r="O22"/>
  <c r="O21" s="1"/>
  <c r="S21"/>
  <c r="R21"/>
  <c r="N21"/>
  <c r="M21"/>
  <c r="L21"/>
  <c r="K21"/>
  <c r="J21"/>
  <c r="I21"/>
  <c r="H21"/>
  <c r="G21"/>
  <c r="F21"/>
  <c r="E21"/>
  <c r="E14" s="1"/>
  <c r="D21"/>
  <c r="C21"/>
  <c r="T20"/>
  <c r="P20"/>
  <c r="O20"/>
  <c r="T19"/>
  <c r="P19"/>
  <c r="O19"/>
  <c r="T18"/>
  <c r="P18"/>
  <c r="O18"/>
  <c r="T17"/>
  <c r="P17"/>
  <c r="O17"/>
  <c r="T16"/>
  <c r="P16"/>
  <c r="Q16" s="1"/>
  <c r="O16"/>
  <c r="S15"/>
  <c r="R15"/>
  <c r="N15"/>
  <c r="M15"/>
  <c r="L15"/>
  <c r="K15"/>
  <c r="J15"/>
  <c r="I15"/>
  <c r="H15"/>
  <c r="G15"/>
  <c r="F15"/>
  <c r="E15"/>
  <c r="D15"/>
  <c r="C15"/>
  <c r="I14"/>
  <c r="T13"/>
  <c r="T12" s="1"/>
  <c r="P13"/>
  <c r="O13"/>
  <c r="S12"/>
  <c r="R12"/>
  <c r="N12"/>
  <c r="M12"/>
  <c r="L12"/>
  <c r="K12"/>
  <c r="J12"/>
  <c r="I12"/>
  <c r="H12"/>
  <c r="G12"/>
  <c r="F12"/>
  <c r="E12"/>
  <c r="D12"/>
  <c r="C12"/>
  <c r="T11"/>
  <c r="P11"/>
  <c r="O11"/>
  <c r="S10"/>
  <c r="S7" s="1"/>
  <c r="R10"/>
  <c r="N10"/>
  <c r="M10"/>
  <c r="L10"/>
  <c r="K10"/>
  <c r="J10"/>
  <c r="I10"/>
  <c r="H10"/>
  <c r="G10"/>
  <c r="F10"/>
  <c r="E10"/>
  <c r="D10"/>
  <c r="C10"/>
  <c r="C7" s="1"/>
  <c r="T9"/>
  <c r="P9"/>
  <c r="O9"/>
  <c r="S8"/>
  <c r="R8"/>
  <c r="N8"/>
  <c r="N7" s="1"/>
  <c r="M8"/>
  <c r="L8"/>
  <c r="K8"/>
  <c r="J8"/>
  <c r="J7" s="1"/>
  <c r="I8"/>
  <c r="H8"/>
  <c r="G8"/>
  <c r="F8"/>
  <c r="F7" s="1"/>
  <c r="E8"/>
  <c r="D8"/>
  <c r="C8"/>
  <c r="K7"/>
  <c r="G50" l="1"/>
  <c r="R50"/>
  <c r="M239"/>
  <c r="Q242"/>
  <c r="P245"/>
  <c r="S277"/>
  <c r="Q281"/>
  <c r="Q285"/>
  <c r="Q289"/>
  <c r="Q293"/>
  <c r="Q312"/>
  <c r="F322"/>
  <c r="J322"/>
  <c r="N322"/>
  <c r="R322"/>
  <c r="F344"/>
  <c r="J344"/>
  <c r="N344"/>
  <c r="Q450"/>
  <c r="Q454"/>
  <c r="D14"/>
  <c r="L14"/>
  <c r="P21"/>
  <c r="Q37"/>
  <c r="Q59"/>
  <c r="Q75"/>
  <c r="Q95"/>
  <c r="Q123"/>
  <c r="Q158"/>
  <c r="Q169"/>
  <c r="Q174"/>
  <c r="Q187"/>
  <c r="Q209"/>
  <c r="Q213"/>
  <c r="R239"/>
  <c r="O296"/>
  <c r="Q298"/>
  <c r="Q302"/>
  <c r="Q306"/>
  <c r="Q328"/>
  <c r="Q332"/>
  <c r="Q335"/>
  <c r="C416"/>
  <c r="K416"/>
  <c r="H14"/>
  <c r="S14"/>
  <c r="G7"/>
  <c r="R7"/>
  <c r="M14"/>
  <c r="Q81"/>
  <c r="Q157"/>
  <c r="Q162"/>
  <c r="Q173"/>
  <c r="Q201"/>
  <c r="Q227"/>
  <c r="Q231"/>
  <c r="Q243"/>
  <c r="Q252"/>
  <c r="Q327"/>
  <c r="Q331"/>
  <c r="Q378"/>
  <c r="Q422"/>
  <c r="Q426"/>
  <c r="Q466"/>
  <c r="T29"/>
  <c r="T51"/>
  <c r="H7"/>
  <c r="E7"/>
  <c r="I7"/>
  <c r="M7"/>
  <c r="T8"/>
  <c r="C14"/>
  <c r="G14"/>
  <c r="K14"/>
  <c r="P15"/>
  <c r="O15"/>
  <c r="Q17"/>
  <c r="Q18"/>
  <c r="Q19"/>
  <c r="T21"/>
  <c r="Q26"/>
  <c r="F14"/>
  <c r="J14"/>
  <c r="N14"/>
  <c r="Q32"/>
  <c r="Q48"/>
  <c r="Q49"/>
  <c r="F50"/>
  <c r="J50"/>
  <c r="N50"/>
  <c r="N501" s="1"/>
  <c r="Q54"/>
  <c r="Q57"/>
  <c r="Q64"/>
  <c r="Q65"/>
  <c r="Q72"/>
  <c r="Q73"/>
  <c r="O92"/>
  <c r="Q103"/>
  <c r="Q104"/>
  <c r="Q113"/>
  <c r="Q114"/>
  <c r="P117"/>
  <c r="Q119"/>
  <c r="Q120"/>
  <c r="T127"/>
  <c r="Q130"/>
  <c r="Q134"/>
  <c r="Q138"/>
  <c r="Q142"/>
  <c r="Q146"/>
  <c r="O150"/>
  <c r="Q181"/>
  <c r="T177"/>
  <c r="Q189"/>
  <c r="Q192"/>
  <c r="Q193"/>
  <c r="T195"/>
  <c r="Q210"/>
  <c r="Q221"/>
  <c r="Q228"/>
  <c r="Q229"/>
  <c r="O240"/>
  <c r="Q244"/>
  <c r="I239"/>
  <c r="R14"/>
  <c r="R501" s="1"/>
  <c r="O44"/>
  <c r="T92"/>
  <c r="P127"/>
  <c r="H149"/>
  <c r="Q219"/>
  <c r="Q255"/>
  <c r="Q22"/>
  <c r="T150"/>
  <c r="Q218"/>
  <c r="T240"/>
  <c r="C239"/>
  <c r="K239"/>
  <c r="Q251"/>
  <c r="T10"/>
  <c r="Q36"/>
  <c r="D7"/>
  <c r="L7"/>
  <c r="Q13"/>
  <c r="T15"/>
  <c r="Q20"/>
  <c r="Q27"/>
  <c r="Q28"/>
  <c r="O29"/>
  <c r="Q33"/>
  <c r="Q34"/>
  <c r="Q35"/>
  <c r="Q41"/>
  <c r="Q42"/>
  <c r="Q43"/>
  <c r="T44"/>
  <c r="E50"/>
  <c r="I50"/>
  <c r="M50"/>
  <c r="Q55"/>
  <c r="Q56"/>
  <c r="Q58"/>
  <c r="Q66"/>
  <c r="Q74"/>
  <c r="Q77"/>
  <c r="Q78"/>
  <c r="T76"/>
  <c r="Q89"/>
  <c r="Q90"/>
  <c r="Q99"/>
  <c r="Q100"/>
  <c r="T105"/>
  <c r="O105"/>
  <c r="Q109"/>
  <c r="Q110"/>
  <c r="T117"/>
  <c r="Q185"/>
  <c r="Q188"/>
  <c r="Q191"/>
  <c r="Q197"/>
  <c r="Q198"/>
  <c r="Q199"/>
  <c r="Q207"/>
  <c r="Q211"/>
  <c r="O220"/>
  <c r="Q237"/>
  <c r="T236"/>
  <c r="Q217"/>
  <c r="T220"/>
  <c r="F239"/>
  <c r="J239"/>
  <c r="N239"/>
  <c r="Q248"/>
  <c r="D239"/>
  <c r="H239"/>
  <c r="Q259"/>
  <c r="Q260"/>
  <c r="Q266"/>
  <c r="Q272"/>
  <c r="Q280"/>
  <c r="T278"/>
  <c r="Q282"/>
  <c r="Q284"/>
  <c r="Q286"/>
  <c r="Q288"/>
  <c r="Q290"/>
  <c r="Q292"/>
  <c r="Q294"/>
  <c r="E277"/>
  <c r="I277"/>
  <c r="T296"/>
  <c r="Q300"/>
  <c r="Q301"/>
  <c r="Q303"/>
  <c r="Q318"/>
  <c r="Q319"/>
  <c r="Q324"/>
  <c r="Q340"/>
  <c r="Q341"/>
  <c r="E344"/>
  <c r="O345"/>
  <c r="Q347"/>
  <c r="T345"/>
  <c r="Q351"/>
  <c r="Q355"/>
  <c r="Q359"/>
  <c r="K344"/>
  <c r="O362"/>
  <c r="T362"/>
  <c r="Q369"/>
  <c r="Q396"/>
  <c r="Q402"/>
  <c r="Q403"/>
  <c r="Q404"/>
  <c r="Q410"/>
  <c r="Q411"/>
  <c r="Q412"/>
  <c r="T417"/>
  <c r="Q435"/>
  <c r="Q439"/>
  <c r="Q443"/>
  <c r="T444"/>
  <c r="Q456"/>
  <c r="Q459"/>
  <c r="E460"/>
  <c r="I460"/>
  <c r="M460"/>
  <c r="J460"/>
  <c r="Q478"/>
  <c r="Q479"/>
  <c r="Q480"/>
  <c r="Q492"/>
  <c r="Q493"/>
  <c r="T491"/>
  <c r="T258"/>
  <c r="E322"/>
  <c r="I322"/>
  <c r="M322"/>
  <c r="Q370"/>
  <c r="O376"/>
  <c r="Q383"/>
  <c r="Q423"/>
  <c r="Q424"/>
  <c r="Q431"/>
  <c r="Q432"/>
  <c r="Q434"/>
  <c r="Q436"/>
  <c r="Q438"/>
  <c r="Q440"/>
  <c r="Q442"/>
  <c r="Q451"/>
  <c r="Q463"/>
  <c r="Q464"/>
  <c r="Q469"/>
  <c r="Q470"/>
  <c r="C460"/>
  <c r="C501" s="1"/>
  <c r="G460"/>
  <c r="K460"/>
  <c r="K501" s="1"/>
  <c r="O475"/>
  <c r="Q497"/>
  <c r="S239"/>
  <c r="Q250"/>
  <c r="Q256"/>
  <c r="Q268"/>
  <c r="Q269"/>
  <c r="Q270"/>
  <c r="O277"/>
  <c r="Q297"/>
  <c r="Q299"/>
  <c r="Q304"/>
  <c r="Q305"/>
  <c r="Q307"/>
  <c r="O310"/>
  <c r="T316"/>
  <c r="T323"/>
  <c r="T333"/>
  <c r="Q336"/>
  <c r="T339"/>
  <c r="Q343"/>
  <c r="Q349"/>
  <c r="Q353"/>
  <c r="Q357"/>
  <c r="Q361"/>
  <c r="Q366"/>
  <c r="Q373"/>
  <c r="Q374"/>
  <c r="Q384"/>
  <c r="Q387"/>
  <c r="Q390"/>
  <c r="Q393"/>
  <c r="Q394"/>
  <c r="Q399"/>
  <c r="Q400"/>
  <c r="Q406"/>
  <c r="Q407"/>
  <c r="Q408"/>
  <c r="Q414"/>
  <c r="Q415"/>
  <c r="P444"/>
  <c r="Q446"/>
  <c r="T448"/>
  <c r="T461"/>
  <c r="Q476"/>
  <c r="Q482"/>
  <c r="Q483"/>
  <c r="Q484"/>
  <c r="Q486"/>
  <c r="T488"/>
  <c r="Q313"/>
  <c r="Q329"/>
  <c r="T376"/>
  <c r="T389"/>
  <c r="O468"/>
  <c r="S460"/>
  <c r="S501" s="1"/>
  <c r="T475"/>
  <c r="T485"/>
  <c r="P8"/>
  <c r="Q9"/>
  <c r="Q12"/>
  <c r="F501"/>
  <c r="Q15"/>
  <c r="Q21"/>
  <c r="Q11"/>
  <c r="P10"/>
  <c r="O14"/>
  <c r="P44"/>
  <c r="Q47"/>
  <c r="O51"/>
  <c r="Q63"/>
  <c r="Q71"/>
  <c r="O8"/>
  <c r="O10"/>
  <c r="O12"/>
  <c r="P29"/>
  <c r="Q40"/>
  <c r="Q46"/>
  <c r="P51"/>
  <c r="Q62"/>
  <c r="Q51" s="1"/>
  <c r="Q70"/>
  <c r="O76"/>
  <c r="Q84"/>
  <c r="Q88"/>
  <c r="Q94"/>
  <c r="Q98"/>
  <c r="Q102"/>
  <c r="P105"/>
  <c r="Q108"/>
  <c r="Q112"/>
  <c r="Q116"/>
  <c r="Q118"/>
  <c r="Q122"/>
  <c r="Q126"/>
  <c r="Q129"/>
  <c r="Q133"/>
  <c r="Q137"/>
  <c r="Q141"/>
  <c r="Q145"/>
  <c r="O177"/>
  <c r="P12"/>
  <c r="Q29"/>
  <c r="P76"/>
  <c r="Q79"/>
  <c r="Q83"/>
  <c r="Q87"/>
  <c r="Q91"/>
  <c r="Q93"/>
  <c r="Q97"/>
  <c r="Q101"/>
  <c r="Q107"/>
  <c r="Q111"/>
  <c r="Q115"/>
  <c r="O117"/>
  <c r="Q121"/>
  <c r="Q125"/>
  <c r="O127"/>
  <c r="Q131"/>
  <c r="Q135"/>
  <c r="Q139"/>
  <c r="Q143"/>
  <c r="Q147"/>
  <c r="Q153"/>
  <c r="P150"/>
  <c r="P195"/>
  <c r="O195"/>
  <c r="G501"/>
  <c r="P92"/>
  <c r="Q179"/>
  <c r="Q183"/>
  <c r="Q148"/>
  <c r="Q152"/>
  <c r="Q156"/>
  <c r="Q160"/>
  <c r="Q164"/>
  <c r="Q168"/>
  <c r="Q172"/>
  <c r="Q176"/>
  <c r="Q178"/>
  <c r="Q182"/>
  <c r="Q186"/>
  <c r="Q190"/>
  <c r="Q194"/>
  <c r="Q196"/>
  <c r="Q200"/>
  <c r="Q204"/>
  <c r="Q208"/>
  <c r="Q212"/>
  <c r="Q216"/>
  <c r="Q222"/>
  <c r="Q226"/>
  <c r="Q230"/>
  <c r="Q234"/>
  <c r="O236"/>
  <c r="P240"/>
  <c r="Q241"/>
  <c r="T245"/>
  <c r="Q249"/>
  <c r="Q253"/>
  <c r="Q257"/>
  <c r="O258"/>
  <c r="Q262"/>
  <c r="Q267"/>
  <c r="Q271"/>
  <c r="P310"/>
  <c r="P316"/>
  <c r="O265"/>
  <c r="P265"/>
  <c r="P220"/>
  <c r="Q238"/>
  <c r="Q246"/>
  <c r="T265"/>
  <c r="Q279"/>
  <c r="Q283"/>
  <c r="Q287"/>
  <c r="Q291"/>
  <c r="Q295"/>
  <c r="P296"/>
  <c r="Q309"/>
  <c r="Q311"/>
  <c r="Q315"/>
  <c r="Q317"/>
  <c r="Q321"/>
  <c r="Q326"/>
  <c r="Q330"/>
  <c r="P333"/>
  <c r="Q342"/>
  <c r="D344"/>
  <c r="D501" s="1"/>
  <c r="H344"/>
  <c r="H501" s="1"/>
  <c r="L344"/>
  <c r="L501" s="1"/>
  <c r="Q346"/>
  <c r="Q350"/>
  <c r="Q354"/>
  <c r="Q358"/>
  <c r="Q372"/>
  <c r="P376"/>
  <c r="T395"/>
  <c r="T416"/>
  <c r="Q308"/>
  <c r="Q314"/>
  <c r="Q320"/>
  <c r="O323"/>
  <c r="Q338"/>
  <c r="Q348"/>
  <c r="Q352"/>
  <c r="Q356"/>
  <c r="Q360"/>
  <c r="Q364"/>
  <c r="Q368"/>
  <c r="Q392"/>
  <c r="P389"/>
  <c r="O395"/>
  <c r="Q398"/>
  <c r="P395"/>
  <c r="O333"/>
  <c r="Q337"/>
  <c r="O339"/>
  <c r="P345"/>
  <c r="Q363"/>
  <c r="Q367"/>
  <c r="Q371"/>
  <c r="Q375"/>
  <c r="Q377"/>
  <c r="Q381"/>
  <c r="Q385"/>
  <c r="Q391"/>
  <c r="Q397"/>
  <c r="Q401"/>
  <c r="Q405"/>
  <c r="Q409"/>
  <c r="Q413"/>
  <c r="O417"/>
  <c r="Q421"/>
  <c r="Q425"/>
  <c r="Q429"/>
  <c r="O444"/>
  <c r="Q447"/>
  <c r="O448"/>
  <c r="Q452"/>
  <c r="T468"/>
  <c r="P417"/>
  <c r="P448"/>
  <c r="Q462"/>
  <c r="P461"/>
  <c r="Q433"/>
  <c r="Q437"/>
  <c r="Q441"/>
  <c r="Q458"/>
  <c r="Q457"/>
  <c r="O461"/>
  <c r="Q465"/>
  <c r="P468"/>
  <c r="Q471"/>
  <c r="Q477"/>
  <c r="Q481"/>
  <c r="Q487"/>
  <c r="Q489"/>
  <c r="O491"/>
  <c r="Q495"/>
  <c r="Q499"/>
  <c r="O488"/>
  <c r="P491"/>
  <c r="Q494"/>
  <c r="Q498"/>
  <c r="P475"/>
  <c r="B8" i="74"/>
  <c r="J501" i="98" l="1"/>
  <c r="Q475"/>
  <c r="T344"/>
  <c r="E501"/>
  <c r="Q105"/>
  <c r="T149"/>
  <c r="T7"/>
  <c r="T322"/>
  <c r="T277"/>
  <c r="T14"/>
  <c r="M501"/>
  <c r="T460"/>
  <c r="T239"/>
  <c r="I501"/>
  <c r="T50"/>
  <c r="O460"/>
  <c r="Q485"/>
  <c r="O416"/>
  <c r="Q389"/>
  <c r="Q468"/>
  <c r="P460"/>
  <c r="P416"/>
  <c r="Q417"/>
  <c r="Q362"/>
  <c r="Q444"/>
  <c r="Q310"/>
  <c r="Q245"/>
  <c r="P322"/>
  <c r="Q296"/>
  <c r="P239"/>
  <c r="Q195"/>
  <c r="Q117"/>
  <c r="O50"/>
  <c r="Q488"/>
  <c r="Q461"/>
  <c r="Q491"/>
  <c r="Q395"/>
  <c r="O322"/>
  <c r="Q278"/>
  <c r="Q236"/>
  <c r="Q333"/>
  <c r="Q339"/>
  <c r="Q177"/>
  <c r="O239"/>
  <c r="Q127"/>
  <c r="P149"/>
  <c r="Q92"/>
  <c r="P50"/>
  <c r="O7"/>
  <c r="O149"/>
  <c r="Q10"/>
  <c r="Q376"/>
  <c r="P344"/>
  <c r="Q345"/>
  <c r="O344"/>
  <c r="Q316"/>
  <c r="Q323"/>
  <c r="Q265"/>
  <c r="Q220"/>
  <c r="P277"/>
  <c r="Q76"/>
  <c r="P14"/>
  <c r="Q8"/>
  <c r="Q448"/>
  <c r="Q240"/>
  <c r="Q258"/>
  <c r="Q150"/>
  <c r="Q44"/>
  <c r="P7"/>
  <c r="T501" l="1"/>
  <c r="P501"/>
  <c r="Q149"/>
  <c r="Q14"/>
  <c r="Q277"/>
  <c r="Q7"/>
  <c r="Q322"/>
  <c r="Q344"/>
  <c r="O501"/>
  <c r="Q460"/>
  <c r="Q50"/>
  <c r="Q239"/>
  <c r="Q416"/>
  <c r="Q501" l="1"/>
  <c r="O44" i="33" l="1"/>
  <c r="O36"/>
  <c r="O28"/>
  <c r="O17" i="40" l="1"/>
  <c r="O13"/>
  <c r="O7" i="42" l="1"/>
  <c r="O185" i="44" l="1"/>
  <c r="O176"/>
  <c r="O148"/>
  <c r="O138"/>
  <c r="O110"/>
  <c r="O97"/>
  <c r="O84"/>
  <c r="O31"/>
  <c r="O26"/>
  <c r="O25"/>
  <c r="P6" i="94" l="1"/>
  <c r="O6"/>
  <c r="N11" i="96" l="1"/>
  <c r="M11"/>
  <c r="L11"/>
  <c r="K11"/>
  <c r="J11"/>
  <c r="I11"/>
  <c r="H11"/>
  <c r="G11"/>
  <c r="F11"/>
  <c r="E11"/>
  <c r="D11"/>
  <c r="C11"/>
  <c r="P10"/>
  <c r="Q10" s="1"/>
  <c r="O10"/>
  <c r="P9"/>
  <c r="Q9" s="1"/>
  <c r="O9"/>
  <c r="P8"/>
  <c r="Q8" s="1"/>
  <c r="O8"/>
  <c r="P7"/>
  <c r="O7"/>
  <c r="O11" s="1"/>
  <c r="O32" i="95"/>
  <c r="N32"/>
  <c r="M32"/>
  <c r="L32"/>
  <c r="K32"/>
  <c r="J32"/>
  <c r="I32"/>
  <c r="H32"/>
  <c r="G32"/>
  <c r="F32"/>
  <c r="E32"/>
  <c r="D32"/>
  <c r="Q31"/>
  <c r="R31" s="1"/>
  <c r="P31"/>
  <c r="Q30"/>
  <c r="P30"/>
  <c r="Q29"/>
  <c r="R29" s="1"/>
  <c r="P29"/>
  <c r="Q28"/>
  <c r="P28"/>
  <c r="Q27"/>
  <c r="R27" s="1"/>
  <c r="P27"/>
  <c r="Q26"/>
  <c r="P26"/>
  <c r="Q25"/>
  <c r="R25" s="1"/>
  <c r="P25"/>
  <c r="Q24"/>
  <c r="P24"/>
  <c r="Q23"/>
  <c r="R23" s="1"/>
  <c r="P23"/>
  <c r="Q22"/>
  <c r="P22"/>
  <c r="Q21"/>
  <c r="R21" s="1"/>
  <c r="P21"/>
  <c r="Q20"/>
  <c r="P20"/>
  <c r="Q19"/>
  <c r="R19" s="1"/>
  <c r="P19"/>
  <c r="Q18"/>
  <c r="P18"/>
  <c r="A18"/>
  <c r="A19" s="1"/>
  <c r="A20" s="1"/>
  <c r="A21" s="1"/>
  <c r="A22" s="1"/>
  <c r="A23" s="1"/>
  <c r="A24" s="1"/>
  <c r="A25" s="1"/>
  <c r="A26" s="1"/>
  <c r="A27" s="1"/>
  <c r="A28" s="1"/>
  <c r="A29" s="1"/>
  <c r="A30" s="1"/>
  <c r="Q17"/>
  <c r="P17"/>
  <c r="Q16"/>
  <c r="R16" s="1"/>
  <c r="P16"/>
  <c r="Q15"/>
  <c r="P15"/>
  <c r="Q14"/>
  <c r="R14" s="1"/>
  <c r="P14"/>
  <c r="Q13"/>
  <c r="P13"/>
  <c r="R12"/>
  <c r="Q12"/>
  <c r="P12"/>
  <c r="Q11"/>
  <c r="P11"/>
  <c r="Q10"/>
  <c r="P10"/>
  <c r="Q9"/>
  <c r="P9"/>
  <c r="Q8"/>
  <c r="R8" s="1"/>
  <c r="P8"/>
  <c r="Q7"/>
  <c r="P7"/>
  <c r="S18" i="94"/>
  <c r="R18"/>
  <c r="N18"/>
  <c r="M18"/>
  <c r="L18"/>
  <c r="K18"/>
  <c r="J18"/>
  <c r="I18"/>
  <c r="H18"/>
  <c r="G18"/>
  <c r="F18"/>
  <c r="E18"/>
  <c r="D18"/>
  <c r="C18"/>
  <c r="T17"/>
  <c r="P17"/>
  <c r="Q17" s="1"/>
  <c r="O17"/>
  <c r="T16"/>
  <c r="P16"/>
  <c r="O16"/>
  <c r="T15"/>
  <c r="P15"/>
  <c r="O15"/>
  <c r="T14"/>
  <c r="P14"/>
  <c r="O14"/>
  <c r="T13"/>
  <c r="P13"/>
  <c r="Q13" s="1"/>
  <c r="O13"/>
  <c r="T12"/>
  <c r="P12"/>
  <c r="O12"/>
  <c r="T11"/>
  <c r="P11"/>
  <c r="O11"/>
  <c r="T10"/>
  <c r="P10"/>
  <c r="O10"/>
  <c r="T9"/>
  <c r="P9"/>
  <c r="Q9" s="1"/>
  <c r="O9"/>
  <c r="T8"/>
  <c r="P8"/>
  <c r="O8"/>
  <c r="T7"/>
  <c r="P7"/>
  <c r="Q7" s="1"/>
  <c r="O7"/>
  <c r="T6"/>
  <c r="G18" i="93"/>
  <c r="F18"/>
  <c r="D18"/>
  <c r="C18"/>
  <c r="H17"/>
  <c r="E17"/>
  <c r="H16"/>
  <c r="E16"/>
  <c r="H15"/>
  <c r="E15"/>
  <c r="H14"/>
  <c r="E14"/>
  <c r="H13"/>
  <c r="E13"/>
  <c r="H12"/>
  <c r="E12"/>
  <c r="H11"/>
  <c r="E11"/>
  <c r="H10"/>
  <c r="E10"/>
  <c r="H9"/>
  <c r="E9"/>
  <c r="H8"/>
  <c r="E8"/>
  <c r="H7"/>
  <c r="E7"/>
  <c r="H6"/>
  <c r="H18" s="1"/>
  <c r="E6"/>
  <c r="H5"/>
  <c r="E5"/>
  <c r="D183" i="92"/>
  <c r="D182"/>
  <c r="C181"/>
  <c r="B181"/>
  <c r="D180"/>
  <c r="D179"/>
  <c r="D178"/>
  <c r="C178"/>
  <c r="B178"/>
  <c r="D177"/>
  <c r="D176"/>
  <c r="D175"/>
  <c r="D174"/>
  <c r="D173"/>
  <c r="D172"/>
  <c r="C171"/>
  <c r="B171"/>
  <c r="D170"/>
  <c r="D169"/>
  <c r="D168"/>
  <c r="D167"/>
  <c r="D166"/>
  <c r="D165"/>
  <c r="D164"/>
  <c r="D163"/>
  <c r="D162"/>
  <c r="D161"/>
  <c r="D160"/>
  <c r="D159"/>
  <c r="D158"/>
  <c r="D157"/>
  <c r="D156"/>
  <c r="D155"/>
  <c r="D154"/>
  <c r="D153"/>
  <c r="D152"/>
  <c r="D151"/>
  <c r="D150"/>
  <c r="D149"/>
  <c r="D148"/>
  <c r="D147"/>
  <c r="D146"/>
  <c r="D145"/>
  <c r="D144"/>
  <c r="D143"/>
  <c r="D142"/>
  <c r="D141"/>
  <c r="D140"/>
  <c r="D139"/>
  <c r="D138"/>
  <c r="C137"/>
  <c r="B137"/>
  <c r="D136"/>
  <c r="D135" s="1"/>
  <c r="C135"/>
  <c r="B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89"/>
  <c r="D88"/>
  <c r="D87"/>
  <c r="D86" s="1"/>
  <c r="C86"/>
  <c r="B86"/>
  <c r="D85"/>
  <c r="D84" s="1"/>
  <c r="C84"/>
  <c r="B84"/>
  <c r="D83"/>
  <c r="D82" s="1"/>
  <c r="C82"/>
  <c r="B82"/>
  <c r="D81"/>
  <c r="D80"/>
  <c r="D79"/>
  <c r="D78"/>
  <c r="C77"/>
  <c r="B77"/>
  <c r="D76"/>
  <c r="D75"/>
  <c r="D74"/>
  <c r="D73"/>
  <c r="D72"/>
  <c r="D71"/>
  <c r="D70"/>
  <c r="D69"/>
  <c r="D68"/>
  <c r="D67"/>
  <c r="D64" s="1"/>
  <c r="D66"/>
  <c r="D65"/>
  <c r="C64"/>
  <c r="B64"/>
  <c r="D63"/>
  <c r="D62"/>
  <c r="C62"/>
  <c r="B62"/>
  <c r="D61"/>
  <c r="D60"/>
  <c r="D59"/>
  <c r="D58"/>
  <c r="D57"/>
  <c r="C56"/>
  <c r="B56"/>
  <c r="D55"/>
  <c r="D54"/>
  <c r="D53"/>
  <c r="D52"/>
  <c r="D51"/>
  <c r="D50"/>
  <c r="D49"/>
  <c r="D48"/>
  <c r="D47"/>
  <c r="D46"/>
  <c r="D45"/>
  <c r="D44"/>
  <c r="D43"/>
  <c r="D42"/>
  <c r="D41"/>
  <c r="D40"/>
  <c r="C39"/>
  <c r="C184" s="1"/>
  <c r="B39"/>
  <c r="D38"/>
  <c r="D37"/>
  <c r="D36"/>
  <c r="D35"/>
  <c r="D34"/>
  <c r="D33"/>
  <c r="D32"/>
  <c r="D31"/>
  <c r="D30"/>
  <c r="D29"/>
  <c r="D28"/>
  <c r="D27"/>
  <c r="D26"/>
  <c r="D25"/>
  <c r="D24"/>
  <c r="D23"/>
  <c r="D22"/>
  <c r="D21"/>
  <c r="D20"/>
  <c r="D19"/>
  <c r="D18"/>
  <c r="D17"/>
  <c r="D16"/>
  <c r="D15"/>
  <c r="D14"/>
  <c r="D13"/>
  <c r="D12"/>
  <c r="D11"/>
  <c r="D10"/>
  <c r="D9"/>
  <c r="D8"/>
  <c r="D7"/>
  <c r="C6"/>
  <c r="B6"/>
  <c r="D137" l="1"/>
  <c r="B184"/>
  <c r="D6"/>
  <c r="D77"/>
  <c r="D39"/>
  <c r="D184" s="1"/>
  <c r="D56"/>
  <c r="D171"/>
  <c r="D181"/>
  <c r="Q11" i="94"/>
  <c r="Q8"/>
  <c r="Q12"/>
  <c r="Q16"/>
  <c r="O18"/>
  <c r="Q15"/>
  <c r="P18"/>
  <c r="Q10"/>
  <c r="R7" i="95"/>
  <c r="R9"/>
  <c r="R11"/>
  <c r="R13"/>
  <c r="R15"/>
  <c r="R18"/>
  <c r="R20"/>
  <c r="R22"/>
  <c r="R24"/>
  <c r="R26"/>
  <c r="R28"/>
  <c r="R30"/>
  <c r="P32"/>
  <c r="R10"/>
  <c r="R17"/>
  <c r="Q7" i="96"/>
  <c r="E18" i="93"/>
  <c r="T18" i="94"/>
  <c r="Q14"/>
  <c r="Q11" i="96"/>
  <c r="P11"/>
  <c r="Q32" i="95"/>
  <c r="Q6" i="94"/>
  <c r="Q18" l="1"/>
  <c r="R32" i="95"/>
  <c r="S7" i="53"/>
  <c r="H491" i="25" l="1"/>
  <c r="D9"/>
  <c r="C9"/>
  <c r="G9"/>
  <c r="F9"/>
  <c r="E10"/>
  <c r="D11"/>
  <c r="C11"/>
  <c r="H10"/>
  <c r="G11"/>
  <c r="F11"/>
  <c r="E12"/>
  <c r="H12"/>
  <c r="D14"/>
  <c r="C14"/>
  <c r="G14"/>
  <c r="F14"/>
  <c r="E15"/>
  <c r="H15"/>
  <c r="E16"/>
  <c r="H16"/>
  <c r="E17"/>
  <c r="H17"/>
  <c r="E18"/>
  <c r="H18"/>
  <c r="E19"/>
  <c r="D20"/>
  <c r="C20"/>
  <c r="H19"/>
  <c r="G20"/>
  <c r="F20"/>
  <c r="E21"/>
  <c r="H21"/>
  <c r="E31"/>
  <c r="H31"/>
  <c r="E41"/>
  <c r="H41"/>
  <c r="D50"/>
  <c r="C50"/>
  <c r="G50"/>
  <c r="F50"/>
  <c r="H50"/>
  <c r="E51"/>
  <c r="E61"/>
  <c r="E71"/>
  <c r="D91"/>
  <c r="C91"/>
  <c r="E81"/>
  <c r="G91"/>
  <c r="F91"/>
  <c r="E100"/>
  <c r="H100"/>
  <c r="E101"/>
  <c r="H101"/>
  <c r="E102"/>
  <c r="H102"/>
  <c r="E103"/>
  <c r="D104"/>
  <c r="C104"/>
  <c r="H103"/>
  <c r="G104"/>
  <c r="F104"/>
  <c r="E105"/>
  <c r="H105"/>
  <c r="E106"/>
  <c r="H106"/>
  <c r="E107"/>
  <c r="H107"/>
  <c r="E108"/>
  <c r="H108"/>
  <c r="E109"/>
  <c r="H109"/>
  <c r="E110"/>
  <c r="H110"/>
  <c r="E111"/>
  <c r="H111"/>
  <c r="E112"/>
  <c r="H112"/>
  <c r="E113"/>
  <c r="H113"/>
  <c r="E114"/>
  <c r="H114"/>
  <c r="E115"/>
  <c r="D116"/>
  <c r="C116"/>
  <c r="H115"/>
  <c r="G116"/>
  <c r="F116"/>
  <c r="E117"/>
  <c r="H117"/>
  <c r="E118"/>
  <c r="H118"/>
  <c r="E119"/>
  <c r="H119"/>
  <c r="E120"/>
  <c r="H120"/>
  <c r="E121"/>
  <c r="H121"/>
  <c r="E122"/>
  <c r="H122"/>
  <c r="E123"/>
  <c r="H123"/>
  <c r="E124"/>
  <c r="H124"/>
  <c r="E125"/>
  <c r="D126"/>
  <c r="C126"/>
  <c r="H125"/>
  <c r="G126"/>
  <c r="F126"/>
  <c r="E127"/>
  <c r="H127"/>
  <c r="E128"/>
  <c r="H128"/>
  <c r="E129"/>
  <c r="H129"/>
  <c r="E130"/>
  <c r="H130"/>
  <c r="E131"/>
  <c r="H131"/>
  <c r="E132"/>
  <c r="H132"/>
  <c r="E133"/>
  <c r="H133"/>
  <c r="E134"/>
  <c r="H134"/>
  <c r="E135"/>
  <c r="H135"/>
  <c r="E136"/>
  <c r="H136"/>
  <c r="E137"/>
  <c r="H137"/>
  <c r="E138"/>
  <c r="H138"/>
  <c r="E139"/>
  <c r="H139"/>
  <c r="E140"/>
  <c r="H140"/>
  <c r="E141"/>
  <c r="H141"/>
  <c r="E142"/>
  <c r="H142"/>
  <c r="E143"/>
  <c r="H143"/>
  <c r="E144"/>
  <c r="H144"/>
  <c r="E145"/>
  <c r="H145"/>
  <c r="E146"/>
  <c r="H146"/>
  <c r="E147"/>
  <c r="H147"/>
  <c r="D149"/>
  <c r="C149"/>
  <c r="G149"/>
  <c r="F149"/>
  <c r="E150"/>
  <c r="H150"/>
  <c r="E151"/>
  <c r="H151"/>
  <c r="E152"/>
  <c r="H152"/>
  <c r="E153"/>
  <c r="H153"/>
  <c r="E154"/>
  <c r="H154"/>
  <c r="E155"/>
  <c r="H155"/>
  <c r="E156"/>
  <c r="H156"/>
  <c r="E157"/>
  <c r="H157"/>
  <c r="E158"/>
  <c r="H158"/>
  <c r="E159"/>
  <c r="H159"/>
  <c r="E160"/>
  <c r="H160"/>
  <c r="E161"/>
  <c r="H161"/>
  <c r="E162"/>
  <c r="H162"/>
  <c r="E163"/>
  <c r="H163"/>
  <c r="E164"/>
  <c r="H164"/>
  <c r="E165"/>
  <c r="H165"/>
  <c r="E166"/>
  <c r="H166"/>
  <c r="E167"/>
  <c r="H167"/>
  <c r="E168"/>
  <c r="H168"/>
  <c r="E169"/>
  <c r="H169"/>
  <c r="E170"/>
  <c r="H170"/>
  <c r="E171"/>
  <c r="H171"/>
  <c r="E172"/>
  <c r="H172"/>
  <c r="E173"/>
  <c r="H173"/>
  <c r="E174"/>
  <c r="H174"/>
  <c r="E175"/>
  <c r="D176"/>
  <c r="C176"/>
  <c r="H175"/>
  <c r="G176"/>
  <c r="F176"/>
  <c r="E177"/>
  <c r="H177"/>
  <c r="E178"/>
  <c r="H178"/>
  <c r="E179"/>
  <c r="H179"/>
  <c r="E180"/>
  <c r="H180"/>
  <c r="E181"/>
  <c r="H181"/>
  <c r="E182"/>
  <c r="H182"/>
  <c r="E183"/>
  <c r="H183"/>
  <c r="E184"/>
  <c r="H184"/>
  <c r="E185"/>
  <c r="H185"/>
  <c r="E186"/>
  <c r="H186"/>
  <c r="E187"/>
  <c r="H187"/>
  <c r="E188"/>
  <c r="H188"/>
  <c r="E189"/>
  <c r="H189"/>
  <c r="E190"/>
  <c r="H190"/>
  <c r="E191"/>
  <c r="H191"/>
  <c r="E192"/>
  <c r="H192"/>
  <c r="E193"/>
  <c r="D194"/>
  <c r="C194"/>
  <c r="H193"/>
  <c r="G194"/>
  <c r="F194"/>
  <c r="E195"/>
  <c r="H195"/>
  <c r="E196"/>
  <c r="H196"/>
  <c r="E197"/>
  <c r="H197"/>
  <c r="E198"/>
  <c r="H198"/>
  <c r="E199"/>
  <c r="H199"/>
  <c r="E201"/>
  <c r="H201"/>
  <c r="E210"/>
  <c r="H210"/>
  <c r="E211"/>
  <c r="H211"/>
  <c r="E212"/>
  <c r="H212"/>
  <c r="E213"/>
  <c r="H213"/>
  <c r="E214"/>
  <c r="H214"/>
  <c r="E215"/>
  <c r="H215"/>
  <c r="E216"/>
  <c r="H216"/>
  <c r="E217"/>
  <c r="H217"/>
  <c r="E218"/>
  <c r="H218"/>
  <c r="E221"/>
  <c r="H221"/>
  <c r="E231"/>
  <c r="H231"/>
  <c r="E241"/>
  <c r="H241"/>
  <c r="E251"/>
  <c r="H251"/>
  <c r="E261"/>
  <c r="D264"/>
  <c r="C264"/>
  <c r="H261"/>
  <c r="G264"/>
  <c r="F264"/>
  <c r="E271"/>
  <c r="H271"/>
  <c r="E281"/>
  <c r="H281"/>
  <c r="E301"/>
  <c r="D305"/>
  <c r="C305"/>
  <c r="H301"/>
  <c r="G305"/>
  <c r="F305"/>
  <c r="E310"/>
  <c r="D311"/>
  <c r="C311"/>
  <c r="H310"/>
  <c r="G311"/>
  <c r="F311"/>
  <c r="E312"/>
  <c r="H312"/>
  <c r="E313"/>
  <c r="H313"/>
  <c r="E314"/>
  <c r="H314"/>
  <c r="E315"/>
  <c r="H315"/>
  <c r="E316"/>
  <c r="H316"/>
  <c r="D318"/>
  <c r="C318"/>
  <c r="G318"/>
  <c r="F318"/>
  <c r="E319"/>
  <c r="H319"/>
  <c r="E321"/>
  <c r="H321"/>
  <c r="E331"/>
  <c r="H331"/>
  <c r="D340"/>
  <c r="C340"/>
  <c r="G340"/>
  <c r="F340"/>
  <c r="E341"/>
  <c r="H341"/>
  <c r="E351"/>
  <c r="H351"/>
  <c r="E361"/>
  <c r="H361"/>
  <c r="E381"/>
  <c r="D390"/>
  <c r="C390"/>
  <c r="H381"/>
  <c r="G390"/>
  <c r="F390"/>
  <c r="E391"/>
  <c r="H391"/>
  <c r="E401"/>
  <c r="H401"/>
  <c r="E410"/>
  <c r="H410"/>
  <c r="D412"/>
  <c r="C412"/>
  <c r="G412"/>
  <c r="F412"/>
  <c r="E413"/>
  <c r="H413"/>
  <c r="E414"/>
  <c r="H414"/>
  <c r="E415"/>
  <c r="H415"/>
  <c r="E416"/>
  <c r="H416"/>
  <c r="E417"/>
  <c r="H417"/>
  <c r="E418"/>
  <c r="H418"/>
  <c r="E419"/>
  <c r="H419"/>
  <c r="E421"/>
  <c r="H421"/>
  <c r="E431"/>
  <c r="H431"/>
  <c r="E441"/>
  <c r="H441"/>
  <c r="E451"/>
  <c r="H451"/>
  <c r="E461"/>
  <c r="D470"/>
  <c r="C470"/>
  <c r="H461"/>
  <c r="F470"/>
  <c r="G470"/>
  <c r="E471"/>
  <c r="D480"/>
  <c r="C480"/>
  <c r="H471"/>
  <c r="E481"/>
  <c r="H481"/>
  <c r="E491"/>
  <c r="H311" l="1"/>
  <c r="H149"/>
  <c r="H126"/>
  <c r="H116"/>
  <c r="E14"/>
  <c r="H11"/>
  <c r="H9"/>
  <c r="H14"/>
  <c r="E11"/>
  <c r="H176"/>
  <c r="H104"/>
  <c r="E9"/>
  <c r="E311"/>
  <c r="E149"/>
  <c r="E126"/>
  <c r="E104"/>
  <c r="E176"/>
  <c r="E116"/>
  <c r="Y752" i="91" l="1"/>
  <c r="X752"/>
  <c r="Y751"/>
  <c r="X751"/>
  <c r="Y750"/>
  <c r="X750"/>
  <c r="W749"/>
  <c r="V749"/>
  <c r="U749"/>
  <c r="T749"/>
  <c r="S749"/>
  <c r="R749"/>
  <c r="Q749"/>
  <c r="P749"/>
  <c r="O749"/>
  <c r="N749"/>
  <c r="M749"/>
  <c r="L749"/>
  <c r="K749"/>
  <c r="J749"/>
  <c r="I749"/>
  <c r="H749"/>
  <c r="G749"/>
  <c r="F749"/>
  <c r="E749"/>
  <c r="D749"/>
  <c r="Y748"/>
  <c r="X748"/>
  <c r="Z748" s="1"/>
  <c r="Y747"/>
  <c r="X747"/>
  <c r="Y746"/>
  <c r="X746"/>
  <c r="Z746" s="1"/>
  <c r="Z745"/>
  <c r="Y745"/>
  <c r="X745"/>
  <c r="Y744"/>
  <c r="X744"/>
  <c r="Y743"/>
  <c r="X743"/>
  <c r="Y742"/>
  <c r="X742"/>
  <c r="Y741"/>
  <c r="Z741" s="1"/>
  <c r="X741"/>
  <c r="W740"/>
  <c r="V740"/>
  <c r="U740"/>
  <c r="T740"/>
  <c r="S740"/>
  <c r="R740"/>
  <c r="Q740"/>
  <c r="P740"/>
  <c r="O740"/>
  <c r="N740"/>
  <c r="M740"/>
  <c r="L740"/>
  <c r="K740"/>
  <c r="J740"/>
  <c r="I740"/>
  <c r="H740"/>
  <c r="G740"/>
  <c r="F740"/>
  <c r="E740"/>
  <c r="D740"/>
  <c r="Y739"/>
  <c r="X739"/>
  <c r="Y738"/>
  <c r="X738"/>
  <c r="Y737"/>
  <c r="Z737" s="1"/>
  <c r="X737"/>
  <c r="Y736"/>
  <c r="X736"/>
  <c r="Y735"/>
  <c r="Z735" s="1"/>
  <c r="X735"/>
  <c r="Y734"/>
  <c r="X734"/>
  <c r="Z734" s="1"/>
  <c r="Y733"/>
  <c r="Z733" s="1"/>
  <c r="X733"/>
  <c r="Y732"/>
  <c r="X732"/>
  <c r="X731" s="1"/>
  <c r="W731"/>
  <c r="V731"/>
  <c r="U731"/>
  <c r="T731"/>
  <c r="S731"/>
  <c r="R731"/>
  <c r="Q731"/>
  <c r="P731"/>
  <c r="O731"/>
  <c r="N731"/>
  <c r="M731"/>
  <c r="L731"/>
  <c r="K731"/>
  <c r="J731"/>
  <c r="I731"/>
  <c r="H731"/>
  <c r="G731"/>
  <c r="F731"/>
  <c r="E731"/>
  <c r="D731"/>
  <c r="Y730"/>
  <c r="X730"/>
  <c r="Y729"/>
  <c r="X729"/>
  <c r="Y728"/>
  <c r="X728"/>
  <c r="Y727"/>
  <c r="X727"/>
  <c r="Y726"/>
  <c r="X726"/>
  <c r="Y725"/>
  <c r="X725"/>
  <c r="W724"/>
  <c r="V724"/>
  <c r="U724"/>
  <c r="T724"/>
  <c r="S724"/>
  <c r="R724"/>
  <c r="Q724"/>
  <c r="P724"/>
  <c r="O724"/>
  <c r="N724"/>
  <c r="M724"/>
  <c r="L724"/>
  <c r="K724"/>
  <c r="J724"/>
  <c r="I724"/>
  <c r="H724"/>
  <c r="G724"/>
  <c r="F724"/>
  <c r="E724"/>
  <c r="D724"/>
  <c r="Y723"/>
  <c r="X723"/>
  <c r="Y722"/>
  <c r="X722"/>
  <c r="Y721"/>
  <c r="Z721" s="1"/>
  <c r="X721"/>
  <c r="Y720"/>
  <c r="X720"/>
  <c r="Y719"/>
  <c r="X719"/>
  <c r="Y718"/>
  <c r="X718"/>
  <c r="Y717"/>
  <c r="Z717" s="1"/>
  <c r="X717"/>
  <c r="W716"/>
  <c r="V716"/>
  <c r="U716"/>
  <c r="T716"/>
  <c r="S716"/>
  <c r="R716"/>
  <c r="Q716"/>
  <c r="P716"/>
  <c r="O716"/>
  <c r="N716"/>
  <c r="M716"/>
  <c r="L716"/>
  <c r="K716"/>
  <c r="J716"/>
  <c r="I716"/>
  <c r="H716"/>
  <c r="G716"/>
  <c r="F716"/>
  <c r="E716"/>
  <c r="D716"/>
  <c r="Y715"/>
  <c r="X715"/>
  <c r="Y714"/>
  <c r="X714"/>
  <c r="Y713"/>
  <c r="X713"/>
  <c r="Y712"/>
  <c r="X712"/>
  <c r="Y711"/>
  <c r="Z711" s="1"/>
  <c r="X711"/>
  <c r="X710" s="1"/>
  <c r="W710"/>
  <c r="V710"/>
  <c r="U710"/>
  <c r="T710"/>
  <c r="S710"/>
  <c r="R710"/>
  <c r="Q710"/>
  <c r="P710"/>
  <c r="O710"/>
  <c r="N710"/>
  <c r="M710"/>
  <c r="L710"/>
  <c r="K710"/>
  <c r="J710"/>
  <c r="I710"/>
  <c r="H710"/>
  <c r="G710"/>
  <c r="F710"/>
  <c r="E710"/>
  <c r="D710"/>
  <c r="Y709"/>
  <c r="X709"/>
  <c r="Y708"/>
  <c r="X708"/>
  <c r="Y707"/>
  <c r="X707"/>
  <c r="Y706"/>
  <c r="Z706" s="1"/>
  <c r="X706"/>
  <c r="X705" s="1"/>
  <c r="W705"/>
  <c r="V705"/>
  <c r="U705"/>
  <c r="T705"/>
  <c r="S705"/>
  <c r="R705"/>
  <c r="Q705"/>
  <c r="P705"/>
  <c r="O705"/>
  <c r="N705"/>
  <c r="M705"/>
  <c r="L705"/>
  <c r="K705"/>
  <c r="J705"/>
  <c r="I705"/>
  <c r="H705"/>
  <c r="G705"/>
  <c r="F705"/>
  <c r="E705"/>
  <c r="D705"/>
  <c r="Y704"/>
  <c r="Z704" s="1"/>
  <c r="X704"/>
  <c r="Y703"/>
  <c r="X703"/>
  <c r="Y702"/>
  <c r="X702"/>
  <c r="W701"/>
  <c r="V701"/>
  <c r="U701"/>
  <c r="T701"/>
  <c r="S701"/>
  <c r="R701"/>
  <c r="Q701"/>
  <c r="P701"/>
  <c r="O701"/>
  <c r="N701"/>
  <c r="M701"/>
  <c r="L701"/>
  <c r="K701"/>
  <c r="J701"/>
  <c r="I701"/>
  <c r="H701"/>
  <c r="G701"/>
  <c r="F701"/>
  <c r="E701"/>
  <c r="D701"/>
  <c r="Y700"/>
  <c r="X700"/>
  <c r="Y699"/>
  <c r="Z699" s="1"/>
  <c r="X699"/>
  <c r="Y698"/>
  <c r="Y696" s="1"/>
  <c r="X698"/>
  <c r="Y697"/>
  <c r="X697"/>
  <c r="W696"/>
  <c r="V696"/>
  <c r="U696"/>
  <c r="T696"/>
  <c r="S696"/>
  <c r="R696"/>
  <c r="Q696"/>
  <c r="P696"/>
  <c r="O696"/>
  <c r="N696"/>
  <c r="M696"/>
  <c r="L696"/>
  <c r="K696"/>
  <c r="J696"/>
  <c r="I696"/>
  <c r="H696"/>
  <c r="G696"/>
  <c r="F696"/>
  <c r="E696"/>
  <c r="D696"/>
  <c r="Y695"/>
  <c r="Z695" s="1"/>
  <c r="X695"/>
  <c r="Y694"/>
  <c r="Z694" s="1"/>
  <c r="X694"/>
  <c r="Y693"/>
  <c r="X693"/>
  <c r="Y692"/>
  <c r="X692"/>
  <c r="Y691"/>
  <c r="X691"/>
  <c r="X690" s="1"/>
  <c r="W690"/>
  <c r="V690"/>
  <c r="U690"/>
  <c r="T690"/>
  <c r="S690"/>
  <c r="R690"/>
  <c r="Q690"/>
  <c r="P690"/>
  <c r="O690"/>
  <c r="N690"/>
  <c r="M690"/>
  <c r="L690"/>
  <c r="K690"/>
  <c r="J690"/>
  <c r="I690"/>
  <c r="H690"/>
  <c r="G690"/>
  <c r="F690"/>
  <c r="E690"/>
  <c r="D690"/>
  <c r="Y689"/>
  <c r="Z689" s="1"/>
  <c r="X689"/>
  <c r="Y688"/>
  <c r="Z688" s="1"/>
  <c r="X688"/>
  <c r="Y687"/>
  <c r="Z687" s="1"/>
  <c r="X687"/>
  <c r="Y686"/>
  <c r="X686"/>
  <c r="Y685"/>
  <c r="X685"/>
  <c r="Y684"/>
  <c r="Z684" s="1"/>
  <c r="X684"/>
  <c r="Y683"/>
  <c r="X683"/>
  <c r="Y682"/>
  <c r="X682"/>
  <c r="Y681"/>
  <c r="Z681" s="1"/>
  <c r="X681"/>
  <c r="Y680"/>
  <c r="Z680" s="1"/>
  <c r="X680"/>
  <c r="Y679"/>
  <c r="Z679" s="1"/>
  <c r="X679"/>
  <c r="W678"/>
  <c r="V678"/>
  <c r="U678"/>
  <c r="T678"/>
  <c r="S678"/>
  <c r="R678"/>
  <c r="Q678"/>
  <c r="P678"/>
  <c r="O678"/>
  <c r="N678"/>
  <c r="M678"/>
  <c r="L678"/>
  <c r="K678"/>
  <c r="J678"/>
  <c r="I678"/>
  <c r="H678"/>
  <c r="G678"/>
  <c r="F678"/>
  <c r="E678"/>
  <c r="D678"/>
  <c r="X677"/>
  <c r="Z677" s="1"/>
  <c r="X676"/>
  <c r="X674" s="1"/>
  <c r="Y675"/>
  <c r="Z675" s="1"/>
  <c r="X675"/>
  <c r="W674"/>
  <c r="V674"/>
  <c r="U674"/>
  <c r="T674"/>
  <c r="S674"/>
  <c r="R674"/>
  <c r="Q674"/>
  <c r="P674"/>
  <c r="O674"/>
  <c r="N674"/>
  <c r="M674"/>
  <c r="L674"/>
  <c r="K674"/>
  <c r="J674"/>
  <c r="I674"/>
  <c r="H674"/>
  <c r="G674"/>
  <c r="F674"/>
  <c r="E674"/>
  <c r="D674"/>
  <c r="Y673"/>
  <c r="X673"/>
  <c r="Y672"/>
  <c r="X672"/>
  <c r="Y671"/>
  <c r="Z671" s="1"/>
  <c r="X671"/>
  <c r="Y670"/>
  <c r="Z670" s="1"/>
  <c r="X670"/>
  <c r="Y669"/>
  <c r="Z669" s="1"/>
  <c r="X669"/>
  <c r="Y668"/>
  <c r="X668"/>
  <c r="Y667"/>
  <c r="Z667" s="1"/>
  <c r="X667"/>
  <c r="W666"/>
  <c r="V666"/>
  <c r="U666"/>
  <c r="T666"/>
  <c r="S666"/>
  <c r="R666"/>
  <c r="Q666"/>
  <c r="P666"/>
  <c r="O666"/>
  <c r="N666"/>
  <c r="M666"/>
  <c r="L666"/>
  <c r="K666"/>
  <c r="J666"/>
  <c r="I666"/>
  <c r="H666"/>
  <c r="G666"/>
  <c r="F666"/>
  <c r="E666"/>
  <c r="D666"/>
  <c r="Y665"/>
  <c r="Z665" s="1"/>
  <c r="X665"/>
  <c r="Y664"/>
  <c r="X664"/>
  <c r="Y663"/>
  <c r="Z663" s="1"/>
  <c r="X663"/>
  <c r="Y662"/>
  <c r="Z662" s="1"/>
  <c r="X662"/>
  <c r="Y661"/>
  <c r="X661"/>
  <c r="W660"/>
  <c r="V660"/>
  <c r="U660"/>
  <c r="T660"/>
  <c r="S660"/>
  <c r="R660"/>
  <c r="Q660"/>
  <c r="P660"/>
  <c r="O660"/>
  <c r="N660"/>
  <c r="M660"/>
  <c r="L660"/>
  <c r="K660"/>
  <c r="J660"/>
  <c r="I660"/>
  <c r="H660"/>
  <c r="G660"/>
  <c r="F660"/>
  <c r="E660"/>
  <c r="D660"/>
  <c r="Y659"/>
  <c r="Z659" s="1"/>
  <c r="X659"/>
  <c r="Y658"/>
  <c r="Z658" s="1"/>
  <c r="X658"/>
  <c r="Y657"/>
  <c r="Z657" s="1"/>
  <c r="X657"/>
  <c r="W656"/>
  <c r="V656"/>
  <c r="U656"/>
  <c r="T656"/>
  <c r="S656"/>
  <c r="R656"/>
  <c r="Q656"/>
  <c r="P656"/>
  <c r="O656"/>
  <c r="N656"/>
  <c r="M656"/>
  <c r="L656"/>
  <c r="K656"/>
  <c r="J656"/>
  <c r="I656"/>
  <c r="H656"/>
  <c r="G656"/>
  <c r="F656"/>
  <c r="E656"/>
  <c r="D656"/>
  <c r="Y655"/>
  <c r="Z655" s="1"/>
  <c r="X655"/>
  <c r="Y654"/>
  <c r="X654"/>
  <c r="Y653"/>
  <c r="X653"/>
  <c r="W652"/>
  <c r="V652"/>
  <c r="U652"/>
  <c r="T652"/>
  <c r="S652"/>
  <c r="R652"/>
  <c r="Q652"/>
  <c r="P652"/>
  <c r="O652"/>
  <c r="N652"/>
  <c r="M652"/>
  <c r="L652"/>
  <c r="K652"/>
  <c r="J652"/>
  <c r="I652"/>
  <c r="H652"/>
  <c r="G652"/>
  <c r="F652"/>
  <c r="E652"/>
  <c r="D652"/>
  <c r="Y651"/>
  <c r="X651"/>
  <c r="Y650"/>
  <c r="Z650" s="1"/>
  <c r="X650"/>
  <c r="Y649"/>
  <c r="X649"/>
  <c r="X648" s="1"/>
  <c r="W648"/>
  <c r="V648"/>
  <c r="U648"/>
  <c r="T648"/>
  <c r="S648"/>
  <c r="R648"/>
  <c r="Q648"/>
  <c r="P648"/>
  <c r="O648"/>
  <c r="N648"/>
  <c r="M648"/>
  <c r="L648"/>
  <c r="K648"/>
  <c r="J648"/>
  <c r="I648"/>
  <c r="H648"/>
  <c r="G648"/>
  <c r="F648"/>
  <c r="E648"/>
  <c r="D648"/>
  <c r="Y647"/>
  <c r="Z647" s="1"/>
  <c r="X647"/>
  <c r="Y646"/>
  <c r="X646"/>
  <c r="Y645"/>
  <c r="X645"/>
  <c r="Y644"/>
  <c r="X644"/>
  <c r="Y643"/>
  <c r="Z643" s="1"/>
  <c r="X643"/>
  <c r="Y642"/>
  <c r="Z642" s="1"/>
  <c r="X642"/>
  <c r="Y641"/>
  <c r="X641"/>
  <c r="Y640"/>
  <c r="X640"/>
  <c r="Y639"/>
  <c r="Z639" s="1"/>
  <c r="X639"/>
  <c r="Y638"/>
  <c r="X638"/>
  <c r="Y637"/>
  <c r="X637"/>
  <c r="Y636"/>
  <c r="X636"/>
  <c r="W635"/>
  <c r="V635"/>
  <c r="U635"/>
  <c r="T635"/>
  <c r="S635"/>
  <c r="R635"/>
  <c r="Q635"/>
  <c r="P635"/>
  <c r="O635"/>
  <c r="N635"/>
  <c r="M635"/>
  <c r="L635"/>
  <c r="K635"/>
  <c r="J635"/>
  <c r="I635"/>
  <c r="H635"/>
  <c r="G635"/>
  <c r="F635"/>
  <c r="E635"/>
  <c r="D635"/>
  <c r="Y634"/>
  <c r="Z634" s="1"/>
  <c r="X634"/>
  <c r="Y633"/>
  <c r="X633"/>
  <c r="Y632"/>
  <c r="X632"/>
  <c r="Y631"/>
  <c r="Z631" s="1"/>
  <c r="X631"/>
  <c r="Y630"/>
  <c r="Z630" s="1"/>
  <c r="X630"/>
  <c r="W629"/>
  <c r="V629"/>
  <c r="U629"/>
  <c r="T629"/>
  <c r="S629"/>
  <c r="R629"/>
  <c r="Q629"/>
  <c r="P629"/>
  <c r="O629"/>
  <c r="N629"/>
  <c r="M629"/>
  <c r="L629"/>
  <c r="K629"/>
  <c r="J629"/>
  <c r="I629"/>
  <c r="H629"/>
  <c r="G629"/>
  <c r="F629"/>
  <c r="E629"/>
  <c r="D629"/>
  <c r="Y628"/>
  <c r="X628"/>
  <c r="Y627"/>
  <c r="Z627" s="1"/>
  <c r="X627"/>
  <c r="Y626"/>
  <c r="Z626" s="1"/>
  <c r="X626"/>
  <c r="X625" s="1"/>
  <c r="W625"/>
  <c r="V625"/>
  <c r="U625"/>
  <c r="T625"/>
  <c r="S625"/>
  <c r="R625"/>
  <c r="Q625"/>
  <c r="P625"/>
  <c r="O625"/>
  <c r="N625"/>
  <c r="M625"/>
  <c r="L625"/>
  <c r="K625"/>
  <c r="J625"/>
  <c r="I625"/>
  <c r="H625"/>
  <c r="G625"/>
  <c r="F625"/>
  <c r="E625"/>
  <c r="D625"/>
  <c r="Y624"/>
  <c r="X624"/>
  <c r="Y623"/>
  <c r="X623"/>
  <c r="X621" s="1"/>
  <c r="Y622"/>
  <c r="Z622" s="1"/>
  <c r="X622"/>
  <c r="W621"/>
  <c r="V621"/>
  <c r="U621"/>
  <c r="T621"/>
  <c r="S621"/>
  <c r="R621"/>
  <c r="Q621"/>
  <c r="P621"/>
  <c r="O621"/>
  <c r="N621"/>
  <c r="M621"/>
  <c r="L621"/>
  <c r="K621"/>
  <c r="J621"/>
  <c r="I621"/>
  <c r="H621"/>
  <c r="G621"/>
  <c r="F621"/>
  <c r="E621"/>
  <c r="D621"/>
  <c r="Y620"/>
  <c r="X620"/>
  <c r="Z620" s="1"/>
  <c r="Y619"/>
  <c r="Z619" s="1"/>
  <c r="X619"/>
  <c r="Y618"/>
  <c r="X618"/>
  <c r="W617"/>
  <c r="V617"/>
  <c r="U617"/>
  <c r="T617"/>
  <c r="S617"/>
  <c r="R617"/>
  <c r="Q617"/>
  <c r="P617"/>
  <c r="O617"/>
  <c r="N617"/>
  <c r="M617"/>
  <c r="L617"/>
  <c r="K617"/>
  <c r="J617"/>
  <c r="I617"/>
  <c r="H617"/>
  <c r="G617"/>
  <c r="F617"/>
  <c r="E617"/>
  <c r="D617"/>
  <c r="Y616"/>
  <c r="X616"/>
  <c r="Y615"/>
  <c r="X615"/>
  <c r="X613" s="1"/>
  <c r="Y614"/>
  <c r="Z614" s="1"/>
  <c r="X614"/>
  <c r="W613"/>
  <c r="V613"/>
  <c r="U613"/>
  <c r="T613"/>
  <c r="S613"/>
  <c r="R613"/>
  <c r="Q613"/>
  <c r="P613"/>
  <c r="O613"/>
  <c r="N613"/>
  <c r="M613"/>
  <c r="L613"/>
  <c r="K613"/>
  <c r="J613"/>
  <c r="I613"/>
  <c r="H613"/>
  <c r="G613"/>
  <c r="F613"/>
  <c r="E613"/>
  <c r="D613"/>
  <c r="Y612"/>
  <c r="X612"/>
  <c r="Y611"/>
  <c r="Z611" s="1"/>
  <c r="X611"/>
  <c r="Y610"/>
  <c r="X610"/>
  <c r="W609"/>
  <c r="V609"/>
  <c r="U609"/>
  <c r="T609"/>
  <c r="S609"/>
  <c r="R609"/>
  <c r="Q609"/>
  <c r="P609"/>
  <c r="O609"/>
  <c r="N609"/>
  <c r="M609"/>
  <c r="L609"/>
  <c r="K609"/>
  <c r="J609"/>
  <c r="I609"/>
  <c r="H609"/>
  <c r="G609"/>
  <c r="F609"/>
  <c r="E609"/>
  <c r="D609"/>
  <c r="Y608"/>
  <c r="X608"/>
  <c r="Y607"/>
  <c r="X607"/>
  <c r="Y606"/>
  <c r="Z606" s="1"/>
  <c r="X606"/>
  <c r="Y605"/>
  <c r="X605"/>
  <c r="W604"/>
  <c r="V604"/>
  <c r="U604"/>
  <c r="T604"/>
  <c r="S604"/>
  <c r="R604"/>
  <c r="Q604"/>
  <c r="P604"/>
  <c r="O604"/>
  <c r="N604"/>
  <c r="M604"/>
  <c r="L604"/>
  <c r="K604"/>
  <c r="J604"/>
  <c r="I604"/>
  <c r="H604"/>
  <c r="G604"/>
  <c r="F604"/>
  <c r="E604"/>
  <c r="D604"/>
  <c r="Y603"/>
  <c r="Z603" s="1"/>
  <c r="X603"/>
  <c r="Y602"/>
  <c r="X602"/>
  <c r="Y601"/>
  <c r="X601"/>
  <c r="Y600"/>
  <c r="X600"/>
  <c r="Y599"/>
  <c r="X599"/>
  <c r="Y598"/>
  <c r="X598"/>
  <c r="Y597"/>
  <c r="X597"/>
  <c r="W596"/>
  <c r="V596"/>
  <c r="U596"/>
  <c r="T596"/>
  <c r="S596"/>
  <c r="R596"/>
  <c r="Q596"/>
  <c r="P596"/>
  <c r="O596"/>
  <c r="N596"/>
  <c r="M596"/>
  <c r="L596"/>
  <c r="K596"/>
  <c r="J596"/>
  <c r="I596"/>
  <c r="H596"/>
  <c r="G596"/>
  <c r="F596"/>
  <c r="E596"/>
  <c r="D596"/>
  <c r="Y595"/>
  <c r="X595"/>
  <c r="Y594"/>
  <c r="X594"/>
  <c r="Y593"/>
  <c r="X593"/>
  <c r="Y592"/>
  <c r="X592"/>
  <c r="W591"/>
  <c r="V591"/>
  <c r="U591"/>
  <c r="T591"/>
  <c r="S591"/>
  <c r="R591"/>
  <c r="Q591"/>
  <c r="P591"/>
  <c r="O591"/>
  <c r="N591"/>
  <c r="M591"/>
  <c r="L591"/>
  <c r="K591"/>
  <c r="J591"/>
  <c r="I591"/>
  <c r="H591"/>
  <c r="G591"/>
  <c r="F591"/>
  <c r="E591"/>
  <c r="D591"/>
  <c r="Y590"/>
  <c r="X590"/>
  <c r="Y589"/>
  <c r="X589"/>
  <c r="Y588"/>
  <c r="X588"/>
  <c r="Y587"/>
  <c r="Z587" s="1"/>
  <c r="X587"/>
  <c r="Y586"/>
  <c r="X586"/>
  <c r="Y585"/>
  <c r="X585"/>
  <c r="Y584"/>
  <c r="X584"/>
  <c r="W583"/>
  <c r="V583"/>
  <c r="U583"/>
  <c r="T583"/>
  <c r="S583"/>
  <c r="R583"/>
  <c r="Q583"/>
  <c r="P583"/>
  <c r="O583"/>
  <c r="N583"/>
  <c r="M583"/>
  <c r="L583"/>
  <c r="K583"/>
  <c r="J583"/>
  <c r="I583"/>
  <c r="H583"/>
  <c r="G583"/>
  <c r="F583"/>
  <c r="E583"/>
  <c r="D583"/>
  <c r="Y582"/>
  <c r="Z582" s="1"/>
  <c r="X582"/>
  <c r="Y581"/>
  <c r="X581"/>
  <c r="Y580"/>
  <c r="X580"/>
  <c r="Y579"/>
  <c r="X579"/>
  <c r="W578"/>
  <c r="V578"/>
  <c r="U578"/>
  <c r="T578"/>
  <c r="S578"/>
  <c r="R578"/>
  <c r="Q578"/>
  <c r="P578"/>
  <c r="O578"/>
  <c r="N578"/>
  <c r="M578"/>
  <c r="L578"/>
  <c r="K578"/>
  <c r="J578"/>
  <c r="I578"/>
  <c r="H578"/>
  <c r="G578"/>
  <c r="F578"/>
  <c r="E578"/>
  <c r="D578"/>
  <c r="Y577"/>
  <c r="X577"/>
  <c r="Y576"/>
  <c r="X576"/>
  <c r="Y575"/>
  <c r="Z575" s="1"/>
  <c r="X575"/>
  <c r="Y574"/>
  <c r="X574"/>
  <c r="W573"/>
  <c r="V573"/>
  <c r="U573"/>
  <c r="T573"/>
  <c r="S573"/>
  <c r="R573"/>
  <c r="Q573"/>
  <c r="P573"/>
  <c r="O573"/>
  <c r="N573"/>
  <c r="M573"/>
  <c r="L573"/>
  <c r="K573"/>
  <c r="J573"/>
  <c r="I573"/>
  <c r="H573"/>
  <c r="G573"/>
  <c r="F573"/>
  <c r="E573"/>
  <c r="D573"/>
  <c r="Y572"/>
  <c r="X572"/>
  <c r="Y571"/>
  <c r="X571"/>
  <c r="Y570"/>
  <c r="Z570" s="1"/>
  <c r="X570"/>
  <c r="Y569"/>
  <c r="X569"/>
  <c r="X568" s="1"/>
  <c r="W568"/>
  <c r="V568"/>
  <c r="U568"/>
  <c r="T568"/>
  <c r="S568"/>
  <c r="R568"/>
  <c r="Q568"/>
  <c r="P568"/>
  <c r="O568"/>
  <c r="N568"/>
  <c r="M568"/>
  <c r="L568"/>
  <c r="K568"/>
  <c r="J568"/>
  <c r="I568"/>
  <c r="H568"/>
  <c r="G568"/>
  <c r="F568"/>
  <c r="E568"/>
  <c r="D568"/>
  <c r="Y567"/>
  <c r="Z567" s="1"/>
  <c r="X567"/>
  <c r="Y566"/>
  <c r="X566"/>
  <c r="X565" s="1"/>
  <c r="W565"/>
  <c r="V565"/>
  <c r="U565"/>
  <c r="T565"/>
  <c r="S565"/>
  <c r="R565"/>
  <c r="Q565"/>
  <c r="P565"/>
  <c r="O565"/>
  <c r="N565"/>
  <c r="M565"/>
  <c r="L565"/>
  <c r="K565"/>
  <c r="J565"/>
  <c r="I565"/>
  <c r="H565"/>
  <c r="G565"/>
  <c r="F565"/>
  <c r="E565"/>
  <c r="D565"/>
  <c r="Y564"/>
  <c r="X564"/>
  <c r="Y563"/>
  <c r="X563"/>
  <c r="Y562"/>
  <c r="X562"/>
  <c r="Y561"/>
  <c r="X561"/>
  <c r="Y560"/>
  <c r="X560"/>
  <c r="W559"/>
  <c r="V559"/>
  <c r="U559"/>
  <c r="T559"/>
  <c r="S559"/>
  <c r="R559"/>
  <c r="Q559"/>
  <c r="P559"/>
  <c r="O559"/>
  <c r="N559"/>
  <c r="M559"/>
  <c r="L559"/>
  <c r="K559"/>
  <c r="J559"/>
  <c r="I559"/>
  <c r="H559"/>
  <c r="G559"/>
  <c r="F559"/>
  <c r="E559"/>
  <c r="D559"/>
  <c r="Y558"/>
  <c r="X558"/>
  <c r="Y557"/>
  <c r="X557"/>
  <c r="Y556"/>
  <c r="X556"/>
  <c r="Y555"/>
  <c r="X555"/>
  <c r="Y554"/>
  <c r="X554"/>
  <c r="Y553"/>
  <c r="X553"/>
  <c r="Y552"/>
  <c r="X552"/>
  <c r="W551"/>
  <c r="V551"/>
  <c r="U551"/>
  <c r="T551"/>
  <c r="S551"/>
  <c r="R551"/>
  <c r="Q551"/>
  <c r="P551"/>
  <c r="O551"/>
  <c r="N551"/>
  <c r="M551"/>
  <c r="L551"/>
  <c r="K551"/>
  <c r="J551"/>
  <c r="I551"/>
  <c r="H551"/>
  <c r="G551"/>
  <c r="F551"/>
  <c r="E551"/>
  <c r="D551"/>
  <c r="Y550"/>
  <c r="X550"/>
  <c r="Y549"/>
  <c r="X549"/>
  <c r="Y548"/>
  <c r="X548"/>
  <c r="Y547"/>
  <c r="X547"/>
  <c r="W546"/>
  <c r="V546"/>
  <c r="U546"/>
  <c r="T546"/>
  <c r="S546"/>
  <c r="R546"/>
  <c r="Q546"/>
  <c r="P546"/>
  <c r="O546"/>
  <c r="N546"/>
  <c r="M546"/>
  <c r="L546"/>
  <c r="K546"/>
  <c r="J546"/>
  <c r="I546"/>
  <c r="H546"/>
  <c r="G546"/>
  <c r="F546"/>
  <c r="E546"/>
  <c r="D546"/>
  <c r="Y545"/>
  <c r="X545"/>
  <c r="Y544"/>
  <c r="X544"/>
  <c r="Y543"/>
  <c r="Z543" s="1"/>
  <c r="X543"/>
  <c r="Y542"/>
  <c r="X542"/>
  <c r="W541"/>
  <c r="V541"/>
  <c r="U541"/>
  <c r="T541"/>
  <c r="S541"/>
  <c r="R541"/>
  <c r="Q541"/>
  <c r="P541"/>
  <c r="O541"/>
  <c r="N541"/>
  <c r="M541"/>
  <c r="L541"/>
  <c r="K541"/>
  <c r="J541"/>
  <c r="I541"/>
  <c r="H541"/>
  <c r="G541"/>
  <c r="F541"/>
  <c r="E541"/>
  <c r="D541"/>
  <c r="Y540"/>
  <c r="Z540" s="1"/>
  <c r="X540"/>
  <c r="Y539"/>
  <c r="X539"/>
  <c r="X538" s="1"/>
  <c r="W538"/>
  <c r="V538"/>
  <c r="U538"/>
  <c r="T538"/>
  <c r="S538"/>
  <c r="R538"/>
  <c r="Q538"/>
  <c r="P538"/>
  <c r="O538"/>
  <c r="N538"/>
  <c r="M538"/>
  <c r="L538"/>
  <c r="K538"/>
  <c r="J538"/>
  <c r="I538"/>
  <c r="H538"/>
  <c r="G538"/>
  <c r="F538"/>
  <c r="E538"/>
  <c r="D538"/>
  <c r="Y537"/>
  <c r="X537"/>
  <c r="Y536"/>
  <c r="X536"/>
  <c r="Y535"/>
  <c r="X535"/>
  <c r="Y534"/>
  <c r="X534"/>
  <c r="Y533"/>
  <c r="X533"/>
  <c r="Y532"/>
  <c r="X532"/>
  <c r="Y531"/>
  <c r="X531"/>
  <c r="W530"/>
  <c r="V530"/>
  <c r="U530"/>
  <c r="T530"/>
  <c r="S530"/>
  <c r="R530"/>
  <c r="Q530"/>
  <c r="P530"/>
  <c r="O530"/>
  <c r="N530"/>
  <c r="M530"/>
  <c r="L530"/>
  <c r="K530"/>
  <c r="J530"/>
  <c r="I530"/>
  <c r="H530"/>
  <c r="G530"/>
  <c r="F530"/>
  <c r="E530"/>
  <c r="D530"/>
  <c r="Y529"/>
  <c r="X529"/>
  <c r="Y528"/>
  <c r="X528"/>
  <c r="Y527"/>
  <c r="X527"/>
  <c r="W526"/>
  <c r="V526"/>
  <c r="U526"/>
  <c r="T526"/>
  <c r="S526"/>
  <c r="R526"/>
  <c r="Q526"/>
  <c r="P526"/>
  <c r="O526"/>
  <c r="N526"/>
  <c r="M526"/>
  <c r="L526"/>
  <c r="K526"/>
  <c r="J526"/>
  <c r="I526"/>
  <c r="H526"/>
  <c r="G526"/>
  <c r="F526"/>
  <c r="E526"/>
  <c r="D526"/>
  <c r="Y525"/>
  <c r="X525"/>
  <c r="Y524"/>
  <c r="X524"/>
  <c r="Y523"/>
  <c r="X523"/>
  <c r="Y522"/>
  <c r="Z522" s="1"/>
  <c r="X522"/>
  <c r="Y521"/>
  <c r="X521"/>
  <c r="Y520"/>
  <c r="X520"/>
  <c r="Y519"/>
  <c r="X519"/>
  <c r="Y518"/>
  <c r="Z518" s="1"/>
  <c r="X518"/>
  <c r="W517"/>
  <c r="V517"/>
  <c r="U517"/>
  <c r="T517"/>
  <c r="S517"/>
  <c r="R517"/>
  <c r="Q517"/>
  <c r="P517"/>
  <c r="O517"/>
  <c r="N517"/>
  <c r="M517"/>
  <c r="L517"/>
  <c r="K517"/>
  <c r="J517"/>
  <c r="I517"/>
  <c r="H517"/>
  <c r="G517"/>
  <c r="F517"/>
  <c r="E517"/>
  <c r="D517"/>
  <c r="Y512"/>
  <c r="X512"/>
  <c r="Y511"/>
  <c r="Z511" s="1"/>
  <c r="X511"/>
  <c r="Y510"/>
  <c r="Z510" s="1"/>
  <c r="X510"/>
  <c r="Y509"/>
  <c r="Z509" s="1"/>
  <c r="X509"/>
  <c r="Y508"/>
  <c r="X508"/>
  <c r="Y507"/>
  <c r="Z507" s="1"/>
  <c r="X507"/>
  <c r="Y506"/>
  <c r="Z506" s="1"/>
  <c r="X506"/>
  <c r="Y505"/>
  <c r="X505"/>
  <c r="Y504"/>
  <c r="Z504" s="1"/>
  <c r="X504"/>
  <c r="Y503"/>
  <c r="X503"/>
  <c r="Y502"/>
  <c r="Z502" s="1"/>
  <c r="X502"/>
  <c r="Y501"/>
  <c r="X501"/>
  <c r="X500" s="1"/>
  <c r="W500"/>
  <c r="V500"/>
  <c r="U500"/>
  <c r="T500"/>
  <c r="S500"/>
  <c r="R500"/>
  <c r="Q500"/>
  <c r="P500"/>
  <c r="O500"/>
  <c r="N500"/>
  <c r="M500"/>
  <c r="L500"/>
  <c r="K500"/>
  <c r="J500"/>
  <c r="I500"/>
  <c r="H500"/>
  <c r="G500"/>
  <c r="F500"/>
  <c r="E500"/>
  <c r="D500"/>
  <c r="Y499"/>
  <c r="X499"/>
  <c r="Y498"/>
  <c r="X498"/>
  <c r="Y497"/>
  <c r="X497"/>
  <c r="Y496"/>
  <c r="X496"/>
  <c r="Y495"/>
  <c r="X495"/>
  <c r="Y494"/>
  <c r="X494"/>
  <c r="Y493"/>
  <c r="X493"/>
  <c r="Y492"/>
  <c r="X492"/>
  <c r="Y491"/>
  <c r="X491"/>
  <c r="Y490"/>
  <c r="Z490" s="1"/>
  <c r="X490"/>
  <c r="Y489"/>
  <c r="X489"/>
  <c r="Y488"/>
  <c r="Z488" s="1"/>
  <c r="X488"/>
  <c r="Y487"/>
  <c r="X487"/>
  <c r="Y486"/>
  <c r="Z486" s="1"/>
  <c r="X486"/>
  <c r="Y485"/>
  <c r="X485"/>
  <c r="Y484"/>
  <c r="Z484" s="1"/>
  <c r="X484"/>
  <c r="Y483"/>
  <c r="X483"/>
  <c r="Y482"/>
  <c r="Z482" s="1"/>
  <c r="X482"/>
  <c r="Y481"/>
  <c r="X481"/>
  <c r="Y480"/>
  <c r="Z480" s="1"/>
  <c r="X480"/>
  <c r="Y479"/>
  <c r="X479"/>
  <c r="Y478"/>
  <c r="Z478" s="1"/>
  <c r="X478"/>
  <c r="Y477"/>
  <c r="X477"/>
  <c r="Y476"/>
  <c r="X476"/>
  <c r="Y475"/>
  <c r="X475"/>
  <c r="Y474"/>
  <c r="Z474" s="1"/>
  <c r="X474"/>
  <c r="Y473"/>
  <c r="Z473" s="1"/>
  <c r="X473"/>
  <c r="Y472"/>
  <c r="X472"/>
  <c r="Y471"/>
  <c r="Z471" s="1"/>
  <c r="X471"/>
  <c r="Y470"/>
  <c r="Z470" s="1"/>
  <c r="X470"/>
  <c r="Y469"/>
  <c r="X469"/>
  <c r="Y468"/>
  <c r="Z468" s="1"/>
  <c r="X468"/>
  <c r="Y467"/>
  <c r="X467"/>
  <c r="Y466"/>
  <c r="Z466" s="1"/>
  <c r="X466"/>
  <c r="Y465"/>
  <c r="X465"/>
  <c r="Y464"/>
  <c r="Z464" s="1"/>
  <c r="X464"/>
  <c r="Y463"/>
  <c r="Z463" s="1"/>
  <c r="X463"/>
  <c r="X462" s="1"/>
  <c r="W462"/>
  <c r="V462"/>
  <c r="U462"/>
  <c r="T462"/>
  <c r="S462"/>
  <c r="R462"/>
  <c r="Q462"/>
  <c r="P462"/>
  <c r="O462"/>
  <c r="N462"/>
  <c r="M462"/>
  <c r="L462"/>
  <c r="K462"/>
  <c r="J462"/>
  <c r="I462"/>
  <c r="H462"/>
  <c r="G462"/>
  <c r="F462"/>
  <c r="E462"/>
  <c r="D462"/>
  <c r="Y461"/>
  <c r="Z461" s="1"/>
  <c r="X461"/>
  <c r="Y460"/>
  <c r="X460"/>
  <c r="Y459"/>
  <c r="Z459" s="1"/>
  <c r="X459"/>
  <c r="Y458"/>
  <c r="X458"/>
  <c r="Y457"/>
  <c r="X457"/>
  <c r="Y456"/>
  <c r="X456"/>
  <c r="Y455"/>
  <c r="X455"/>
  <c r="Y454"/>
  <c r="X454"/>
  <c r="Y453"/>
  <c r="Z453" s="1"/>
  <c r="X453"/>
  <c r="Y452"/>
  <c r="X452"/>
  <c r="Y451"/>
  <c r="Z451" s="1"/>
  <c r="X451"/>
  <c r="Y450"/>
  <c r="X450"/>
  <c r="Y449"/>
  <c r="Z449" s="1"/>
  <c r="X449"/>
  <c r="Y448"/>
  <c r="X448"/>
  <c r="Y447"/>
  <c r="Z447" s="1"/>
  <c r="X447"/>
  <c r="Y446"/>
  <c r="X446"/>
  <c r="Y445"/>
  <c r="Z445" s="1"/>
  <c r="X445"/>
  <c r="Y444"/>
  <c r="X444"/>
  <c r="Y443"/>
  <c r="Z443" s="1"/>
  <c r="X443"/>
  <c r="Y442"/>
  <c r="Z442" s="1"/>
  <c r="X442"/>
  <c r="Y441"/>
  <c r="X441"/>
  <c r="Y440"/>
  <c r="Z440" s="1"/>
  <c r="X440"/>
  <c r="Y439"/>
  <c r="X439"/>
  <c r="Y438"/>
  <c r="Z438" s="1"/>
  <c r="X438"/>
  <c r="Y437"/>
  <c r="Z437" s="1"/>
  <c r="X437"/>
  <c r="Y436"/>
  <c r="Z436" s="1"/>
  <c r="X436"/>
  <c r="Y435"/>
  <c r="Z435" s="1"/>
  <c r="X435"/>
  <c r="Y434"/>
  <c r="Z434" s="1"/>
  <c r="X434"/>
  <c r="Y433"/>
  <c r="Z433" s="1"/>
  <c r="X433"/>
  <c r="Y432"/>
  <c r="X432"/>
  <c r="Y431"/>
  <c r="Z431" s="1"/>
  <c r="X431"/>
  <c r="Y430"/>
  <c r="Z430" s="1"/>
  <c r="X430"/>
  <c r="Y429"/>
  <c r="Z429" s="1"/>
  <c r="X429"/>
  <c r="Y428"/>
  <c r="Z428" s="1"/>
  <c r="X428"/>
  <c r="Y427"/>
  <c r="Z427" s="1"/>
  <c r="X427"/>
  <c r="Y426"/>
  <c r="Z426" s="1"/>
  <c r="X426"/>
  <c r="Y425"/>
  <c r="X425"/>
  <c r="Y424"/>
  <c r="Z424" s="1"/>
  <c r="X424"/>
  <c r="Y423"/>
  <c r="X423"/>
  <c r="Y422"/>
  <c r="Z422" s="1"/>
  <c r="X422"/>
  <c r="Y421"/>
  <c r="X421"/>
  <c r="Y420"/>
  <c r="Z420" s="1"/>
  <c r="X420"/>
  <c r="Y419"/>
  <c r="Z419" s="1"/>
  <c r="X419"/>
  <c r="Y418"/>
  <c r="Z418" s="1"/>
  <c r="X418"/>
  <c r="Y417"/>
  <c r="Z417" s="1"/>
  <c r="X417"/>
  <c r="Y416"/>
  <c r="X416"/>
  <c r="Y415"/>
  <c r="Z415" s="1"/>
  <c r="X415"/>
  <c r="Y414"/>
  <c r="Z414" s="1"/>
  <c r="X414"/>
  <c r="X413" s="1"/>
  <c r="W413"/>
  <c r="V413"/>
  <c r="U413"/>
  <c r="T413"/>
  <c r="S413"/>
  <c r="R413"/>
  <c r="Q413"/>
  <c r="P413"/>
  <c r="O413"/>
  <c r="N413"/>
  <c r="M413"/>
  <c r="L413"/>
  <c r="K413"/>
  <c r="J413"/>
  <c r="I413"/>
  <c r="H413"/>
  <c r="G413"/>
  <c r="F413"/>
  <c r="E413"/>
  <c r="D413"/>
  <c r="Y412"/>
  <c r="X412"/>
  <c r="Y411"/>
  <c r="X411"/>
  <c r="Y410"/>
  <c r="Z410" s="1"/>
  <c r="X410"/>
  <c r="Y409"/>
  <c r="X409"/>
  <c r="Y408"/>
  <c r="X408"/>
  <c r="Y407"/>
  <c r="X407"/>
  <c r="W406"/>
  <c r="V406"/>
  <c r="U406"/>
  <c r="T406"/>
  <c r="S406"/>
  <c r="R406"/>
  <c r="Q406"/>
  <c r="P406"/>
  <c r="O406"/>
  <c r="N406"/>
  <c r="M406"/>
  <c r="L406"/>
  <c r="K406"/>
  <c r="J406"/>
  <c r="I406"/>
  <c r="H406"/>
  <c r="G406"/>
  <c r="F406"/>
  <c r="E406"/>
  <c r="D406"/>
  <c r="Y405"/>
  <c r="X405"/>
  <c r="Y404"/>
  <c r="X404"/>
  <c r="Y403"/>
  <c r="X403"/>
  <c r="Y402"/>
  <c r="X402"/>
  <c r="Y401"/>
  <c r="X401"/>
  <c r="Y400"/>
  <c r="X400"/>
  <c r="Y399"/>
  <c r="Z399" s="1"/>
  <c r="X399"/>
  <c r="Y398"/>
  <c r="X398"/>
  <c r="Y397"/>
  <c r="X397"/>
  <c r="Y396"/>
  <c r="X396"/>
  <c r="Y395"/>
  <c r="Z395" s="1"/>
  <c r="X395"/>
  <c r="Y394"/>
  <c r="Z394" s="1"/>
  <c r="X394"/>
  <c r="Y393"/>
  <c r="X393"/>
  <c r="Y392"/>
  <c r="Z392" s="1"/>
  <c r="X392"/>
  <c r="W391"/>
  <c r="V391"/>
  <c r="U391"/>
  <c r="T391"/>
  <c r="S391"/>
  <c r="R391"/>
  <c r="Q391"/>
  <c r="P391"/>
  <c r="O391"/>
  <c r="N391"/>
  <c r="M391"/>
  <c r="L391"/>
  <c r="K391"/>
  <c r="J391"/>
  <c r="I391"/>
  <c r="H391"/>
  <c r="G391"/>
  <c r="F391"/>
  <c r="E391"/>
  <c r="D391"/>
  <c r="Y390"/>
  <c r="Z390" s="1"/>
  <c r="X390"/>
  <c r="Y389"/>
  <c r="Z389" s="1"/>
  <c r="X389"/>
  <c r="Y388"/>
  <c r="X388"/>
  <c r="Y387"/>
  <c r="X387"/>
  <c r="Y386"/>
  <c r="Z386" s="1"/>
  <c r="X386"/>
  <c r="Y385"/>
  <c r="X385"/>
  <c r="Y384"/>
  <c r="Z384" s="1"/>
  <c r="X384"/>
  <c r="Y383"/>
  <c r="X383"/>
  <c r="Y382"/>
  <c r="X382"/>
  <c r="Y381"/>
  <c r="X381"/>
  <c r="X380" s="1"/>
  <c r="W380"/>
  <c r="V380"/>
  <c r="U380"/>
  <c r="T380"/>
  <c r="S380"/>
  <c r="R380"/>
  <c r="Q380"/>
  <c r="P380"/>
  <c r="O380"/>
  <c r="N380"/>
  <c r="M380"/>
  <c r="L380"/>
  <c r="K380"/>
  <c r="J380"/>
  <c r="I380"/>
  <c r="H380"/>
  <c r="G380"/>
  <c r="F380"/>
  <c r="E380"/>
  <c r="D380"/>
  <c r="Y379"/>
  <c r="X379"/>
  <c r="Y378"/>
  <c r="Y377" s="1"/>
  <c r="X378"/>
  <c r="W377"/>
  <c r="V377"/>
  <c r="U377"/>
  <c r="T377"/>
  <c r="S377"/>
  <c r="R377"/>
  <c r="Q377"/>
  <c r="P377"/>
  <c r="O377"/>
  <c r="N377"/>
  <c r="M377"/>
  <c r="L377"/>
  <c r="K377"/>
  <c r="J377"/>
  <c r="I377"/>
  <c r="H377"/>
  <c r="G377"/>
  <c r="F377"/>
  <c r="E377"/>
  <c r="D377"/>
  <c r="Y376"/>
  <c r="X376"/>
  <c r="Y375"/>
  <c r="X375"/>
  <c r="W374"/>
  <c r="V374"/>
  <c r="U374"/>
  <c r="T374"/>
  <c r="S374"/>
  <c r="R374"/>
  <c r="Q374"/>
  <c r="P374"/>
  <c r="O374"/>
  <c r="N374"/>
  <c r="M374"/>
  <c r="L374"/>
  <c r="K374"/>
  <c r="J374"/>
  <c r="I374"/>
  <c r="H374"/>
  <c r="G374"/>
  <c r="F374"/>
  <c r="E374"/>
  <c r="D374"/>
  <c r="Y373"/>
  <c r="X373"/>
  <c r="Y372"/>
  <c r="X372"/>
  <c r="Y371"/>
  <c r="X371"/>
  <c r="Y370"/>
  <c r="X370"/>
  <c r="Y369"/>
  <c r="X369"/>
  <c r="Y368"/>
  <c r="X368"/>
  <c r="X367" s="1"/>
  <c r="W367"/>
  <c r="V367"/>
  <c r="U367"/>
  <c r="T367"/>
  <c r="S367"/>
  <c r="R367"/>
  <c r="Q367"/>
  <c r="P367"/>
  <c r="O367"/>
  <c r="N367"/>
  <c r="M367"/>
  <c r="L367"/>
  <c r="K367"/>
  <c r="J367"/>
  <c r="I367"/>
  <c r="H367"/>
  <c r="G367"/>
  <c r="F367"/>
  <c r="E367"/>
  <c r="D367"/>
  <c r="Y366"/>
  <c r="X366"/>
  <c r="Y365"/>
  <c r="X365"/>
  <c r="Y364"/>
  <c r="X364"/>
  <c r="Y363"/>
  <c r="X363"/>
  <c r="Y362"/>
  <c r="Z362" s="1"/>
  <c r="X362"/>
  <c r="Y361"/>
  <c r="X361"/>
  <c r="Y360"/>
  <c r="X360"/>
  <c r="Y359"/>
  <c r="X359"/>
  <c r="Y358"/>
  <c r="Z358" s="1"/>
  <c r="X358"/>
  <c r="Y357"/>
  <c r="X357"/>
  <c r="W356"/>
  <c r="V356"/>
  <c r="U356"/>
  <c r="T356"/>
  <c r="S356"/>
  <c r="R356"/>
  <c r="Q356"/>
  <c r="P356"/>
  <c r="O356"/>
  <c r="N356"/>
  <c r="M356"/>
  <c r="L356"/>
  <c r="K356"/>
  <c r="J356"/>
  <c r="I356"/>
  <c r="H356"/>
  <c r="G356"/>
  <c r="F356"/>
  <c r="E356"/>
  <c r="D356"/>
  <c r="Y355"/>
  <c r="X355"/>
  <c r="Y354"/>
  <c r="X354"/>
  <c r="Y353"/>
  <c r="X353"/>
  <c r="Y352"/>
  <c r="X352"/>
  <c r="Y351"/>
  <c r="X351"/>
  <c r="Y350"/>
  <c r="X350"/>
  <c r="Y349"/>
  <c r="X349"/>
  <c r="Y348"/>
  <c r="X348"/>
  <c r="Y347"/>
  <c r="X347"/>
  <c r="W346"/>
  <c r="V346"/>
  <c r="U346"/>
  <c r="T346"/>
  <c r="S346"/>
  <c r="R346"/>
  <c r="Q346"/>
  <c r="P346"/>
  <c r="O346"/>
  <c r="N346"/>
  <c r="M346"/>
  <c r="L346"/>
  <c r="K346"/>
  <c r="J346"/>
  <c r="I346"/>
  <c r="H346"/>
  <c r="G346"/>
  <c r="F346"/>
  <c r="E346"/>
  <c r="D346"/>
  <c r="Y345"/>
  <c r="Z345" s="1"/>
  <c r="X345"/>
  <c r="Y344"/>
  <c r="X344"/>
  <c r="Y343"/>
  <c r="X343"/>
  <c r="Y342"/>
  <c r="Z342" s="1"/>
  <c r="X342"/>
  <c r="Y341"/>
  <c r="Z341" s="1"/>
  <c r="X341"/>
  <c r="Y340"/>
  <c r="X340"/>
  <c r="Y339"/>
  <c r="X339"/>
  <c r="Y338"/>
  <c r="X338"/>
  <c r="Y337"/>
  <c r="X337"/>
  <c r="Y336"/>
  <c r="X336"/>
  <c r="Y335"/>
  <c r="X335"/>
  <c r="Y334"/>
  <c r="Z334" s="1"/>
  <c r="X334"/>
  <c r="W333"/>
  <c r="V333"/>
  <c r="U333"/>
  <c r="T333"/>
  <c r="S333"/>
  <c r="R333"/>
  <c r="Q333"/>
  <c r="P333"/>
  <c r="O333"/>
  <c r="N333"/>
  <c r="M333"/>
  <c r="L333"/>
  <c r="K333"/>
  <c r="J333"/>
  <c r="I333"/>
  <c r="H333"/>
  <c r="G333"/>
  <c r="F333"/>
  <c r="E333"/>
  <c r="D333"/>
  <c r="Y332"/>
  <c r="X332"/>
  <c r="Y331"/>
  <c r="X331"/>
  <c r="Y330"/>
  <c r="X330"/>
  <c r="Y329"/>
  <c r="X329"/>
  <c r="Y328"/>
  <c r="X328"/>
  <c r="W327"/>
  <c r="V327"/>
  <c r="U327"/>
  <c r="T327"/>
  <c r="S327"/>
  <c r="R327"/>
  <c r="Q327"/>
  <c r="P327"/>
  <c r="O327"/>
  <c r="N327"/>
  <c r="M327"/>
  <c r="L327"/>
  <c r="K327"/>
  <c r="J327"/>
  <c r="I327"/>
  <c r="H327"/>
  <c r="G327"/>
  <c r="F327"/>
  <c r="E327"/>
  <c r="D327"/>
  <c r="Y326"/>
  <c r="Z326" s="1"/>
  <c r="X326"/>
  <c r="Y325"/>
  <c r="X325"/>
  <c r="Y324"/>
  <c r="Z324" s="1"/>
  <c r="X324"/>
  <c r="Y323"/>
  <c r="X323"/>
  <c r="Z323" s="1"/>
  <c r="Y322"/>
  <c r="Z322" s="1"/>
  <c r="X322"/>
  <c r="Y321"/>
  <c r="X321"/>
  <c r="Y320"/>
  <c r="X320"/>
  <c r="Y319"/>
  <c r="X319"/>
  <c r="W318"/>
  <c r="V318"/>
  <c r="U318"/>
  <c r="T318"/>
  <c r="S318"/>
  <c r="R318"/>
  <c r="Q318"/>
  <c r="P318"/>
  <c r="O318"/>
  <c r="N318"/>
  <c r="M318"/>
  <c r="L318"/>
  <c r="K318"/>
  <c r="J318"/>
  <c r="I318"/>
  <c r="H318"/>
  <c r="G318"/>
  <c r="F318"/>
  <c r="E318"/>
  <c r="D318"/>
  <c r="Y317"/>
  <c r="X317"/>
  <c r="Y316"/>
  <c r="X316"/>
  <c r="Y315"/>
  <c r="X315"/>
  <c r="Y314"/>
  <c r="Z314" s="1"/>
  <c r="X314"/>
  <c r="W313"/>
  <c r="V313"/>
  <c r="U313"/>
  <c r="T313"/>
  <c r="S313"/>
  <c r="R313"/>
  <c r="Q313"/>
  <c r="P313"/>
  <c r="O313"/>
  <c r="N313"/>
  <c r="M313"/>
  <c r="L313"/>
  <c r="K313"/>
  <c r="J313"/>
  <c r="I313"/>
  <c r="H313"/>
  <c r="G313"/>
  <c r="F313"/>
  <c r="E313"/>
  <c r="D313"/>
  <c r="Y312"/>
  <c r="X312"/>
  <c r="Y311"/>
  <c r="X311"/>
  <c r="Y310"/>
  <c r="X310"/>
  <c r="Y309"/>
  <c r="Z309" s="1"/>
  <c r="X309"/>
  <c r="Y308"/>
  <c r="X308"/>
  <c r="Y307"/>
  <c r="X307"/>
  <c r="Y306"/>
  <c r="X306"/>
  <c r="Y305"/>
  <c r="X305"/>
  <c r="Y304"/>
  <c r="X304"/>
  <c r="Y303"/>
  <c r="X303"/>
  <c r="Y302"/>
  <c r="Z302" s="1"/>
  <c r="X302"/>
  <c r="Y301"/>
  <c r="Z301" s="1"/>
  <c r="X301"/>
  <c r="Y300"/>
  <c r="X300"/>
  <c r="Y299"/>
  <c r="X299"/>
  <c r="Y298"/>
  <c r="X298"/>
  <c r="Y297"/>
  <c r="X297"/>
  <c r="Y296"/>
  <c r="X296"/>
  <c r="Y295"/>
  <c r="Z295" s="1"/>
  <c r="X295"/>
  <c r="Y294"/>
  <c r="X294"/>
  <c r="Y293"/>
  <c r="Z293" s="1"/>
  <c r="X293"/>
  <c r="Y292"/>
  <c r="X292"/>
  <c r="Y291"/>
  <c r="Z291" s="1"/>
  <c r="X291"/>
  <c r="Y290"/>
  <c r="X290"/>
  <c r="Y289"/>
  <c r="Z289" s="1"/>
  <c r="X289"/>
  <c r="W288"/>
  <c r="V288"/>
  <c r="U288"/>
  <c r="T288"/>
  <c r="S288"/>
  <c r="R288"/>
  <c r="Q288"/>
  <c r="P288"/>
  <c r="O288"/>
  <c r="N288"/>
  <c r="M288"/>
  <c r="L288"/>
  <c r="K288"/>
  <c r="J288"/>
  <c r="I288"/>
  <c r="H288"/>
  <c r="G288"/>
  <c r="F288"/>
  <c r="E288"/>
  <c r="D288"/>
  <c r="Y287"/>
  <c r="X287"/>
  <c r="Y286"/>
  <c r="X286"/>
  <c r="Y285"/>
  <c r="X285"/>
  <c r="Y284"/>
  <c r="X284"/>
  <c r="Y283"/>
  <c r="Z283" s="1"/>
  <c r="X283"/>
  <c r="Y282"/>
  <c r="Z282" s="1"/>
  <c r="X282"/>
  <c r="Y281"/>
  <c r="Z281" s="1"/>
  <c r="X281"/>
  <c r="Y280"/>
  <c r="X280"/>
  <c r="Y279"/>
  <c r="X279"/>
  <c r="Y278"/>
  <c r="Z278" s="1"/>
  <c r="X278"/>
  <c r="X277" s="1"/>
  <c r="W277"/>
  <c r="V277"/>
  <c r="U277"/>
  <c r="T277"/>
  <c r="S277"/>
  <c r="R277"/>
  <c r="Q277"/>
  <c r="P277"/>
  <c r="O277"/>
  <c r="N277"/>
  <c r="M277"/>
  <c r="L277"/>
  <c r="K277"/>
  <c r="J277"/>
  <c r="I277"/>
  <c r="H277"/>
  <c r="G277"/>
  <c r="F277"/>
  <c r="E277"/>
  <c r="D277"/>
  <c r="Y276"/>
  <c r="X276"/>
  <c r="Y275"/>
  <c r="X275"/>
  <c r="Y274"/>
  <c r="X274"/>
  <c r="Y273"/>
  <c r="X273"/>
  <c r="Y272"/>
  <c r="X272"/>
  <c r="Y271"/>
  <c r="X271"/>
  <c r="Y270"/>
  <c r="Z270" s="1"/>
  <c r="X270"/>
  <c r="Y269"/>
  <c r="X269"/>
  <c r="Y268"/>
  <c r="X268"/>
  <c r="Y267"/>
  <c r="Y266" s="1"/>
  <c r="X267"/>
  <c r="W266"/>
  <c r="V266"/>
  <c r="U266"/>
  <c r="T266"/>
  <c r="S266"/>
  <c r="R266"/>
  <c r="Q266"/>
  <c r="P266"/>
  <c r="O266"/>
  <c r="N266"/>
  <c r="M266"/>
  <c r="L266"/>
  <c r="K266"/>
  <c r="J266"/>
  <c r="I266"/>
  <c r="H266"/>
  <c r="G266"/>
  <c r="F266"/>
  <c r="E266"/>
  <c r="D266"/>
  <c r="Y265"/>
  <c r="X265"/>
  <c r="Y264"/>
  <c r="X264"/>
  <c r="Y263"/>
  <c r="Z263" s="1"/>
  <c r="X263"/>
  <c r="Y262"/>
  <c r="X262"/>
  <c r="Y261"/>
  <c r="Z261" s="1"/>
  <c r="X261"/>
  <c r="Y260"/>
  <c r="X260"/>
  <c r="Y259"/>
  <c r="Z259" s="1"/>
  <c r="X259"/>
  <c r="Y258"/>
  <c r="X258"/>
  <c r="Y257"/>
  <c r="Z257" s="1"/>
  <c r="X257"/>
  <c r="Y256"/>
  <c r="X256"/>
  <c r="Y255"/>
  <c r="X255"/>
  <c r="Y254"/>
  <c r="Z254" s="1"/>
  <c r="X254"/>
  <c r="Y253"/>
  <c r="X253"/>
  <c r="Y252"/>
  <c r="X252"/>
  <c r="Y251"/>
  <c r="Z251" s="1"/>
  <c r="X251"/>
  <c r="Y250"/>
  <c r="Z250" s="1"/>
  <c r="X250"/>
  <c r="Y249"/>
  <c r="X249"/>
  <c r="W248"/>
  <c r="V248"/>
  <c r="U248"/>
  <c r="T248"/>
  <c r="S248"/>
  <c r="R248"/>
  <c r="Q248"/>
  <c r="P248"/>
  <c r="O248"/>
  <c r="N248"/>
  <c r="M248"/>
  <c r="L248"/>
  <c r="K248"/>
  <c r="J248"/>
  <c r="I248"/>
  <c r="H248"/>
  <c r="G248"/>
  <c r="F248"/>
  <c r="E248"/>
  <c r="D248"/>
  <c r="Y247"/>
  <c r="X247"/>
  <c r="Y246"/>
  <c r="X246"/>
  <c r="Y245"/>
  <c r="X245"/>
  <c r="Y244"/>
  <c r="X244"/>
  <c r="Y243"/>
  <c r="Z243" s="1"/>
  <c r="X243"/>
  <c r="Y242"/>
  <c r="Z242" s="1"/>
  <c r="X242"/>
  <c r="Y241"/>
  <c r="X241"/>
  <c r="Y240"/>
  <c r="X240"/>
  <c r="Y239"/>
  <c r="Z239" s="1"/>
  <c r="X239"/>
  <c r="Y238"/>
  <c r="X238"/>
  <c r="Y237"/>
  <c r="Z237" s="1"/>
  <c r="X237"/>
  <c r="Y236"/>
  <c r="X236"/>
  <c r="Y235"/>
  <c r="X235"/>
  <c r="Y234"/>
  <c r="X234"/>
  <c r="Y233"/>
  <c r="X233"/>
  <c r="Y232"/>
  <c r="X232"/>
  <c r="W231"/>
  <c r="V231"/>
  <c r="U231"/>
  <c r="T231"/>
  <c r="S231"/>
  <c r="R231"/>
  <c r="Q231"/>
  <c r="P231"/>
  <c r="O231"/>
  <c r="N231"/>
  <c r="M231"/>
  <c r="L231"/>
  <c r="K231"/>
  <c r="J231"/>
  <c r="I231"/>
  <c r="H231"/>
  <c r="G231"/>
  <c r="F231"/>
  <c r="E231"/>
  <c r="D231"/>
  <c r="Y230"/>
  <c r="X230"/>
  <c r="Y229"/>
  <c r="X229"/>
  <c r="Y228"/>
  <c r="X228"/>
  <c r="Y227"/>
  <c r="Z227" s="1"/>
  <c r="X227"/>
  <c r="Y226"/>
  <c r="X226"/>
  <c r="Y225"/>
  <c r="Z225" s="1"/>
  <c r="X225"/>
  <c r="Y224"/>
  <c r="X224"/>
  <c r="Y223"/>
  <c r="Z223" s="1"/>
  <c r="X223"/>
  <c r="Y222"/>
  <c r="X222"/>
  <c r="Y221"/>
  <c r="Z221" s="1"/>
  <c r="X221"/>
  <c r="Y220"/>
  <c r="X220"/>
  <c r="Z220" s="1"/>
  <c r="Y219"/>
  <c r="X219"/>
  <c r="Y218"/>
  <c r="X218"/>
  <c r="Y217"/>
  <c r="X217"/>
  <c r="Y216"/>
  <c r="X216"/>
  <c r="Y215"/>
  <c r="Z215" s="1"/>
  <c r="X215"/>
  <c r="Y214"/>
  <c r="X214"/>
  <c r="Y213"/>
  <c r="X213"/>
  <c r="Y212"/>
  <c r="X212"/>
  <c r="Y211"/>
  <c r="Z211" s="1"/>
  <c r="X211"/>
  <c r="Y210"/>
  <c r="X210"/>
  <c r="Y209"/>
  <c r="Z209" s="1"/>
  <c r="X209"/>
  <c r="Y208"/>
  <c r="X208"/>
  <c r="Z208" s="1"/>
  <c r="Y207"/>
  <c r="Z207" s="1"/>
  <c r="X207"/>
  <c r="Y206"/>
  <c r="X206"/>
  <c r="X205" s="1"/>
  <c r="W205"/>
  <c r="V205"/>
  <c r="U205"/>
  <c r="T205"/>
  <c r="S205"/>
  <c r="R205"/>
  <c r="Q205"/>
  <c r="P205"/>
  <c r="O205"/>
  <c r="N205"/>
  <c r="M205"/>
  <c r="L205"/>
  <c r="K205"/>
  <c r="J205"/>
  <c r="I205"/>
  <c r="H205"/>
  <c r="G205"/>
  <c r="F205"/>
  <c r="E205"/>
  <c r="D205"/>
  <c r="Y204"/>
  <c r="X204"/>
  <c r="Y203"/>
  <c r="X203"/>
  <c r="Y202"/>
  <c r="Z202" s="1"/>
  <c r="X202"/>
  <c r="Y201"/>
  <c r="X201"/>
  <c r="Y200"/>
  <c r="Y198" s="1"/>
  <c r="X200"/>
  <c r="Y199"/>
  <c r="X199"/>
  <c r="Z199" s="1"/>
  <c r="W198"/>
  <c r="V198"/>
  <c r="U198"/>
  <c r="T198"/>
  <c r="S198"/>
  <c r="R198"/>
  <c r="Q198"/>
  <c r="P198"/>
  <c r="O198"/>
  <c r="N198"/>
  <c r="M198"/>
  <c r="L198"/>
  <c r="K198"/>
  <c r="J198"/>
  <c r="I198"/>
  <c r="H198"/>
  <c r="G198"/>
  <c r="F198"/>
  <c r="E198"/>
  <c r="D198"/>
  <c r="Y197"/>
  <c r="X197"/>
  <c r="Y196"/>
  <c r="X196"/>
  <c r="W195"/>
  <c r="V195"/>
  <c r="U195"/>
  <c r="T195"/>
  <c r="S195"/>
  <c r="R195"/>
  <c r="Q195"/>
  <c r="P195"/>
  <c r="O195"/>
  <c r="N195"/>
  <c r="M195"/>
  <c r="L195"/>
  <c r="K195"/>
  <c r="J195"/>
  <c r="I195"/>
  <c r="H195"/>
  <c r="G195"/>
  <c r="F195"/>
  <c r="E195"/>
  <c r="D195"/>
  <c r="Y194"/>
  <c r="Z194" s="1"/>
  <c r="X194"/>
  <c r="Y193"/>
  <c r="X193"/>
  <c r="Y192"/>
  <c r="X192"/>
  <c r="Y191"/>
  <c r="X191"/>
  <c r="Y190"/>
  <c r="X190"/>
  <c r="Y189"/>
  <c r="X189"/>
  <c r="Y188"/>
  <c r="X188"/>
  <c r="Y187"/>
  <c r="X187"/>
  <c r="Y186"/>
  <c r="Z186" s="1"/>
  <c r="X186"/>
  <c r="Y185"/>
  <c r="X185"/>
  <c r="Y184"/>
  <c r="X184"/>
  <c r="Y183"/>
  <c r="X183"/>
  <c r="Y182"/>
  <c r="X182"/>
  <c r="Y181"/>
  <c r="X181"/>
  <c r="Y180"/>
  <c r="X180"/>
  <c r="Y179"/>
  <c r="X179"/>
  <c r="Y178"/>
  <c r="X178"/>
  <c r="Y177"/>
  <c r="X177"/>
  <c r="W176"/>
  <c r="V176"/>
  <c r="U176"/>
  <c r="T176"/>
  <c r="S176"/>
  <c r="R176"/>
  <c r="Q176"/>
  <c r="P176"/>
  <c r="O176"/>
  <c r="N176"/>
  <c r="M176"/>
  <c r="L176"/>
  <c r="K176"/>
  <c r="J176"/>
  <c r="I176"/>
  <c r="H176"/>
  <c r="G176"/>
  <c r="F176"/>
  <c r="E176"/>
  <c r="D176"/>
  <c r="Y175"/>
  <c r="X175"/>
  <c r="Y174"/>
  <c r="X174"/>
  <c r="X173" s="1"/>
  <c r="W173"/>
  <c r="V173"/>
  <c r="U173"/>
  <c r="T173"/>
  <c r="S173"/>
  <c r="R173"/>
  <c r="Q173"/>
  <c r="P173"/>
  <c r="O173"/>
  <c r="N173"/>
  <c r="M173"/>
  <c r="L173"/>
  <c r="K173"/>
  <c r="J173"/>
  <c r="I173"/>
  <c r="H173"/>
  <c r="G173"/>
  <c r="F173"/>
  <c r="E173"/>
  <c r="D173"/>
  <c r="Y172"/>
  <c r="X172"/>
  <c r="Y171"/>
  <c r="X171"/>
  <c r="Y170"/>
  <c r="Z170" s="1"/>
  <c r="X170"/>
  <c r="Y169"/>
  <c r="X169"/>
  <c r="Y168"/>
  <c r="X168"/>
  <c r="Y167"/>
  <c r="X167"/>
  <c r="W166"/>
  <c r="V166"/>
  <c r="U166"/>
  <c r="T166"/>
  <c r="S166"/>
  <c r="R166"/>
  <c r="Q166"/>
  <c r="P166"/>
  <c r="O166"/>
  <c r="N166"/>
  <c r="M166"/>
  <c r="L166"/>
  <c r="K166"/>
  <c r="J166"/>
  <c r="I166"/>
  <c r="H166"/>
  <c r="G166"/>
  <c r="F166"/>
  <c r="E166"/>
  <c r="D166"/>
  <c r="Y165"/>
  <c r="X165"/>
  <c r="Y164"/>
  <c r="X164"/>
  <c r="Y163"/>
  <c r="X163"/>
  <c r="Y162"/>
  <c r="X162"/>
  <c r="Y161"/>
  <c r="X161"/>
  <c r="Y160"/>
  <c r="X160"/>
  <c r="Y159"/>
  <c r="Y158" s="1"/>
  <c r="X159"/>
  <c r="W158"/>
  <c r="V158"/>
  <c r="U158"/>
  <c r="T158"/>
  <c r="S158"/>
  <c r="R158"/>
  <c r="Q158"/>
  <c r="P158"/>
  <c r="O158"/>
  <c r="N158"/>
  <c r="M158"/>
  <c r="L158"/>
  <c r="K158"/>
  <c r="J158"/>
  <c r="I158"/>
  <c r="H158"/>
  <c r="G158"/>
  <c r="F158"/>
  <c r="E158"/>
  <c r="D158"/>
  <c r="Y157"/>
  <c r="X157"/>
  <c r="Y156"/>
  <c r="X156"/>
  <c r="Y155"/>
  <c r="X155"/>
  <c r="Y154"/>
  <c r="X154"/>
  <c r="Y153"/>
  <c r="X153"/>
  <c r="Y152"/>
  <c r="X152"/>
  <c r="Y151"/>
  <c r="X151"/>
  <c r="W150"/>
  <c r="V150"/>
  <c r="U150"/>
  <c r="T150"/>
  <c r="S150"/>
  <c r="R150"/>
  <c r="Q150"/>
  <c r="P150"/>
  <c r="O150"/>
  <c r="N150"/>
  <c r="M150"/>
  <c r="L150"/>
  <c r="K150"/>
  <c r="J150"/>
  <c r="I150"/>
  <c r="H150"/>
  <c r="G150"/>
  <c r="F150"/>
  <c r="E150"/>
  <c r="D150"/>
  <c r="Y149"/>
  <c r="X149"/>
  <c r="Y148"/>
  <c r="X148"/>
  <c r="Y147"/>
  <c r="Z147" s="1"/>
  <c r="X147"/>
  <c r="Y146"/>
  <c r="X146"/>
  <c r="Y145"/>
  <c r="X145"/>
  <c r="W144"/>
  <c r="V144"/>
  <c r="U144"/>
  <c r="T144"/>
  <c r="S144"/>
  <c r="R144"/>
  <c r="Q144"/>
  <c r="P144"/>
  <c r="O144"/>
  <c r="N144"/>
  <c r="M144"/>
  <c r="L144"/>
  <c r="K144"/>
  <c r="J144"/>
  <c r="I144"/>
  <c r="H144"/>
  <c r="G144"/>
  <c r="F144"/>
  <c r="E144"/>
  <c r="D144"/>
  <c r="Y143"/>
  <c r="X143"/>
  <c r="Y142"/>
  <c r="X142"/>
  <c r="Y141"/>
  <c r="X141"/>
  <c r="Y140"/>
  <c r="X140"/>
  <c r="Y139"/>
  <c r="X139"/>
  <c r="Z139" s="1"/>
  <c r="Y138"/>
  <c r="X138"/>
  <c r="Y137"/>
  <c r="X137"/>
  <c r="Y136"/>
  <c r="X136"/>
  <c r="Y135"/>
  <c r="X135"/>
  <c r="Y134"/>
  <c r="X134"/>
  <c r="W133"/>
  <c r="V133"/>
  <c r="U133"/>
  <c r="T133"/>
  <c r="S133"/>
  <c r="R133"/>
  <c r="Q133"/>
  <c r="P133"/>
  <c r="O133"/>
  <c r="N133"/>
  <c r="M133"/>
  <c r="L133"/>
  <c r="K133"/>
  <c r="J133"/>
  <c r="I133"/>
  <c r="H133"/>
  <c r="G133"/>
  <c r="F133"/>
  <c r="E133"/>
  <c r="D133"/>
  <c r="Y132"/>
  <c r="X132"/>
  <c r="Y131"/>
  <c r="X131"/>
  <c r="Y130"/>
  <c r="X130"/>
  <c r="Y129"/>
  <c r="X129"/>
  <c r="Y128"/>
  <c r="X128"/>
  <c r="Y127"/>
  <c r="X127"/>
  <c r="Y126"/>
  <c r="X126"/>
  <c r="Y125"/>
  <c r="X125"/>
  <c r="Y124"/>
  <c r="X124"/>
  <c r="Y123"/>
  <c r="X123"/>
  <c r="Y122"/>
  <c r="X122"/>
  <c r="Y121"/>
  <c r="X121"/>
  <c r="Y120"/>
  <c r="X120"/>
  <c r="Y119"/>
  <c r="Z119" s="1"/>
  <c r="X119"/>
  <c r="Y118"/>
  <c r="X118"/>
  <c r="Y117"/>
  <c r="Z117" s="1"/>
  <c r="X117"/>
  <c r="Y116"/>
  <c r="X116"/>
  <c r="Y115"/>
  <c r="X115"/>
  <c r="Y114"/>
  <c r="X114"/>
  <c r="Y113"/>
  <c r="X113"/>
  <c r="Y112"/>
  <c r="X112"/>
  <c r="W111"/>
  <c r="V111"/>
  <c r="U111"/>
  <c r="T111"/>
  <c r="S111"/>
  <c r="R111"/>
  <c r="Q111"/>
  <c r="P111"/>
  <c r="O111"/>
  <c r="N111"/>
  <c r="M111"/>
  <c r="L111"/>
  <c r="K111"/>
  <c r="J111"/>
  <c r="I111"/>
  <c r="H111"/>
  <c r="G111"/>
  <c r="F111"/>
  <c r="E111"/>
  <c r="D111"/>
  <c r="Y110"/>
  <c r="X110"/>
  <c r="Y109"/>
  <c r="X109"/>
  <c r="Y108"/>
  <c r="X108"/>
  <c r="Y107"/>
  <c r="X107"/>
  <c r="Y106"/>
  <c r="Z106" s="1"/>
  <c r="X106"/>
  <c r="Y105"/>
  <c r="X105"/>
  <c r="Y104"/>
  <c r="X104"/>
  <c r="Y103"/>
  <c r="X103"/>
  <c r="Z103" s="1"/>
  <c r="W102"/>
  <c r="V102"/>
  <c r="U102"/>
  <c r="T102"/>
  <c r="S102"/>
  <c r="R102"/>
  <c r="Q102"/>
  <c r="P102"/>
  <c r="O102"/>
  <c r="N102"/>
  <c r="M102"/>
  <c r="L102"/>
  <c r="K102"/>
  <c r="J102"/>
  <c r="I102"/>
  <c r="H102"/>
  <c r="G102"/>
  <c r="F102"/>
  <c r="E102"/>
  <c r="D102"/>
  <c r="Y101"/>
  <c r="Z101" s="1"/>
  <c r="X101"/>
  <c r="Y100"/>
  <c r="X100"/>
  <c r="Y99"/>
  <c r="X99"/>
  <c r="Y98"/>
  <c r="X98"/>
  <c r="Y97"/>
  <c r="X97"/>
  <c r="Y96"/>
  <c r="X96"/>
  <c r="Y95"/>
  <c r="Z95" s="1"/>
  <c r="X95"/>
  <c r="Y94"/>
  <c r="X94"/>
  <c r="Y93"/>
  <c r="Z93" s="1"/>
  <c r="X93"/>
  <c r="Y92"/>
  <c r="X92"/>
  <c r="Y91"/>
  <c r="Z91" s="1"/>
  <c r="X91"/>
  <c r="Y90"/>
  <c r="X90"/>
  <c r="Y89"/>
  <c r="Z89" s="1"/>
  <c r="X89"/>
  <c r="Y88"/>
  <c r="X88"/>
  <c r="Z88" s="1"/>
  <c r="Y87"/>
  <c r="X87"/>
  <c r="Y86"/>
  <c r="X86"/>
  <c r="Y85"/>
  <c r="X85"/>
  <c r="Y84"/>
  <c r="X84"/>
  <c r="Y83"/>
  <c r="X83"/>
  <c r="Y82"/>
  <c r="Z82" s="1"/>
  <c r="X82"/>
  <c r="Y81"/>
  <c r="X81"/>
  <c r="Y80"/>
  <c r="X80"/>
  <c r="Y79"/>
  <c r="X79"/>
  <c r="Y78"/>
  <c r="Z78" s="1"/>
  <c r="X78"/>
  <c r="Y77"/>
  <c r="X77"/>
  <c r="Y76"/>
  <c r="X76"/>
  <c r="W75"/>
  <c r="V75"/>
  <c r="U75"/>
  <c r="T75"/>
  <c r="S75"/>
  <c r="R75"/>
  <c r="Q75"/>
  <c r="P75"/>
  <c r="O75"/>
  <c r="N75"/>
  <c r="M75"/>
  <c r="L75"/>
  <c r="K75"/>
  <c r="J75"/>
  <c r="I75"/>
  <c r="H75"/>
  <c r="G75"/>
  <c r="F75"/>
  <c r="E75"/>
  <c r="D75"/>
  <c r="Y74"/>
  <c r="X74"/>
  <c r="Y73"/>
  <c r="Z73" s="1"/>
  <c r="X73"/>
  <c r="W72"/>
  <c r="V72"/>
  <c r="U72"/>
  <c r="T72"/>
  <c r="S72"/>
  <c r="R72"/>
  <c r="Q72"/>
  <c r="P72"/>
  <c r="O72"/>
  <c r="N72"/>
  <c r="M72"/>
  <c r="L72"/>
  <c r="K72"/>
  <c r="J72"/>
  <c r="I72"/>
  <c r="H72"/>
  <c r="G72"/>
  <c r="F72"/>
  <c r="E72"/>
  <c r="D72"/>
  <c r="Y71"/>
  <c r="Z71" s="1"/>
  <c r="X71"/>
  <c r="Y70"/>
  <c r="X70"/>
  <c r="Y69"/>
  <c r="X69"/>
  <c r="Y68"/>
  <c r="X68"/>
  <c r="Y67"/>
  <c r="Z67" s="1"/>
  <c r="X67"/>
  <c r="Y66"/>
  <c r="X66"/>
  <c r="Y65"/>
  <c r="Z65" s="1"/>
  <c r="X65"/>
  <c r="Y64"/>
  <c r="X64"/>
  <c r="Y63"/>
  <c r="X63"/>
  <c r="Y62"/>
  <c r="X62"/>
  <c r="W61"/>
  <c r="V61"/>
  <c r="U61"/>
  <c r="T61"/>
  <c r="S61"/>
  <c r="R61"/>
  <c r="Q61"/>
  <c r="P61"/>
  <c r="O61"/>
  <c r="N61"/>
  <c r="M61"/>
  <c r="L61"/>
  <c r="K61"/>
  <c r="J61"/>
  <c r="I61"/>
  <c r="H61"/>
  <c r="G61"/>
  <c r="F61"/>
  <c r="E61"/>
  <c r="D61"/>
  <c r="Y60"/>
  <c r="X60"/>
  <c r="Y59"/>
  <c r="X59"/>
  <c r="Z59" s="1"/>
  <c r="Y58"/>
  <c r="Z58" s="1"/>
  <c r="X58"/>
  <c r="X57" s="1"/>
  <c r="W57"/>
  <c r="V57"/>
  <c r="U57"/>
  <c r="T57"/>
  <c r="S57"/>
  <c r="R57"/>
  <c r="Q57"/>
  <c r="P57"/>
  <c r="O57"/>
  <c r="N57"/>
  <c r="M57"/>
  <c r="L57"/>
  <c r="K57"/>
  <c r="J57"/>
  <c r="I57"/>
  <c r="H57"/>
  <c r="G57"/>
  <c r="F57"/>
  <c r="E57"/>
  <c r="D57"/>
  <c r="Y56"/>
  <c r="X56"/>
  <c r="Z56" s="1"/>
  <c r="Y55"/>
  <c r="Y54" s="1"/>
  <c r="X55"/>
  <c r="W54"/>
  <c r="V54"/>
  <c r="U54"/>
  <c r="T54"/>
  <c r="S54"/>
  <c r="R54"/>
  <c r="Q54"/>
  <c r="P54"/>
  <c r="O54"/>
  <c r="N54"/>
  <c r="M54"/>
  <c r="L54"/>
  <c r="K54"/>
  <c r="J54"/>
  <c r="I54"/>
  <c r="H54"/>
  <c r="G54"/>
  <c r="F54"/>
  <c r="E54"/>
  <c r="D54"/>
  <c r="Y53"/>
  <c r="X53"/>
  <c r="Y52"/>
  <c r="X52"/>
  <c r="Y51"/>
  <c r="X51"/>
  <c r="Z51" s="1"/>
  <c r="Y50"/>
  <c r="W50"/>
  <c r="V50"/>
  <c r="U50"/>
  <c r="T50"/>
  <c r="S50"/>
  <c r="R50"/>
  <c r="Q50"/>
  <c r="P50"/>
  <c r="O50"/>
  <c r="N50"/>
  <c r="M50"/>
  <c r="L50"/>
  <c r="K50"/>
  <c r="J50"/>
  <c r="I50"/>
  <c r="H50"/>
  <c r="G50"/>
  <c r="F50"/>
  <c r="E50"/>
  <c r="D50"/>
  <c r="Y49"/>
  <c r="X49"/>
  <c r="Y48"/>
  <c r="X48"/>
  <c r="Y47"/>
  <c r="X47"/>
  <c r="Y46"/>
  <c r="X46"/>
  <c r="Y45"/>
  <c r="X45"/>
  <c r="W44"/>
  <c r="V44"/>
  <c r="U44"/>
  <c r="T44"/>
  <c r="S44"/>
  <c r="R44"/>
  <c r="Q44"/>
  <c r="P44"/>
  <c r="O44"/>
  <c r="N44"/>
  <c r="M44"/>
  <c r="L44"/>
  <c r="K44"/>
  <c r="J44"/>
  <c r="I44"/>
  <c r="H44"/>
  <c r="G44"/>
  <c r="F44"/>
  <c r="E44"/>
  <c r="D44"/>
  <c r="Y43"/>
  <c r="Z43" s="1"/>
  <c r="X43"/>
  <c r="Y42"/>
  <c r="X42"/>
  <c r="Y41"/>
  <c r="X41"/>
  <c r="Y40"/>
  <c r="X40"/>
  <c r="W39"/>
  <c r="V39"/>
  <c r="U39"/>
  <c r="T39"/>
  <c r="S39"/>
  <c r="R39"/>
  <c r="Q39"/>
  <c r="P39"/>
  <c r="O39"/>
  <c r="N39"/>
  <c r="M39"/>
  <c r="L39"/>
  <c r="K39"/>
  <c r="J39"/>
  <c r="I39"/>
  <c r="H39"/>
  <c r="G39"/>
  <c r="F39"/>
  <c r="E39"/>
  <c r="D39"/>
  <c r="Y38"/>
  <c r="X38"/>
  <c r="Y37"/>
  <c r="X37"/>
  <c r="Y36"/>
  <c r="X36"/>
  <c r="Y35"/>
  <c r="X35"/>
  <c r="Y34"/>
  <c r="Z34" s="1"/>
  <c r="X34"/>
  <c r="Y33"/>
  <c r="X33"/>
  <c r="Y32"/>
  <c r="X32"/>
  <c r="Y31"/>
  <c r="X31"/>
  <c r="Y30"/>
  <c r="Z30" s="1"/>
  <c r="X30"/>
  <c r="Y29"/>
  <c r="X29"/>
  <c r="Y28"/>
  <c r="X28"/>
  <c r="Y27"/>
  <c r="X27"/>
  <c r="Y26"/>
  <c r="Z26" s="1"/>
  <c r="X26"/>
  <c r="Y25"/>
  <c r="X25"/>
  <c r="Y24"/>
  <c r="X24"/>
  <c r="Y23"/>
  <c r="X23"/>
  <c r="Y22"/>
  <c r="X22"/>
  <c r="Y21"/>
  <c r="X21"/>
  <c r="Y20"/>
  <c r="X20"/>
  <c r="Z20" s="1"/>
  <c r="Y19"/>
  <c r="X19"/>
  <c r="Y18"/>
  <c r="X18"/>
  <c r="Y17"/>
  <c r="X17"/>
  <c r="Y16"/>
  <c r="X16"/>
  <c r="Y15"/>
  <c r="Z15" s="1"/>
  <c r="X15"/>
  <c r="Y14"/>
  <c r="X14"/>
  <c r="Y13"/>
  <c r="X13"/>
  <c r="Y12"/>
  <c r="X12"/>
  <c r="Y11"/>
  <c r="Z11" s="1"/>
  <c r="X11"/>
  <c r="Y10"/>
  <c r="X10"/>
  <c r="Z10" s="1"/>
  <c r="Y9"/>
  <c r="X9"/>
  <c r="Y8"/>
  <c r="X8"/>
  <c r="X7" s="1"/>
  <c r="W7"/>
  <c r="W753" s="1"/>
  <c r="V7"/>
  <c r="V753" s="1"/>
  <c r="U7"/>
  <c r="T7"/>
  <c r="S7"/>
  <c r="S753" s="1"/>
  <c r="R7"/>
  <c r="R753" s="1"/>
  <c r="Q7"/>
  <c r="P7"/>
  <c r="O7"/>
  <c r="O753" s="1"/>
  <c r="N7"/>
  <c r="N753" s="1"/>
  <c r="M7"/>
  <c r="L7"/>
  <c r="K7"/>
  <c r="K753" s="1"/>
  <c r="J7"/>
  <c r="J753" s="1"/>
  <c r="I7"/>
  <c r="H7"/>
  <c r="G7"/>
  <c r="G753" s="1"/>
  <c r="F7"/>
  <c r="F753" s="1"/>
  <c r="E7"/>
  <c r="D7"/>
  <c r="I747" i="90"/>
  <c r="F747"/>
  <c r="I746"/>
  <c r="F746"/>
  <c r="I745"/>
  <c r="F745"/>
  <c r="H744"/>
  <c r="G744"/>
  <c r="E744"/>
  <c r="D744"/>
  <c r="I743"/>
  <c r="F743"/>
  <c r="I742"/>
  <c r="F742"/>
  <c r="I741"/>
  <c r="F741"/>
  <c r="I740"/>
  <c r="F740"/>
  <c r="I739"/>
  <c r="F739"/>
  <c r="I738"/>
  <c r="F738"/>
  <c r="I737"/>
  <c r="F737"/>
  <c r="I736"/>
  <c r="F736"/>
  <c r="H735"/>
  <c r="G735"/>
  <c r="E735"/>
  <c r="D735"/>
  <c r="I734"/>
  <c r="F734"/>
  <c r="I733"/>
  <c r="F733"/>
  <c r="I732"/>
  <c r="F732"/>
  <c r="I731"/>
  <c r="F731"/>
  <c r="I730"/>
  <c r="F730"/>
  <c r="I729"/>
  <c r="F729"/>
  <c r="I728"/>
  <c r="F728"/>
  <c r="I727"/>
  <c r="F727"/>
  <c r="H726"/>
  <c r="G726"/>
  <c r="E726"/>
  <c r="D726"/>
  <c r="I725"/>
  <c r="F725"/>
  <c r="I724"/>
  <c r="F724"/>
  <c r="I723"/>
  <c r="F723"/>
  <c r="I722"/>
  <c r="F722"/>
  <c r="I721"/>
  <c r="F721"/>
  <c r="I720"/>
  <c r="F720"/>
  <c r="H719"/>
  <c r="G719"/>
  <c r="E719"/>
  <c r="D719"/>
  <c r="I718"/>
  <c r="F718"/>
  <c r="I717"/>
  <c r="F717"/>
  <c r="I716"/>
  <c r="F716"/>
  <c r="I715"/>
  <c r="F715"/>
  <c r="I714"/>
  <c r="F714"/>
  <c r="I713"/>
  <c r="F713"/>
  <c r="I712"/>
  <c r="F712"/>
  <c r="H711"/>
  <c r="G711"/>
  <c r="E711"/>
  <c r="D711"/>
  <c r="I710"/>
  <c r="F710"/>
  <c r="I709"/>
  <c r="F709"/>
  <c r="I708"/>
  <c r="F708"/>
  <c r="I707"/>
  <c r="F707"/>
  <c r="I706"/>
  <c r="F706"/>
  <c r="H705"/>
  <c r="G705"/>
  <c r="E705"/>
  <c r="D705"/>
  <c r="I704"/>
  <c r="F704"/>
  <c r="I703"/>
  <c r="F703"/>
  <c r="I702"/>
  <c r="F702"/>
  <c r="I701"/>
  <c r="F701"/>
  <c r="H700"/>
  <c r="G700"/>
  <c r="E700"/>
  <c r="D700"/>
  <c r="I699"/>
  <c r="F699"/>
  <c r="I698"/>
  <c r="F698"/>
  <c r="I697"/>
  <c r="F697"/>
  <c r="H696"/>
  <c r="G696"/>
  <c r="E696"/>
  <c r="D696"/>
  <c r="I695"/>
  <c r="F695"/>
  <c r="I694"/>
  <c r="F694"/>
  <c r="I693"/>
  <c r="F693"/>
  <c r="I692"/>
  <c r="F692"/>
  <c r="H691"/>
  <c r="G691"/>
  <c r="E691"/>
  <c r="D691"/>
  <c r="I690"/>
  <c r="F690"/>
  <c r="I689"/>
  <c r="F689"/>
  <c r="I688"/>
  <c r="F688"/>
  <c r="I687"/>
  <c r="F687"/>
  <c r="I686"/>
  <c r="F686"/>
  <c r="H685"/>
  <c r="G685"/>
  <c r="E685"/>
  <c r="D685"/>
  <c r="I684"/>
  <c r="F684"/>
  <c r="I683"/>
  <c r="F683"/>
  <c r="I682"/>
  <c r="F682"/>
  <c r="I681"/>
  <c r="F681"/>
  <c r="I680"/>
  <c r="F680"/>
  <c r="I679"/>
  <c r="F679"/>
  <c r="I678"/>
  <c r="F678"/>
  <c r="I677"/>
  <c r="F677"/>
  <c r="I676"/>
  <c r="F676"/>
  <c r="I675"/>
  <c r="F675"/>
  <c r="I674"/>
  <c r="F674"/>
  <c r="H673"/>
  <c r="G673"/>
  <c r="E673"/>
  <c r="D673"/>
  <c r="I672"/>
  <c r="F672"/>
  <c r="I671"/>
  <c r="F671"/>
  <c r="I670"/>
  <c r="F670"/>
  <c r="H669"/>
  <c r="G669"/>
  <c r="E669"/>
  <c r="D669"/>
  <c r="I668"/>
  <c r="F668"/>
  <c r="I667"/>
  <c r="F667"/>
  <c r="I666"/>
  <c r="F666"/>
  <c r="I665"/>
  <c r="F665"/>
  <c r="I664"/>
  <c r="F664"/>
  <c r="I663"/>
  <c r="F663"/>
  <c r="I662"/>
  <c r="F662"/>
  <c r="H661"/>
  <c r="G661"/>
  <c r="E661"/>
  <c r="D661"/>
  <c r="I660"/>
  <c r="F660"/>
  <c r="I659"/>
  <c r="F659"/>
  <c r="I658"/>
  <c r="F658"/>
  <c r="I657"/>
  <c r="F657"/>
  <c r="I656"/>
  <c r="F656"/>
  <c r="H655"/>
  <c r="G655"/>
  <c r="E655"/>
  <c r="D655"/>
  <c r="I654"/>
  <c r="F654"/>
  <c r="I653"/>
  <c r="F653"/>
  <c r="I652"/>
  <c r="F652"/>
  <c r="H651"/>
  <c r="G651"/>
  <c r="E651"/>
  <c r="D651"/>
  <c r="I650"/>
  <c r="F650"/>
  <c r="I649"/>
  <c r="F649"/>
  <c r="I648"/>
  <c r="F648"/>
  <c r="H647"/>
  <c r="G647"/>
  <c r="E647"/>
  <c r="D647"/>
  <c r="I646"/>
  <c r="F646"/>
  <c r="I645"/>
  <c r="F645"/>
  <c r="I644"/>
  <c r="F644"/>
  <c r="H643"/>
  <c r="G643"/>
  <c r="E643"/>
  <c r="D643"/>
  <c r="I642"/>
  <c r="F642"/>
  <c r="I641"/>
  <c r="F641"/>
  <c r="I640"/>
  <c r="F640"/>
  <c r="I639"/>
  <c r="F639"/>
  <c r="I638"/>
  <c r="F638"/>
  <c r="I637"/>
  <c r="F637"/>
  <c r="I636"/>
  <c r="F636"/>
  <c r="I635"/>
  <c r="F635"/>
  <c r="I634"/>
  <c r="F634"/>
  <c r="I633"/>
  <c r="F633"/>
  <c r="I632"/>
  <c r="F632"/>
  <c r="I631"/>
  <c r="F631"/>
  <c r="H630"/>
  <c r="G630"/>
  <c r="E630"/>
  <c r="D630"/>
  <c r="I629"/>
  <c r="F629"/>
  <c r="I628"/>
  <c r="F628"/>
  <c r="I627"/>
  <c r="F627"/>
  <c r="I626"/>
  <c r="F626"/>
  <c r="I625"/>
  <c r="F625"/>
  <c r="H624"/>
  <c r="G624"/>
  <c r="E624"/>
  <c r="D624"/>
  <c r="I623"/>
  <c r="F623"/>
  <c r="I622"/>
  <c r="F622"/>
  <c r="I621"/>
  <c r="F621"/>
  <c r="H620"/>
  <c r="G620"/>
  <c r="E620"/>
  <c r="D620"/>
  <c r="I619"/>
  <c r="F619"/>
  <c r="I618"/>
  <c r="F618"/>
  <c r="I617"/>
  <c r="F617"/>
  <c r="H616"/>
  <c r="G616"/>
  <c r="E616"/>
  <c r="D616"/>
  <c r="I615"/>
  <c r="F615"/>
  <c r="I614"/>
  <c r="F614"/>
  <c r="I613"/>
  <c r="F613"/>
  <c r="H612"/>
  <c r="G612"/>
  <c r="E612"/>
  <c r="D612"/>
  <c r="I611"/>
  <c r="F611"/>
  <c r="I610"/>
  <c r="F610"/>
  <c r="I609"/>
  <c r="F609"/>
  <c r="H608"/>
  <c r="G608"/>
  <c r="E608"/>
  <c r="D608"/>
  <c r="I607"/>
  <c r="F607"/>
  <c r="I606"/>
  <c r="F606"/>
  <c r="I605"/>
  <c r="F605"/>
  <c r="H604"/>
  <c r="G604"/>
  <c r="E604"/>
  <c r="D604"/>
  <c r="I603"/>
  <c r="F603"/>
  <c r="I602"/>
  <c r="F602"/>
  <c r="I601"/>
  <c r="F601"/>
  <c r="I600"/>
  <c r="F600"/>
  <c r="H599"/>
  <c r="G599"/>
  <c r="E599"/>
  <c r="D599"/>
  <c r="I598"/>
  <c r="F598"/>
  <c r="I597"/>
  <c r="F597"/>
  <c r="I596"/>
  <c r="F596"/>
  <c r="I595"/>
  <c r="F595"/>
  <c r="I594"/>
  <c r="F594"/>
  <c r="I593"/>
  <c r="F593"/>
  <c r="I592"/>
  <c r="F592"/>
  <c r="H591"/>
  <c r="G591"/>
  <c r="E591"/>
  <c r="D591"/>
  <c r="I590"/>
  <c r="F590"/>
  <c r="I589"/>
  <c r="F589"/>
  <c r="I588"/>
  <c r="F588"/>
  <c r="I587"/>
  <c r="F587"/>
  <c r="H586"/>
  <c r="G586"/>
  <c r="E586"/>
  <c r="D586"/>
  <c r="I585"/>
  <c r="F585"/>
  <c r="I584"/>
  <c r="F584"/>
  <c r="I583"/>
  <c r="F583"/>
  <c r="I582"/>
  <c r="F582"/>
  <c r="I581"/>
  <c r="F581"/>
  <c r="I580"/>
  <c r="F580"/>
  <c r="I579"/>
  <c r="F579"/>
  <c r="H578"/>
  <c r="G578"/>
  <c r="E578"/>
  <c r="D578"/>
  <c r="I577"/>
  <c r="F577"/>
  <c r="I576"/>
  <c r="F576"/>
  <c r="I575"/>
  <c r="F575"/>
  <c r="I574"/>
  <c r="F574"/>
  <c r="H573"/>
  <c r="G573"/>
  <c r="E573"/>
  <c r="D573"/>
  <c r="I572"/>
  <c r="F572"/>
  <c r="I571"/>
  <c r="F571"/>
  <c r="I570"/>
  <c r="F570"/>
  <c r="I569"/>
  <c r="F569"/>
  <c r="H568"/>
  <c r="G568"/>
  <c r="E568"/>
  <c r="D568"/>
  <c r="I567"/>
  <c r="F567"/>
  <c r="I566"/>
  <c r="F566"/>
  <c r="I565"/>
  <c r="F565"/>
  <c r="I564"/>
  <c r="F564"/>
  <c r="H563"/>
  <c r="G563"/>
  <c r="E563"/>
  <c r="D563"/>
  <c r="I562"/>
  <c r="F562"/>
  <c r="I561"/>
  <c r="F561"/>
  <c r="H560"/>
  <c r="G560"/>
  <c r="E560"/>
  <c r="D560"/>
  <c r="I559"/>
  <c r="F559"/>
  <c r="I558"/>
  <c r="F558"/>
  <c r="I557"/>
  <c r="F557"/>
  <c r="I556"/>
  <c r="F556"/>
  <c r="I555"/>
  <c r="F555"/>
  <c r="H554"/>
  <c r="G554"/>
  <c r="E554"/>
  <c r="D554"/>
  <c r="I553"/>
  <c r="F553"/>
  <c r="I552"/>
  <c r="F552"/>
  <c r="I551"/>
  <c r="F551"/>
  <c r="I550"/>
  <c r="F550"/>
  <c r="I549"/>
  <c r="F549"/>
  <c r="I548"/>
  <c r="F548"/>
  <c r="I547"/>
  <c r="F547"/>
  <c r="H546"/>
  <c r="G546"/>
  <c r="E546"/>
  <c r="D546"/>
  <c r="I545"/>
  <c r="F545"/>
  <c r="I544"/>
  <c r="F544"/>
  <c r="I543"/>
  <c r="F543"/>
  <c r="I542"/>
  <c r="F542"/>
  <c r="H541"/>
  <c r="G541"/>
  <c r="E541"/>
  <c r="D541"/>
  <c r="I540"/>
  <c r="F540"/>
  <c r="I539"/>
  <c r="F539"/>
  <c r="I538"/>
  <c r="F538"/>
  <c r="I537"/>
  <c r="F537"/>
  <c r="H536"/>
  <c r="G536"/>
  <c r="E536"/>
  <c r="D536"/>
  <c r="I535"/>
  <c r="F535"/>
  <c r="I534"/>
  <c r="F534"/>
  <c r="H533"/>
  <c r="G533"/>
  <c r="E533"/>
  <c r="D533"/>
  <c r="I532"/>
  <c r="F532"/>
  <c r="I531"/>
  <c r="F531"/>
  <c r="I530"/>
  <c r="F530"/>
  <c r="I529"/>
  <c r="F529"/>
  <c r="I528"/>
  <c r="F528"/>
  <c r="I527"/>
  <c r="F527"/>
  <c r="I526"/>
  <c r="F526"/>
  <c r="H525"/>
  <c r="G525"/>
  <c r="E525"/>
  <c r="D525"/>
  <c r="I524"/>
  <c r="F524"/>
  <c r="I523"/>
  <c r="F523"/>
  <c r="I522"/>
  <c r="F522"/>
  <c r="H521"/>
  <c r="G521"/>
  <c r="E521"/>
  <c r="D521"/>
  <c r="I520"/>
  <c r="F520"/>
  <c r="I519"/>
  <c r="F519"/>
  <c r="I518"/>
  <c r="F518"/>
  <c r="I517"/>
  <c r="F517"/>
  <c r="I516"/>
  <c r="F516"/>
  <c r="I515"/>
  <c r="F515"/>
  <c r="I514"/>
  <c r="F514"/>
  <c r="I513"/>
  <c r="F513"/>
  <c r="H512"/>
  <c r="G512"/>
  <c r="E512"/>
  <c r="D512"/>
  <c r="I511"/>
  <c r="F511"/>
  <c r="I510"/>
  <c r="F510"/>
  <c r="I509"/>
  <c r="F509"/>
  <c r="I508"/>
  <c r="F508"/>
  <c r="I507"/>
  <c r="F507"/>
  <c r="I506"/>
  <c r="F506"/>
  <c r="I505"/>
  <c r="F505"/>
  <c r="I504"/>
  <c r="F504"/>
  <c r="I503"/>
  <c r="F503"/>
  <c r="I502"/>
  <c r="F502"/>
  <c r="I501"/>
  <c r="F501"/>
  <c r="I500"/>
  <c r="F500"/>
  <c r="H499"/>
  <c r="G499"/>
  <c r="E499"/>
  <c r="D499"/>
  <c r="I498"/>
  <c r="F498"/>
  <c r="I497"/>
  <c r="F497"/>
  <c r="I496"/>
  <c r="F496"/>
  <c r="I495"/>
  <c r="F495"/>
  <c r="I494"/>
  <c r="F494"/>
  <c r="I493"/>
  <c r="F493"/>
  <c r="I492"/>
  <c r="F492"/>
  <c r="I491"/>
  <c r="F491"/>
  <c r="I490"/>
  <c r="F490"/>
  <c r="I489"/>
  <c r="F489"/>
  <c r="I488"/>
  <c r="F488"/>
  <c r="I487"/>
  <c r="F487"/>
  <c r="I486"/>
  <c r="F486"/>
  <c r="I485"/>
  <c r="F485"/>
  <c r="I484"/>
  <c r="F484"/>
  <c r="I483"/>
  <c r="F483"/>
  <c r="I482"/>
  <c r="F482"/>
  <c r="I481"/>
  <c r="F481"/>
  <c r="I480"/>
  <c r="F480"/>
  <c r="I479"/>
  <c r="F479"/>
  <c r="I478"/>
  <c r="F478"/>
  <c r="I477"/>
  <c r="F477"/>
  <c r="I476"/>
  <c r="F476"/>
  <c r="I475"/>
  <c r="F475"/>
  <c r="I474"/>
  <c r="F474"/>
  <c r="I473"/>
  <c r="F473"/>
  <c r="I472"/>
  <c r="F472"/>
  <c r="I471"/>
  <c r="F471"/>
  <c r="I470"/>
  <c r="F470"/>
  <c r="I469"/>
  <c r="F469"/>
  <c r="I468"/>
  <c r="F468"/>
  <c r="I467"/>
  <c r="F467"/>
  <c r="I466"/>
  <c r="F466"/>
  <c r="I465"/>
  <c r="F465"/>
  <c r="I464"/>
  <c r="F464"/>
  <c r="I463"/>
  <c r="F463"/>
  <c r="I462"/>
  <c r="F462"/>
  <c r="H461"/>
  <c r="G461"/>
  <c r="E461"/>
  <c r="D461"/>
  <c r="I460"/>
  <c r="F460"/>
  <c r="I459"/>
  <c r="F459"/>
  <c r="I458"/>
  <c r="F458"/>
  <c r="I457"/>
  <c r="F457"/>
  <c r="I456"/>
  <c r="F456"/>
  <c r="I455"/>
  <c r="F455"/>
  <c r="I454"/>
  <c r="F454"/>
  <c r="I453"/>
  <c r="F453"/>
  <c r="I452"/>
  <c r="F452"/>
  <c r="I451"/>
  <c r="F451"/>
  <c r="I450"/>
  <c r="F450"/>
  <c r="I449"/>
  <c r="F449"/>
  <c r="I448"/>
  <c r="F448"/>
  <c r="I447"/>
  <c r="F447"/>
  <c r="I446"/>
  <c r="F446"/>
  <c r="I445"/>
  <c r="F445"/>
  <c r="I444"/>
  <c r="F444"/>
  <c r="I443"/>
  <c r="F443"/>
  <c r="I442"/>
  <c r="F442"/>
  <c r="I441"/>
  <c r="F441"/>
  <c r="I440"/>
  <c r="F440"/>
  <c r="I439"/>
  <c r="F439"/>
  <c r="I438"/>
  <c r="F438"/>
  <c r="I437"/>
  <c r="F437"/>
  <c r="I436"/>
  <c r="F436"/>
  <c r="I435"/>
  <c r="F435"/>
  <c r="I434"/>
  <c r="F434"/>
  <c r="I433"/>
  <c r="F433"/>
  <c r="I432"/>
  <c r="F432"/>
  <c r="I431"/>
  <c r="F431"/>
  <c r="I430"/>
  <c r="F430"/>
  <c r="I429"/>
  <c r="F429"/>
  <c r="I428"/>
  <c r="F428"/>
  <c r="I427"/>
  <c r="F427"/>
  <c r="I426"/>
  <c r="F426"/>
  <c r="I425"/>
  <c r="F425"/>
  <c r="I424"/>
  <c r="F424"/>
  <c r="I423"/>
  <c r="F423"/>
  <c r="I422"/>
  <c r="F422"/>
  <c r="I421"/>
  <c r="F421"/>
  <c r="I420"/>
  <c r="F420"/>
  <c r="I419"/>
  <c r="F419"/>
  <c r="I418"/>
  <c r="F418"/>
  <c r="I417"/>
  <c r="F417"/>
  <c r="I416"/>
  <c r="F416"/>
  <c r="I415"/>
  <c r="F415"/>
  <c r="I414"/>
  <c r="F414"/>
  <c r="I413"/>
  <c r="F413"/>
  <c r="H412"/>
  <c r="G412"/>
  <c r="E412"/>
  <c r="D412"/>
  <c r="I411"/>
  <c r="F411"/>
  <c r="I410"/>
  <c r="F410"/>
  <c r="I409"/>
  <c r="F409"/>
  <c r="I408"/>
  <c r="F408"/>
  <c r="I407"/>
  <c r="F407"/>
  <c r="I406"/>
  <c r="F406"/>
  <c r="H405"/>
  <c r="G405"/>
  <c r="E405"/>
  <c r="D405"/>
  <c r="I404"/>
  <c r="F404"/>
  <c r="I403"/>
  <c r="F403"/>
  <c r="I402"/>
  <c r="F402"/>
  <c r="I401"/>
  <c r="F401"/>
  <c r="I400"/>
  <c r="F400"/>
  <c r="I399"/>
  <c r="F399"/>
  <c r="I398"/>
  <c r="F398"/>
  <c r="I397"/>
  <c r="F397"/>
  <c r="I396"/>
  <c r="F396"/>
  <c r="I395"/>
  <c r="F395"/>
  <c r="I394"/>
  <c r="F394"/>
  <c r="I393"/>
  <c r="F393"/>
  <c r="I392"/>
  <c r="F392"/>
  <c r="I391"/>
  <c r="F391"/>
  <c r="H390"/>
  <c r="G390"/>
  <c r="E390"/>
  <c r="D390"/>
  <c r="I389"/>
  <c r="F389"/>
  <c r="I388"/>
  <c r="F388"/>
  <c r="I387"/>
  <c r="F387"/>
  <c r="I386"/>
  <c r="F386"/>
  <c r="I385"/>
  <c r="F385"/>
  <c r="I384"/>
  <c r="F384"/>
  <c r="I383"/>
  <c r="F383"/>
  <c r="I382"/>
  <c r="F382"/>
  <c r="I381"/>
  <c r="F381"/>
  <c r="I380"/>
  <c r="F380"/>
  <c r="H379"/>
  <c r="G379"/>
  <c r="E379"/>
  <c r="D379"/>
  <c r="I378"/>
  <c r="F378"/>
  <c r="I377"/>
  <c r="F377"/>
  <c r="H376"/>
  <c r="G376"/>
  <c r="E376"/>
  <c r="D376"/>
  <c r="I375"/>
  <c r="F375"/>
  <c r="I374"/>
  <c r="F374"/>
  <c r="H373"/>
  <c r="G373"/>
  <c r="E373"/>
  <c r="D373"/>
  <c r="I372"/>
  <c r="F372"/>
  <c r="I371"/>
  <c r="F371"/>
  <c r="I370"/>
  <c r="F370"/>
  <c r="I369"/>
  <c r="F369"/>
  <c r="I368"/>
  <c r="F368"/>
  <c r="I367"/>
  <c r="F367"/>
  <c r="H366"/>
  <c r="G366"/>
  <c r="E366"/>
  <c r="D366"/>
  <c r="I365"/>
  <c r="F365"/>
  <c r="I364"/>
  <c r="F364"/>
  <c r="I363"/>
  <c r="F363"/>
  <c r="I362"/>
  <c r="F362"/>
  <c r="I361"/>
  <c r="F361"/>
  <c r="I360"/>
  <c r="F360"/>
  <c r="I359"/>
  <c r="F359"/>
  <c r="I358"/>
  <c r="F358"/>
  <c r="I357"/>
  <c r="F357"/>
  <c r="I356"/>
  <c r="F356"/>
  <c r="H355"/>
  <c r="G355"/>
  <c r="E355"/>
  <c r="D355"/>
  <c r="I354"/>
  <c r="F354"/>
  <c r="I353"/>
  <c r="F353"/>
  <c r="I352"/>
  <c r="F352"/>
  <c r="I351"/>
  <c r="F351"/>
  <c r="I350"/>
  <c r="F350"/>
  <c r="I349"/>
  <c r="F349"/>
  <c r="I348"/>
  <c r="F348"/>
  <c r="I347"/>
  <c r="F347"/>
  <c r="I346"/>
  <c r="F346"/>
  <c r="H345"/>
  <c r="G345"/>
  <c r="E345"/>
  <c r="D345"/>
  <c r="I344"/>
  <c r="F344"/>
  <c r="I343"/>
  <c r="F343"/>
  <c r="I342"/>
  <c r="F342"/>
  <c r="I341"/>
  <c r="F341"/>
  <c r="I340"/>
  <c r="F340"/>
  <c r="I339"/>
  <c r="F339"/>
  <c r="I338"/>
  <c r="F338"/>
  <c r="I337"/>
  <c r="F337"/>
  <c r="I336"/>
  <c r="F336"/>
  <c r="I335"/>
  <c r="F335"/>
  <c r="I334"/>
  <c r="F334"/>
  <c r="I333"/>
  <c r="F333"/>
  <c r="H332"/>
  <c r="G332"/>
  <c r="E332"/>
  <c r="D332"/>
  <c r="I331"/>
  <c r="F331"/>
  <c r="I330"/>
  <c r="F330"/>
  <c r="I329"/>
  <c r="F329"/>
  <c r="I328"/>
  <c r="F328"/>
  <c r="I327"/>
  <c r="F327"/>
  <c r="H326"/>
  <c r="G326"/>
  <c r="E326"/>
  <c r="D326"/>
  <c r="I325"/>
  <c r="F325"/>
  <c r="I324"/>
  <c r="F324"/>
  <c r="I323"/>
  <c r="F323"/>
  <c r="I322"/>
  <c r="F322"/>
  <c r="I321"/>
  <c r="F321"/>
  <c r="I320"/>
  <c r="F320"/>
  <c r="I319"/>
  <c r="F319"/>
  <c r="I318"/>
  <c r="F318"/>
  <c r="H317"/>
  <c r="G317"/>
  <c r="E317"/>
  <c r="D317"/>
  <c r="I316"/>
  <c r="F316"/>
  <c r="I315"/>
  <c r="F315"/>
  <c r="I314"/>
  <c r="F314"/>
  <c r="I313"/>
  <c r="F313"/>
  <c r="H312"/>
  <c r="G312"/>
  <c r="E312"/>
  <c r="D312"/>
  <c r="I311"/>
  <c r="F311"/>
  <c r="I310"/>
  <c r="F310"/>
  <c r="I309"/>
  <c r="F309"/>
  <c r="I308"/>
  <c r="F308"/>
  <c r="I307"/>
  <c r="F307"/>
  <c r="I306"/>
  <c r="F306"/>
  <c r="I305"/>
  <c r="F305"/>
  <c r="I304"/>
  <c r="F304"/>
  <c r="I303"/>
  <c r="F303"/>
  <c r="I302"/>
  <c r="F302"/>
  <c r="I301"/>
  <c r="F301"/>
  <c r="I300"/>
  <c r="F300"/>
  <c r="I299"/>
  <c r="F299"/>
  <c r="I298"/>
  <c r="F298"/>
  <c r="I297"/>
  <c r="F297"/>
  <c r="I296"/>
  <c r="F296"/>
  <c r="I295"/>
  <c r="F295"/>
  <c r="I294"/>
  <c r="F294"/>
  <c r="I293"/>
  <c r="F293"/>
  <c r="I292"/>
  <c r="F292"/>
  <c r="I291"/>
  <c r="F291"/>
  <c r="I290"/>
  <c r="F290"/>
  <c r="I289"/>
  <c r="F289"/>
  <c r="I288"/>
  <c r="F288"/>
  <c r="H287"/>
  <c r="G287"/>
  <c r="E287"/>
  <c r="D287"/>
  <c r="I286"/>
  <c r="F286"/>
  <c r="I285"/>
  <c r="F285"/>
  <c r="I284"/>
  <c r="F284"/>
  <c r="I283"/>
  <c r="F283"/>
  <c r="I282"/>
  <c r="F282"/>
  <c r="I281"/>
  <c r="F281"/>
  <c r="I280"/>
  <c r="F280"/>
  <c r="I279"/>
  <c r="F279"/>
  <c r="I278"/>
  <c r="F278"/>
  <c r="I277"/>
  <c r="F277"/>
  <c r="H276"/>
  <c r="G276"/>
  <c r="E276"/>
  <c r="D276"/>
  <c r="I275"/>
  <c r="F275"/>
  <c r="I274"/>
  <c r="F274"/>
  <c r="I273"/>
  <c r="F273"/>
  <c r="I272"/>
  <c r="F272"/>
  <c r="I271"/>
  <c r="F271"/>
  <c r="I270"/>
  <c r="F270"/>
  <c r="I269"/>
  <c r="F269"/>
  <c r="I268"/>
  <c r="F268"/>
  <c r="I267"/>
  <c r="F267"/>
  <c r="I266"/>
  <c r="F266"/>
  <c r="H265"/>
  <c r="G265"/>
  <c r="E265"/>
  <c r="D265"/>
  <c r="I264"/>
  <c r="F264"/>
  <c r="I263"/>
  <c r="F263"/>
  <c r="I262"/>
  <c r="F262"/>
  <c r="I261"/>
  <c r="F261"/>
  <c r="I260"/>
  <c r="F260"/>
  <c r="I259"/>
  <c r="F259"/>
  <c r="I258"/>
  <c r="F258"/>
  <c r="I257"/>
  <c r="F257"/>
  <c r="I256"/>
  <c r="F256"/>
  <c r="I255"/>
  <c r="F255"/>
  <c r="I254"/>
  <c r="F254"/>
  <c r="I253"/>
  <c r="F253"/>
  <c r="I252"/>
  <c r="F252"/>
  <c r="I251"/>
  <c r="F251"/>
  <c r="I250"/>
  <c r="F250"/>
  <c r="I249"/>
  <c r="F249"/>
  <c r="I248"/>
  <c r="F248"/>
  <c r="H247"/>
  <c r="G247"/>
  <c r="E247"/>
  <c r="D247"/>
  <c r="I246"/>
  <c r="F246"/>
  <c r="I245"/>
  <c r="F245"/>
  <c r="I244"/>
  <c r="F244"/>
  <c r="I243"/>
  <c r="F243"/>
  <c r="I242"/>
  <c r="F242"/>
  <c r="I241"/>
  <c r="F241"/>
  <c r="I240"/>
  <c r="F240"/>
  <c r="I239"/>
  <c r="F239"/>
  <c r="I238"/>
  <c r="F238"/>
  <c r="I237"/>
  <c r="F237"/>
  <c r="I236"/>
  <c r="F236"/>
  <c r="I235"/>
  <c r="F235"/>
  <c r="I234"/>
  <c r="F234"/>
  <c r="I233"/>
  <c r="F233"/>
  <c r="I232"/>
  <c r="F232"/>
  <c r="I231"/>
  <c r="F231"/>
  <c r="H230"/>
  <c r="G230"/>
  <c r="E230"/>
  <c r="D230"/>
  <c r="I229"/>
  <c r="F229"/>
  <c r="I228"/>
  <c r="F228"/>
  <c r="I227"/>
  <c r="F227"/>
  <c r="I226"/>
  <c r="F226"/>
  <c r="I225"/>
  <c r="F225"/>
  <c r="I224"/>
  <c r="F224"/>
  <c r="I223"/>
  <c r="F223"/>
  <c r="I222"/>
  <c r="F222"/>
  <c r="I221"/>
  <c r="F221"/>
  <c r="I220"/>
  <c r="F220"/>
  <c r="I219"/>
  <c r="F219"/>
  <c r="I218"/>
  <c r="F218"/>
  <c r="I217"/>
  <c r="F217"/>
  <c r="I216"/>
  <c r="F216"/>
  <c r="I215"/>
  <c r="F215"/>
  <c r="I214"/>
  <c r="F214"/>
  <c r="I213"/>
  <c r="F213"/>
  <c r="I212"/>
  <c r="F212"/>
  <c r="I211"/>
  <c r="F211"/>
  <c r="I210"/>
  <c r="F210"/>
  <c r="I209"/>
  <c r="F209"/>
  <c r="I208"/>
  <c r="F208"/>
  <c r="I207"/>
  <c r="F207"/>
  <c r="I206"/>
  <c r="F206"/>
  <c r="I205"/>
  <c r="F205"/>
  <c r="H204"/>
  <c r="G204"/>
  <c r="E204"/>
  <c r="D204"/>
  <c r="I203"/>
  <c r="F203"/>
  <c r="I202"/>
  <c r="F202"/>
  <c r="I201"/>
  <c r="F201"/>
  <c r="I200"/>
  <c r="F200"/>
  <c r="I199"/>
  <c r="F199"/>
  <c r="I198"/>
  <c r="F198"/>
  <c r="H197"/>
  <c r="G197"/>
  <c r="E197"/>
  <c r="D197"/>
  <c r="I196"/>
  <c r="F196"/>
  <c r="I195"/>
  <c r="F195"/>
  <c r="H194"/>
  <c r="G194"/>
  <c r="E194"/>
  <c r="D194"/>
  <c r="I193"/>
  <c r="F193"/>
  <c r="I192"/>
  <c r="F192"/>
  <c r="I191"/>
  <c r="F191"/>
  <c r="I190"/>
  <c r="F190"/>
  <c r="I189"/>
  <c r="F189"/>
  <c r="I188"/>
  <c r="F188"/>
  <c r="I187"/>
  <c r="F187"/>
  <c r="I186"/>
  <c r="F186"/>
  <c r="I185"/>
  <c r="F185"/>
  <c r="I184"/>
  <c r="F184"/>
  <c r="I183"/>
  <c r="F183"/>
  <c r="I182"/>
  <c r="F182"/>
  <c r="I181"/>
  <c r="F181"/>
  <c r="I180"/>
  <c r="F180"/>
  <c r="I179"/>
  <c r="F179"/>
  <c r="I178"/>
  <c r="F178"/>
  <c r="I177"/>
  <c r="F177"/>
  <c r="I176"/>
  <c r="F176"/>
  <c r="H175"/>
  <c r="G175"/>
  <c r="E175"/>
  <c r="D175"/>
  <c r="I174"/>
  <c r="F174"/>
  <c r="I173"/>
  <c r="F173"/>
  <c r="H172"/>
  <c r="G172"/>
  <c r="E172"/>
  <c r="D172"/>
  <c r="I171"/>
  <c r="F171"/>
  <c r="I170"/>
  <c r="F170"/>
  <c r="I169"/>
  <c r="F169"/>
  <c r="I168"/>
  <c r="F168"/>
  <c r="I167"/>
  <c r="F167"/>
  <c r="I166"/>
  <c r="F166"/>
  <c r="H165"/>
  <c r="G165"/>
  <c r="E165"/>
  <c r="D165"/>
  <c r="I164"/>
  <c r="F164"/>
  <c r="I163"/>
  <c r="F163"/>
  <c r="I162"/>
  <c r="F162"/>
  <c r="I161"/>
  <c r="F161"/>
  <c r="I160"/>
  <c r="F160"/>
  <c r="I159"/>
  <c r="F159"/>
  <c r="I158"/>
  <c r="F158"/>
  <c r="H157"/>
  <c r="G157"/>
  <c r="E157"/>
  <c r="D157"/>
  <c r="I156"/>
  <c r="F156"/>
  <c r="I155"/>
  <c r="F155"/>
  <c r="I154"/>
  <c r="F154"/>
  <c r="I153"/>
  <c r="F153"/>
  <c r="I152"/>
  <c r="F152"/>
  <c r="I151"/>
  <c r="F151"/>
  <c r="I150"/>
  <c r="F150"/>
  <c r="H149"/>
  <c r="G149"/>
  <c r="E149"/>
  <c r="D149"/>
  <c r="I148"/>
  <c r="F148"/>
  <c r="I147"/>
  <c r="F147"/>
  <c r="I146"/>
  <c r="F146"/>
  <c r="I145"/>
  <c r="F145"/>
  <c r="I144"/>
  <c r="F144"/>
  <c r="H143"/>
  <c r="G143"/>
  <c r="E143"/>
  <c r="D143"/>
  <c r="I142"/>
  <c r="F142"/>
  <c r="I141"/>
  <c r="F141"/>
  <c r="I140"/>
  <c r="F140"/>
  <c r="I139"/>
  <c r="F139"/>
  <c r="I138"/>
  <c r="F138"/>
  <c r="I137"/>
  <c r="F137"/>
  <c r="I136"/>
  <c r="F136"/>
  <c r="I135"/>
  <c r="F135"/>
  <c r="I134"/>
  <c r="F134"/>
  <c r="I133"/>
  <c r="F133"/>
  <c r="H132"/>
  <c r="G132"/>
  <c r="E132"/>
  <c r="D132"/>
  <c r="I131"/>
  <c r="F131"/>
  <c r="I130"/>
  <c r="F130"/>
  <c r="I129"/>
  <c r="F129"/>
  <c r="I128"/>
  <c r="F128"/>
  <c r="I127"/>
  <c r="F127"/>
  <c r="I126"/>
  <c r="F126"/>
  <c r="I125"/>
  <c r="F125"/>
  <c r="I124"/>
  <c r="F124"/>
  <c r="I123"/>
  <c r="F123"/>
  <c r="I122"/>
  <c r="F122"/>
  <c r="I121"/>
  <c r="F121"/>
  <c r="I120"/>
  <c r="F120"/>
  <c r="I119"/>
  <c r="F119"/>
  <c r="I118"/>
  <c r="F118"/>
  <c r="I117"/>
  <c r="F117"/>
  <c r="I116"/>
  <c r="F116"/>
  <c r="I115"/>
  <c r="F115"/>
  <c r="I114"/>
  <c r="F114"/>
  <c r="I113"/>
  <c r="F113"/>
  <c r="I112"/>
  <c r="F112"/>
  <c r="I111"/>
  <c r="F111"/>
  <c r="H110"/>
  <c r="G110"/>
  <c r="E110"/>
  <c r="D110"/>
  <c r="I109"/>
  <c r="F109"/>
  <c r="I108"/>
  <c r="F108"/>
  <c r="I107"/>
  <c r="F107"/>
  <c r="I106"/>
  <c r="F106"/>
  <c r="I105"/>
  <c r="F105"/>
  <c r="I104"/>
  <c r="F104"/>
  <c r="I103"/>
  <c r="F103"/>
  <c r="I102"/>
  <c r="F102"/>
  <c r="H101"/>
  <c r="G101"/>
  <c r="E101"/>
  <c r="D101"/>
  <c r="I100"/>
  <c r="F100"/>
  <c r="I99"/>
  <c r="F99"/>
  <c r="I98"/>
  <c r="F98"/>
  <c r="I97"/>
  <c r="F97"/>
  <c r="I96"/>
  <c r="F96"/>
  <c r="I95"/>
  <c r="F95"/>
  <c r="I94"/>
  <c r="F94"/>
  <c r="I93"/>
  <c r="F93"/>
  <c r="I92"/>
  <c r="F92"/>
  <c r="I91"/>
  <c r="F91"/>
  <c r="I90"/>
  <c r="F90"/>
  <c r="I89"/>
  <c r="F89"/>
  <c r="I88"/>
  <c r="F88"/>
  <c r="I87"/>
  <c r="F87"/>
  <c r="I86"/>
  <c r="F86"/>
  <c r="I85"/>
  <c r="F85"/>
  <c r="I84"/>
  <c r="F84"/>
  <c r="I83"/>
  <c r="F83"/>
  <c r="I82"/>
  <c r="F82"/>
  <c r="I81"/>
  <c r="F81"/>
  <c r="I80"/>
  <c r="F80"/>
  <c r="I79"/>
  <c r="F79"/>
  <c r="I78"/>
  <c r="F78"/>
  <c r="I77"/>
  <c r="F77"/>
  <c r="I76"/>
  <c r="F76"/>
  <c r="I75"/>
  <c r="F75"/>
  <c r="H74"/>
  <c r="G74"/>
  <c r="E74"/>
  <c r="D74"/>
  <c r="I73"/>
  <c r="F73"/>
  <c r="I72"/>
  <c r="F72"/>
  <c r="H71"/>
  <c r="G71"/>
  <c r="E71"/>
  <c r="D71"/>
  <c r="I70"/>
  <c r="F70"/>
  <c r="I69"/>
  <c r="F69"/>
  <c r="I68"/>
  <c r="F68"/>
  <c r="I67"/>
  <c r="F67"/>
  <c r="I66"/>
  <c r="F66"/>
  <c r="I65"/>
  <c r="F65"/>
  <c r="I64"/>
  <c r="F64"/>
  <c r="I63"/>
  <c r="F63"/>
  <c r="I62"/>
  <c r="F62"/>
  <c r="I61"/>
  <c r="F61"/>
  <c r="H60"/>
  <c r="G60"/>
  <c r="E60"/>
  <c r="D60"/>
  <c r="I59"/>
  <c r="F59"/>
  <c r="I58"/>
  <c r="F58"/>
  <c r="I57"/>
  <c r="F57"/>
  <c r="H56"/>
  <c r="G56"/>
  <c r="E56"/>
  <c r="D56"/>
  <c r="I55"/>
  <c r="F55"/>
  <c r="I54"/>
  <c r="F54"/>
  <c r="H53"/>
  <c r="G53"/>
  <c r="E53"/>
  <c r="D53"/>
  <c r="I52"/>
  <c r="F52"/>
  <c r="I51"/>
  <c r="F51"/>
  <c r="I50"/>
  <c r="F50"/>
  <c r="H49"/>
  <c r="G49"/>
  <c r="E49"/>
  <c r="D49"/>
  <c r="I48"/>
  <c r="F48"/>
  <c r="I47"/>
  <c r="F47"/>
  <c r="I46"/>
  <c r="F46"/>
  <c r="I45"/>
  <c r="F45"/>
  <c r="I44"/>
  <c r="F44"/>
  <c r="H43"/>
  <c r="G43"/>
  <c r="E43"/>
  <c r="D43"/>
  <c r="I42"/>
  <c r="F42"/>
  <c r="I41"/>
  <c r="F41"/>
  <c r="I40"/>
  <c r="F40"/>
  <c r="I39"/>
  <c r="F39"/>
  <c r="H38"/>
  <c r="G38"/>
  <c r="E38"/>
  <c r="D38"/>
  <c r="I37"/>
  <c r="F37"/>
  <c r="I36"/>
  <c r="F36"/>
  <c r="I35"/>
  <c r="F35"/>
  <c r="I34"/>
  <c r="F34"/>
  <c r="I33"/>
  <c r="F33"/>
  <c r="I32"/>
  <c r="F32"/>
  <c r="I31"/>
  <c r="F31"/>
  <c r="I30"/>
  <c r="F30"/>
  <c r="I29"/>
  <c r="F29"/>
  <c r="I28"/>
  <c r="F28"/>
  <c r="I27"/>
  <c r="F27"/>
  <c r="I26"/>
  <c r="F26"/>
  <c r="I25"/>
  <c r="F25"/>
  <c r="I24"/>
  <c r="F24"/>
  <c r="I23"/>
  <c r="F23"/>
  <c r="I22"/>
  <c r="F22"/>
  <c r="I21"/>
  <c r="F21"/>
  <c r="I20"/>
  <c r="F20"/>
  <c r="I19"/>
  <c r="F19"/>
  <c r="I18"/>
  <c r="F18"/>
  <c r="I17"/>
  <c r="F17"/>
  <c r="I16"/>
  <c r="F16"/>
  <c r="I15"/>
  <c r="F15"/>
  <c r="I14"/>
  <c r="F14"/>
  <c r="I13"/>
  <c r="F13"/>
  <c r="I12"/>
  <c r="F12"/>
  <c r="I11"/>
  <c r="F11"/>
  <c r="I10"/>
  <c r="F10"/>
  <c r="I9"/>
  <c r="F9"/>
  <c r="I8"/>
  <c r="F8"/>
  <c r="I7"/>
  <c r="F7"/>
  <c r="H6"/>
  <c r="G6"/>
  <c r="E6"/>
  <c r="D6"/>
  <c r="G20" i="89"/>
  <c r="F20"/>
  <c r="D20"/>
  <c r="C20"/>
  <c r="H19"/>
  <c r="E19"/>
  <c r="H18"/>
  <c r="E18"/>
  <c r="H17"/>
  <c r="E17"/>
  <c r="H16"/>
  <c r="E16"/>
  <c r="H15"/>
  <c r="E15"/>
  <c r="H14"/>
  <c r="E14"/>
  <c r="H13"/>
  <c r="E13"/>
  <c r="H12"/>
  <c r="E12"/>
  <c r="H11"/>
  <c r="E11"/>
  <c r="H10"/>
  <c r="E10"/>
  <c r="H9"/>
  <c r="E9"/>
  <c r="H8"/>
  <c r="E8"/>
  <c r="H7"/>
  <c r="H20" s="1"/>
  <c r="E7"/>
  <c r="E20" s="1"/>
  <c r="F63" i="88"/>
  <c r="E63"/>
  <c r="C63"/>
  <c r="B63"/>
  <c r="G62"/>
  <c r="D62"/>
  <c r="G61"/>
  <c r="D61"/>
  <c r="G60"/>
  <c r="D60"/>
  <c r="G59"/>
  <c r="D59"/>
  <c r="G58"/>
  <c r="D58"/>
  <c r="G57"/>
  <c r="D57"/>
  <c r="G56"/>
  <c r="D56"/>
  <c r="G55"/>
  <c r="D55"/>
  <c r="G54"/>
  <c r="D54"/>
  <c r="G53"/>
  <c r="D53"/>
  <c r="G52"/>
  <c r="D52"/>
  <c r="G51"/>
  <c r="D51"/>
  <c r="G50"/>
  <c r="D50"/>
  <c r="G49"/>
  <c r="D49"/>
  <c r="G48"/>
  <c r="D48"/>
  <c r="G47"/>
  <c r="D47"/>
  <c r="G46"/>
  <c r="D46"/>
  <c r="G45"/>
  <c r="D45"/>
  <c r="G44"/>
  <c r="D44"/>
  <c r="G43"/>
  <c r="D43"/>
  <c r="G42"/>
  <c r="D42"/>
  <c r="G41"/>
  <c r="D41"/>
  <c r="G40"/>
  <c r="D40"/>
  <c r="G39"/>
  <c r="D39"/>
  <c r="G38"/>
  <c r="D38"/>
  <c r="G37"/>
  <c r="D37"/>
  <c r="G36"/>
  <c r="D36"/>
  <c r="G35"/>
  <c r="D35"/>
  <c r="G34"/>
  <c r="D34"/>
  <c r="G33"/>
  <c r="D33"/>
  <c r="G32"/>
  <c r="D32"/>
  <c r="G31"/>
  <c r="D31"/>
  <c r="G30"/>
  <c r="D30"/>
  <c r="G29"/>
  <c r="D29"/>
  <c r="G28"/>
  <c r="D28"/>
  <c r="G27"/>
  <c r="D27"/>
  <c r="G26"/>
  <c r="D26"/>
  <c r="G25"/>
  <c r="D25"/>
  <c r="G24"/>
  <c r="D24"/>
  <c r="G23"/>
  <c r="D23"/>
  <c r="G22"/>
  <c r="D22"/>
  <c r="G21"/>
  <c r="D21"/>
  <c r="G20"/>
  <c r="D20"/>
  <c r="G19"/>
  <c r="D19"/>
  <c r="G18"/>
  <c r="D18"/>
  <c r="G17"/>
  <c r="D17"/>
  <c r="G16"/>
  <c r="D16"/>
  <c r="G15"/>
  <c r="D15"/>
  <c r="G14"/>
  <c r="D14"/>
  <c r="G13"/>
  <c r="D13"/>
  <c r="G12"/>
  <c r="D12"/>
  <c r="G11"/>
  <c r="D11"/>
  <c r="G10"/>
  <c r="D10"/>
  <c r="G9"/>
  <c r="D9"/>
  <c r="G8"/>
  <c r="D8"/>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G7"/>
  <c r="D7"/>
  <c r="G6"/>
  <c r="D6"/>
  <c r="Z83" i="91" l="1"/>
  <c r="Z131"/>
  <c r="X133"/>
  <c r="Z152"/>
  <c r="Z236"/>
  <c r="Z292"/>
  <c r="Z401"/>
  <c r="Z636"/>
  <c r="Z738"/>
  <c r="Z224"/>
  <c r="Z524"/>
  <c r="Z527"/>
  <c r="Z529"/>
  <c r="Z532"/>
  <c r="Z534"/>
  <c r="Z542"/>
  <c r="Z547"/>
  <c r="Z563"/>
  <c r="Z579"/>
  <c r="Z590"/>
  <c r="Z595"/>
  <c r="Z607"/>
  <c r="Z700"/>
  <c r="Z720"/>
  <c r="Z98"/>
  <c r="Z114"/>
  <c r="Z126"/>
  <c r="Z141"/>
  <c r="Z143"/>
  <c r="Z153"/>
  <c r="Z155"/>
  <c r="Z162"/>
  <c r="Z167"/>
  <c r="Z174"/>
  <c r="Z177"/>
  <c r="Z179"/>
  <c r="Z185"/>
  <c r="Z187"/>
  <c r="Z398"/>
  <c r="Z402"/>
  <c r="Z444"/>
  <c r="Z446"/>
  <c r="Z450"/>
  <c r="Z452"/>
  <c r="Z475"/>
  <c r="Z477"/>
  <c r="Z479"/>
  <c r="Z487"/>
  <c r="Z489"/>
  <c r="Z491"/>
  <c r="X530"/>
  <c r="Z752"/>
  <c r="Z87"/>
  <c r="Z148"/>
  <c r="Z151"/>
  <c r="Z171"/>
  <c r="Z235"/>
  <c r="Z275"/>
  <c r="Z375"/>
  <c r="Z556"/>
  <c r="Y578"/>
  <c r="Z74"/>
  <c r="Z72" s="1"/>
  <c r="Y102"/>
  <c r="Z536"/>
  <c r="Z549"/>
  <c r="Z736"/>
  <c r="Z145"/>
  <c r="Z180"/>
  <c r="X248"/>
  <c r="Z276"/>
  <c r="Z378"/>
  <c r="Z411"/>
  <c r="Z454"/>
  <c r="Z456"/>
  <c r="Z458"/>
  <c r="Z571"/>
  <c r="Z598"/>
  <c r="Z610"/>
  <c r="Z615"/>
  <c r="Z618"/>
  <c r="Z623"/>
  <c r="Z633"/>
  <c r="Z651"/>
  <c r="Z47"/>
  <c r="Z66"/>
  <c r="Z86"/>
  <c r="Z94"/>
  <c r="Z107"/>
  <c r="Z130"/>
  <c r="Z137"/>
  <c r="Z149"/>
  <c r="Z163"/>
  <c r="Z246"/>
  <c r="Z287"/>
  <c r="Y313"/>
  <c r="Z317"/>
  <c r="Z329"/>
  <c r="Z338"/>
  <c r="Z353"/>
  <c r="Z366"/>
  <c r="Z369"/>
  <c r="Y374"/>
  <c r="Z379"/>
  <c r="Z382"/>
  <c r="Z555"/>
  <c r="X573"/>
  <c r="X596"/>
  <c r="X652"/>
  <c r="X678"/>
  <c r="Z712"/>
  <c r="Z747"/>
  <c r="Z12"/>
  <c r="Z22"/>
  <c r="Z48"/>
  <c r="Z55"/>
  <c r="Z54" s="1"/>
  <c r="Z63"/>
  <c r="Z108"/>
  <c r="Z115"/>
  <c r="Z172"/>
  <c r="Z175"/>
  <c r="Z188"/>
  <c r="Z204"/>
  <c r="Z219"/>
  <c r="Z232"/>
  <c r="Z271"/>
  <c r="Z303"/>
  <c r="Z305"/>
  <c r="Z311"/>
  <c r="Z347"/>
  <c r="Z494"/>
  <c r="Z496"/>
  <c r="Z498"/>
  <c r="X517"/>
  <c r="X526"/>
  <c r="Z600"/>
  <c r="Y635"/>
  <c r="Y666"/>
  <c r="Z713"/>
  <c r="Y740"/>
  <c r="Z744"/>
  <c r="Z178"/>
  <c r="Z255"/>
  <c r="Z279"/>
  <c r="Z336"/>
  <c r="Z373"/>
  <c r="Z383"/>
  <c r="Z592"/>
  <c r="Z612"/>
  <c r="Z628"/>
  <c r="Z664"/>
  <c r="Z685"/>
  <c r="Z697"/>
  <c r="Y716"/>
  <c r="Y724"/>
  <c r="Z727"/>
  <c r="Z729"/>
  <c r="Y731"/>
  <c r="Z53"/>
  <c r="X61"/>
  <c r="Z69"/>
  <c r="Z105"/>
  <c r="Z121"/>
  <c r="Z123"/>
  <c r="Z127"/>
  <c r="Z134"/>
  <c r="Z138"/>
  <c r="Z140"/>
  <c r="X176"/>
  <c r="Z183"/>
  <c r="Z274"/>
  <c r="Z298"/>
  <c r="Z310"/>
  <c r="Z495"/>
  <c r="Z497"/>
  <c r="Z554"/>
  <c r="Z646"/>
  <c r="Z673"/>
  <c r="Y705"/>
  <c r="Z709"/>
  <c r="Z726"/>
  <c r="Z728"/>
  <c r="Z730"/>
  <c r="Z750"/>
  <c r="Z17"/>
  <c r="Z19"/>
  <c r="Z27"/>
  <c r="Z49"/>
  <c r="Z62"/>
  <c r="Z68"/>
  <c r="Y75"/>
  <c r="Z79"/>
  <c r="Z85"/>
  <c r="Z99"/>
  <c r="Z109"/>
  <c r="Z120"/>
  <c r="Z132"/>
  <c r="Z135"/>
  <c r="Z191"/>
  <c r="Z193"/>
  <c r="Z201"/>
  <c r="Z203"/>
  <c r="Z206"/>
  <c r="Z214"/>
  <c r="Z218"/>
  <c r="Z230"/>
  <c r="Z247"/>
  <c r="Z256"/>
  <c r="Z260"/>
  <c r="Z284"/>
  <c r="Z299"/>
  <c r="Z312"/>
  <c r="Z321"/>
  <c r="Z330"/>
  <c r="Y346"/>
  <c r="Z350"/>
  <c r="Z354"/>
  <c r="Z361"/>
  <c r="Z365"/>
  <c r="Z370"/>
  <c r="Z523"/>
  <c r="Z525"/>
  <c r="Z528"/>
  <c r="Z526" s="1"/>
  <c r="Z531"/>
  <c r="Z533"/>
  <c r="Z535"/>
  <c r="Z548"/>
  <c r="Z566"/>
  <c r="Z565" s="1"/>
  <c r="Z584"/>
  <c r="Z599"/>
  <c r="Z608"/>
  <c r="X609"/>
  <c r="Z616"/>
  <c r="X617"/>
  <c r="Z624"/>
  <c r="Z621" s="1"/>
  <c r="X629"/>
  <c r="X660"/>
  <c r="Z672"/>
  <c r="Y674"/>
  <c r="Z693"/>
  <c r="D748" i="90"/>
  <c r="I412"/>
  <c r="F655"/>
  <c r="I586"/>
  <c r="F735"/>
  <c r="E748"/>
  <c r="F43"/>
  <c r="I546"/>
  <c r="F157"/>
  <c r="F165"/>
  <c r="I172"/>
  <c r="I194"/>
  <c r="I525"/>
  <c r="F560"/>
  <c r="F563"/>
  <c r="I563"/>
  <c r="I568"/>
  <c r="I578"/>
  <c r="F586"/>
  <c r="F591"/>
  <c r="F599"/>
  <c r="F624"/>
  <c r="F669"/>
  <c r="F673"/>
  <c r="I696"/>
  <c r="F38"/>
  <c r="I43"/>
  <c r="I53"/>
  <c r="F287"/>
  <c r="F345"/>
  <c r="F521"/>
  <c r="F533"/>
  <c r="F541"/>
  <c r="I554"/>
  <c r="I604"/>
  <c r="I612"/>
  <c r="I620"/>
  <c r="I630"/>
  <c r="I655"/>
  <c r="F685"/>
  <c r="F696"/>
  <c r="F719"/>
  <c r="F132"/>
  <c r="F247"/>
  <c r="F265"/>
  <c r="I265"/>
  <c r="F405"/>
  <c r="I512"/>
  <c r="F647"/>
  <c r="F651"/>
  <c r="I651"/>
  <c r="I700"/>
  <c r="I705"/>
  <c r="I726"/>
  <c r="I110"/>
  <c r="F197"/>
  <c r="I204"/>
  <c r="F312"/>
  <c r="F317"/>
  <c r="I355"/>
  <c r="I366"/>
  <c r="I376"/>
  <c r="I560"/>
  <c r="F573"/>
  <c r="I624"/>
  <c r="F700"/>
  <c r="F705"/>
  <c r="I735"/>
  <c r="I744"/>
  <c r="I312"/>
  <c r="I317"/>
  <c r="I326"/>
  <c r="F373"/>
  <c r="F412"/>
  <c r="F499"/>
  <c r="F608"/>
  <c r="F74"/>
  <c r="I230"/>
  <c r="I56"/>
  <c r="I132"/>
  <c r="I143"/>
  <c r="F194"/>
  <c r="I197"/>
  <c r="F512"/>
  <c r="I536"/>
  <c r="I673"/>
  <c r="F143"/>
  <c r="F149"/>
  <c r="I608"/>
  <c r="F711"/>
  <c r="I60"/>
  <c r="I165"/>
  <c r="F175"/>
  <c r="F332"/>
  <c r="I345"/>
  <c r="F376"/>
  <c r="F379"/>
  <c r="I461"/>
  <c r="F536"/>
  <c r="I541"/>
  <c r="F578"/>
  <c r="I616"/>
  <c r="I6"/>
  <c r="F53"/>
  <c r="F56"/>
  <c r="F71"/>
  <c r="F461"/>
  <c r="F604"/>
  <c r="F661"/>
  <c r="I49"/>
  <c r="F525"/>
  <c r="I591"/>
  <c r="I685"/>
  <c r="F110"/>
  <c r="I332"/>
  <c r="F355"/>
  <c r="I379"/>
  <c r="I390"/>
  <c r="I521"/>
  <c r="F620"/>
  <c r="F643"/>
  <c r="F691"/>
  <c r="Z28" i="91"/>
  <c r="Z36"/>
  <c r="Z80"/>
  <c r="Z96"/>
  <c r="Z112"/>
  <c r="Z128"/>
  <c r="Z164"/>
  <c r="Y166"/>
  <c r="Z168"/>
  <c r="Y195"/>
  <c r="Z216"/>
  <c r="Y231"/>
  <c r="Z244"/>
  <c r="Z252"/>
  <c r="Z272"/>
  <c r="Z307"/>
  <c r="Z52"/>
  <c r="Z50" s="1"/>
  <c r="Z60"/>
  <c r="Z57" s="1"/>
  <c r="Z64"/>
  <c r="Z84"/>
  <c r="Z100"/>
  <c r="Z104"/>
  <c r="Z116"/>
  <c r="Z136"/>
  <c r="Z133" s="1"/>
  <c r="Z173"/>
  <c r="Z182"/>
  <c r="Z184"/>
  <c r="Z189"/>
  <c r="Z196"/>
  <c r="Z200"/>
  <c r="Z280"/>
  <c r="Z285"/>
  <c r="Z23"/>
  <c r="Z118"/>
  <c r="Z125"/>
  <c r="Z146"/>
  <c r="Z144" s="1"/>
  <c r="Y150"/>
  <c r="Z157"/>
  <c r="Z159"/>
  <c r="Z161"/>
  <c r="Z213"/>
  <c r="Z222"/>
  <c r="Z229"/>
  <c r="Z234"/>
  <c r="Z241"/>
  <c r="Z249"/>
  <c r="Z258"/>
  <c r="Z265"/>
  <c r="Z267"/>
  <c r="Z269"/>
  <c r="Z290"/>
  <c r="Z297"/>
  <c r="E753"/>
  <c r="I753"/>
  <c r="M753"/>
  <c r="Q753"/>
  <c r="U753"/>
  <c r="Z8"/>
  <c r="Z14"/>
  <c r="Z18"/>
  <c r="Z31"/>
  <c r="Z35"/>
  <c r="Z45"/>
  <c r="Z70"/>
  <c r="X72"/>
  <c r="Z76"/>
  <c r="Z81"/>
  <c r="Z90"/>
  <c r="Z92"/>
  <c r="Z97"/>
  <c r="Z110"/>
  <c r="Y111"/>
  <c r="Z122"/>
  <c r="Z124"/>
  <c r="Z129"/>
  <c r="Z142"/>
  <c r="X144"/>
  <c r="Z154"/>
  <c r="Z156"/>
  <c r="Z160"/>
  <c r="Z165"/>
  <c r="Z158" s="1"/>
  <c r="Z169"/>
  <c r="Z166" s="1"/>
  <c r="Z181"/>
  <c r="Z190"/>
  <c r="Z192"/>
  <c r="Z210"/>
  <c r="Z205" s="1"/>
  <c r="Z212"/>
  <c r="Z217"/>
  <c r="Z226"/>
  <c r="Z228"/>
  <c r="Z238"/>
  <c r="Z240"/>
  <c r="Z245"/>
  <c r="Z253"/>
  <c r="Z262"/>
  <c r="Z264"/>
  <c r="Z268"/>
  <c r="Z273"/>
  <c r="Z286"/>
  <c r="X288"/>
  <c r="Z294"/>
  <c r="Z304"/>
  <c r="Z306"/>
  <c r="Z325"/>
  <c r="X327"/>
  <c r="Z331"/>
  <c r="Z343"/>
  <c r="Z355"/>
  <c r="Z363"/>
  <c r="Z371"/>
  <c r="X391"/>
  <c r="Z397"/>
  <c r="Z404"/>
  <c r="Z407"/>
  <c r="Z409"/>
  <c r="Y413"/>
  <c r="Y517"/>
  <c r="Z572"/>
  <c r="Z576"/>
  <c r="Z580"/>
  <c r="Y591"/>
  <c r="Z601"/>
  <c r="Z638"/>
  <c r="Z640"/>
  <c r="Z645"/>
  <c r="Z654"/>
  <c r="X656"/>
  <c r="Z661"/>
  <c r="Z660" s="1"/>
  <c r="Z683"/>
  <c r="Z691"/>
  <c r="Z702"/>
  <c r="X716"/>
  <c r="Z742"/>
  <c r="Y749"/>
  <c r="Z493"/>
  <c r="Z519"/>
  <c r="Z521"/>
  <c r="X541"/>
  <c r="Z558"/>
  <c r="Z609"/>
  <c r="Z613"/>
  <c r="Z617"/>
  <c r="Z625"/>
  <c r="Z632"/>
  <c r="Z644"/>
  <c r="Z682"/>
  <c r="Z714"/>
  <c r="Z710" s="1"/>
  <c r="Z718"/>
  <c r="Z723"/>
  <c r="Z725"/>
  <c r="Z360"/>
  <c r="X356"/>
  <c r="Z368"/>
  <c r="Z381"/>
  <c r="Z388"/>
  <c r="Z396"/>
  <c r="Z403"/>
  <c r="Z405"/>
  <c r="Z408"/>
  <c r="Z421"/>
  <c r="Z460"/>
  <c r="Z465"/>
  <c r="Z472"/>
  <c r="Z481"/>
  <c r="Z501"/>
  <c r="Z508"/>
  <c r="Z539"/>
  <c r="Z538" s="1"/>
  <c r="Z550"/>
  <c r="Z546" s="1"/>
  <c r="Y565"/>
  <c r="Z594"/>
  <c r="Z602"/>
  <c r="X604"/>
  <c r="Z653"/>
  <c r="Z668"/>
  <c r="Z686"/>
  <c r="Z692"/>
  <c r="Z698"/>
  <c r="Z696" s="1"/>
  <c r="Z732"/>
  <c r="Y333"/>
  <c r="Z339"/>
  <c r="Z349"/>
  <c r="Z351"/>
  <c r="Z359"/>
  <c r="Z364"/>
  <c r="Z372"/>
  <c r="Z385"/>
  <c r="Z387"/>
  <c r="Z393"/>
  <c r="Z400"/>
  <c r="X406"/>
  <c r="Z412"/>
  <c r="Z416"/>
  <c r="Z423"/>
  <c r="Z425"/>
  <c r="Z432"/>
  <c r="Z439"/>
  <c r="Z441"/>
  <c r="Z448"/>
  <c r="Z455"/>
  <c r="Z457"/>
  <c r="Z467"/>
  <c r="Z469"/>
  <c r="Z476"/>
  <c r="Z483"/>
  <c r="Z485"/>
  <c r="Z492"/>
  <c r="Z499"/>
  <c r="Z503"/>
  <c r="Z500" s="1"/>
  <c r="Z505"/>
  <c r="Z512"/>
  <c r="Z520"/>
  <c r="Z544"/>
  <c r="Z562"/>
  <c r="Z564"/>
  <c r="Z586"/>
  <c r="Z588"/>
  <c r="Z597"/>
  <c r="Z605"/>
  <c r="Z604" s="1"/>
  <c r="Z641"/>
  <c r="Z649"/>
  <c r="Z648" s="1"/>
  <c r="Y701"/>
  <c r="Z708"/>
  <c r="Z715"/>
  <c r="Z719"/>
  <c r="Z722"/>
  <c r="Z739"/>
  <c r="Z743"/>
  <c r="Z46"/>
  <c r="Z44" s="1"/>
  <c r="Y39"/>
  <c r="Z40"/>
  <c r="Z42"/>
  <c r="Z16"/>
  <c r="Z38"/>
  <c r="Z33"/>
  <c r="Z13"/>
  <c r="Z25"/>
  <c r="Z32"/>
  <c r="Z24"/>
  <c r="G748" i="90"/>
  <c r="H748"/>
  <c r="I38"/>
  <c r="F49"/>
  <c r="F60"/>
  <c r="I71"/>
  <c r="I101"/>
  <c r="I149"/>
  <c r="F172"/>
  <c r="I175"/>
  <c r="F204"/>
  <c r="I276"/>
  <c r="I499"/>
  <c r="I533"/>
  <c r="F546"/>
  <c r="F568"/>
  <c r="I573"/>
  <c r="I599"/>
  <c r="F612"/>
  <c r="F630"/>
  <c r="I643"/>
  <c r="I661"/>
  <c r="I691"/>
  <c r="I711"/>
  <c r="F726"/>
  <c r="I74"/>
  <c r="F6"/>
  <c r="F101"/>
  <c r="I157"/>
  <c r="F230"/>
  <c r="I247"/>
  <c r="F276"/>
  <c r="I287"/>
  <c r="F326"/>
  <c r="F366"/>
  <c r="I373"/>
  <c r="F390"/>
  <c r="I405"/>
  <c r="F554"/>
  <c r="F616"/>
  <c r="I647"/>
  <c r="I669"/>
  <c r="I719"/>
  <c r="F744"/>
  <c r="D63" i="88"/>
  <c r="G63"/>
  <c r="Z9" i="91"/>
  <c r="Z21"/>
  <c r="Z29"/>
  <c r="Z37"/>
  <c r="Z61"/>
  <c r="Z150"/>
  <c r="X44"/>
  <c r="Z266"/>
  <c r="Y7"/>
  <c r="D753"/>
  <c r="H753"/>
  <c r="L753"/>
  <c r="P753"/>
  <c r="T753"/>
  <c r="X39"/>
  <c r="Z41"/>
  <c r="Y44"/>
  <c r="Y72"/>
  <c r="X75"/>
  <c r="Z77"/>
  <c r="Z75" s="1"/>
  <c r="X111"/>
  <c r="Z113"/>
  <c r="Z111" s="1"/>
  <c r="Y144"/>
  <c r="Y176"/>
  <c r="X195"/>
  <c r="Z197"/>
  <c r="Z195" s="1"/>
  <c r="X231"/>
  <c r="Z233"/>
  <c r="Z231" s="1"/>
  <c r="Y248"/>
  <c r="Y288"/>
  <c r="Z296"/>
  <c r="Z308"/>
  <c r="Z315"/>
  <c r="X313"/>
  <c r="Z319"/>
  <c r="X318"/>
  <c r="Z332"/>
  <c r="Z337"/>
  <c r="Z344"/>
  <c r="Z352"/>
  <c r="Z377"/>
  <c r="Z391"/>
  <c r="X50"/>
  <c r="X54"/>
  <c r="X102"/>
  <c r="X150"/>
  <c r="X158"/>
  <c r="X166"/>
  <c r="X198"/>
  <c r="X266"/>
  <c r="Z367"/>
  <c r="Z380"/>
  <c r="Z328"/>
  <c r="Y327"/>
  <c r="Z335"/>
  <c r="X333"/>
  <c r="Z357"/>
  <c r="Y356"/>
  <c r="Y57"/>
  <c r="Y61"/>
  <c r="Y133"/>
  <c r="Y173"/>
  <c r="Y205"/>
  <c r="Y277"/>
  <c r="Z300"/>
  <c r="Z316"/>
  <c r="Y318"/>
  <c r="Z320"/>
  <c r="Z340"/>
  <c r="X346"/>
  <c r="Z348"/>
  <c r="Y367"/>
  <c r="X374"/>
  <c r="Z376"/>
  <c r="Z374" s="1"/>
  <c r="Y391"/>
  <c r="Y541"/>
  <c r="X546"/>
  <c r="Z557"/>
  <c r="Y559"/>
  <c r="Z561"/>
  <c r="Y583"/>
  <c r="Z629"/>
  <c r="Z656"/>
  <c r="Z666"/>
  <c r="Z716"/>
  <c r="X377"/>
  <c r="Y406"/>
  <c r="Y462"/>
  <c r="Y526"/>
  <c r="Y530"/>
  <c r="Z537"/>
  <c r="Z530" s="1"/>
  <c r="Y546"/>
  <c r="Z560"/>
  <c r="X559"/>
  <c r="Z577"/>
  <c r="Z581"/>
  <c r="Z589"/>
  <c r="Z652"/>
  <c r="Z724"/>
  <c r="Y551"/>
  <c r="Z553"/>
  <c r="Z574"/>
  <c r="Z573" s="1"/>
  <c r="Y573"/>
  <c r="Y380"/>
  <c r="Y500"/>
  <c r="Y538"/>
  <c r="Z545"/>
  <c r="Z541" s="1"/>
  <c r="Z552"/>
  <c r="X551"/>
  <c r="Z569"/>
  <c r="Z568" s="1"/>
  <c r="Y568"/>
  <c r="X583"/>
  <c r="Z585"/>
  <c r="X591"/>
  <c r="Z593"/>
  <c r="Z591" s="1"/>
  <c r="Y596"/>
  <c r="Y604"/>
  <c r="X635"/>
  <c r="Z637"/>
  <c r="Z635" s="1"/>
  <c r="Y648"/>
  <c r="Y652"/>
  <c r="Y656"/>
  <c r="Y660"/>
  <c r="Z676"/>
  <c r="Z674" s="1"/>
  <c r="Y678"/>
  <c r="Y690"/>
  <c r="X701"/>
  <c r="Z703"/>
  <c r="Z701" s="1"/>
  <c r="Z707"/>
  <c r="Z705" s="1"/>
  <c r="Y710"/>
  <c r="X749"/>
  <c r="Z751"/>
  <c r="Z749" s="1"/>
  <c r="X578"/>
  <c r="X666"/>
  <c r="X696"/>
  <c r="X724"/>
  <c r="X740"/>
  <c r="Y609"/>
  <c r="Y613"/>
  <c r="Y617"/>
  <c r="Y621"/>
  <c r="Y625"/>
  <c r="Y629"/>
  <c r="Z731" l="1"/>
  <c r="Z462"/>
  <c r="Z248"/>
  <c r="Z277"/>
  <c r="Z39"/>
  <c r="Z406"/>
  <c r="Z517"/>
  <c r="Z578"/>
  <c r="Z198"/>
  <c r="Z102"/>
  <c r="Z583"/>
  <c r="Z176"/>
  <c r="Z413"/>
  <c r="Z678"/>
  <c r="I748" i="90"/>
  <c r="F748"/>
  <c r="Z551" i="91"/>
  <c r="Z559"/>
  <c r="Z346"/>
  <c r="Z356"/>
  <c r="Z327"/>
  <c r="Z288"/>
  <c r="Z596"/>
  <c r="Z690"/>
  <c r="Z313"/>
  <c r="Z740"/>
  <c r="Z333"/>
  <c r="Z318"/>
  <c r="Y753"/>
  <c r="Z7"/>
  <c r="X753"/>
  <c r="Z753" l="1"/>
  <c r="T40" i="45" l="1"/>
  <c r="T29"/>
  <c r="T30"/>
  <c r="T31"/>
  <c r="T32"/>
  <c r="T33"/>
  <c r="T34"/>
  <c r="T35"/>
  <c r="T36"/>
  <c r="T37"/>
  <c r="T38"/>
  <c r="T39"/>
  <c r="T28"/>
  <c r="H130" i="6" l="1"/>
  <c r="I130"/>
  <c r="H40"/>
  <c r="I40"/>
  <c r="H41"/>
  <c r="I41"/>
  <c r="H42"/>
  <c r="I42"/>
  <c r="H43"/>
  <c r="I43"/>
  <c r="J130" l="1"/>
  <c r="C74" i="53"/>
  <c r="D74"/>
  <c r="E74"/>
  <c r="F74"/>
  <c r="G74"/>
  <c r="H74"/>
  <c r="I74"/>
  <c r="J74"/>
  <c r="K74"/>
  <c r="L74"/>
  <c r="M74"/>
  <c r="B74"/>
  <c r="T52" i="13" l="1"/>
  <c r="T53"/>
  <c r="T54"/>
  <c r="T55"/>
  <c r="T56"/>
  <c r="T57"/>
  <c r="T58"/>
  <c r="T59"/>
  <c r="T60"/>
  <c r="T61"/>
  <c r="T62"/>
  <c r="T63"/>
  <c r="T64"/>
  <c r="T65"/>
  <c r="T66"/>
  <c r="T67"/>
  <c r="T68"/>
  <c r="T69"/>
  <c r="T70"/>
  <c r="T71"/>
  <c r="T72"/>
  <c r="T73"/>
  <c r="T74"/>
  <c r="T75"/>
  <c r="T76"/>
  <c r="T77"/>
  <c r="T78"/>
  <c r="T79"/>
  <c r="T80"/>
  <c r="T81"/>
  <c r="T82"/>
  <c r="T83"/>
  <c r="T84"/>
  <c r="T85"/>
  <c r="T86"/>
  <c r="T87"/>
  <c r="T88"/>
  <c r="T89"/>
  <c r="T90"/>
  <c r="T91"/>
  <c r="T8"/>
  <c r="T9"/>
  <c r="T10"/>
  <c r="T11"/>
  <c r="T12"/>
  <c r="T13"/>
  <c r="T14"/>
  <c r="T15"/>
  <c r="T16"/>
  <c r="T17"/>
  <c r="T18"/>
  <c r="T19"/>
  <c r="T20"/>
  <c r="T21"/>
  <c r="T22"/>
  <c r="T23"/>
  <c r="T24"/>
  <c r="T25"/>
  <c r="T26"/>
  <c r="T27"/>
  <c r="T28"/>
  <c r="T29"/>
  <c r="T30"/>
  <c r="T31"/>
  <c r="T32"/>
  <c r="T33"/>
  <c r="T34"/>
  <c r="T35"/>
  <c r="T36"/>
  <c r="T37"/>
  <c r="T38"/>
  <c r="T39"/>
  <c r="T40"/>
  <c r="T41"/>
  <c r="T42"/>
  <c r="T43"/>
  <c r="T44"/>
  <c r="T45"/>
  <c r="T46"/>
  <c r="P732" i="12" l="1"/>
  <c r="P752"/>
  <c r="P748"/>
  <c r="P553"/>
  <c r="Q553"/>
  <c r="P554"/>
  <c r="Q554"/>
  <c r="P555"/>
  <c r="Q555"/>
  <c r="P556"/>
  <c r="Q556"/>
  <c r="P557"/>
  <c r="Q557"/>
  <c r="P558"/>
  <c r="Q558"/>
  <c r="Q552"/>
  <c r="P552"/>
  <c r="Q751"/>
  <c r="P751"/>
  <c r="Q742"/>
  <c r="Q743"/>
  <c r="Q744"/>
  <c r="Q745"/>
  <c r="Q746"/>
  <c r="Q747"/>
  <c r="P742"/>
  <c r="P743"/>
  <c r="P744"/>
  <c r="P745"/>
  <c r="P746"/>
  <c r="P747"/>
  <c r="Q733"/>
  <c r="Q734"/>
  <c r="Q735"/>
  <c r="Q736"/>
  <c r="Q737"/>
  <c r="Q738"/>
  <c r="Q739"/>
  <c r="P733"/>
  <c r="P734"/>
  <c r="P735"/>
  <c r="P736"/>
  <c r="P737"/>
  <c r="P738"/>
  <c r="P739"/>
  <c r="Q726"/>
  <c r="Q727"/>
  <c r="Q728"/>
  <c r="Q729"/>
  <c r="Q730"/>
  <c r="P726"/>
  <c r="P727"/>
  <c r="P728"/>
  <c r="P729"/>
  <c r="P730"/>
  <c r="P725"/>
  <c r="Q718"/>
  <c r="Q719"/>
  <c r="Q720"/>
  <c r="Q721"/>
  <c r="Q722"/>
  <c r="Q723"/>
  <c r="P718"/>
  <c r="P719"/>
  <c r="P720"/>
  <c r="P721"/>
  <c r="P722"/>
  <c r="P723"/>
  <c r="E716"/>
  <c r="F716"/>
  <c r="G716"/>
  <c r="H716"/>
  <c r="I716"/>
  <c r="J716"/>
  <c r="K716"/>
  <c r="L716"/>
  <c r="M716"/>
  <c r="N716"/>
  <c r="O716"/>
  <c r="D716"/>
  <c r="P712"/>
  <c r="P713"/>
  <c r="P714"/>
  <c r="Q712"/>
  <c r="Q713"/>
  <c r="Q714"/>
  <c r="Q707"/>
  <c r="Q708"/>
  <c r="Q709"/>
  <c r="P707"/>
  <c r="P708"/>
  <c r="P709"/>
  <c r="Q703"/>
  <c r="Q704"/>
  <c r="P703"/>
  <c r="P704"/>
  <c r="Q698"/>
  <c r="Q699"/>
  <c r="Q700"/>
  <c r="P698"/>
  <c r="P699"/>
  <c r="P700"/>
  <c r="Q692"/>
  <c r="Q693"/>
  <c r="Q694"/>
  <c r="Q695"/>
  <c r="P692"/>
  <c r="P693"/>
  <c r="P694"/>
  <c r="P695"/>
  <c r="Q680"/>
  <c r="Q681"/>
  <c r="Q682"/>
  <c r="Q683"/>
  <c r="Q684"/>
  <c r="Q685"/>
  <c r="Q686"/>
  <c r="Q687"/>
  <c r="Q688"/>
  <c r="Q689"/>
  <c r="P680"/>
  <c r="P681"/>
  <c r="P682"/>
  <c r="P683"/>
  <c r="P684"/>
  <c r="P685"/>
  <c r="P686"/>
  <c r="P687"/>
  <c r="P688"/>
  <c r="P689"/>
  <c r="Q676"/>
  <c r="Q677"/>
  <c r="P676"/>
  <c r="P677"/>
  <c r="Q668"/>
  <c r="Q669"/>
  <c r="Q670"/>
  <c r="Q671"/>
  <c r="Q672"/>
  <c r="Q673"/>
  <c r="P668"/>
  <c r="P669"/>
  <c r="P670"/>
  <c r="P671"/>
  <c r="P672"/>
  <c r="P673"/>
  <c r="R553" l="1"/>
  <c r="R557"/>
  <c r="R555"/>
  <c r="R554"/>
  <c r="R558"/>
  <c r="R556"/>
  <c r="R552"/>
  <c r="Q662" l="1"/>
  <c r="Q663"/>
  <c r="Q664"/>
  <c r="Q665"/>
  <c r="P662"/>
  <c r="P663"/>
  <c r="P664"/>
  <c r="P665"/>
  <c r="Q658"/>
  <c r="Q659"/>
  <c r="P658"/>
  <c r="P659"/>
  <c r="Q654"/>
  <c r="Q655"/>
  <c r="P654"/>
  <c r="P655"/>
  <c r="Q650"/>
  <c r="Q651"/>
  <c r="P650" l="1"/>
  <c r="P651"/>
  <c r="Q637"/>
  <c r="Q638"/>
  <c r="Q639"/>
  <c r="Q640"/>
  <c r="Q641"/>
  <c r="Q642"/>
  <c r="Q643"/>
  <c r="Q644"/>
  <c r="Q645"/>
  <c r="Q646"/>
  <c r="Q647"/>
  <c r="P637"/>
  <c r="P638"/>
  <c r="P639"/>
  <c r="P640"/>
  <c r="P641"/>
  <c r="P642"/>
  <c r="P643"/>
  <c r="P644"/>
  <c r="P645"/>
  <c r="P646"/>
  <c r="P647"/>
  <c r="Q631"/>
  <c r="Q632"/>
  <c r="Q633"/>
  <c r="P631"/>
  <c r="P632"/>
  <c r="P633"/>
  <c r="Q627"/>
  <c r="Q628"/>
  <c r="P627"/>
  <c r="P628"/>
  <c r="Q623"/>
  <c r="Q624"/>
  <c r="P623"/>
  <c r="P624"/>
  <c r="Q619"/>
  <c r="Q620"/>
  <c r="P619"/>
  <c r="P620"/>
  <c r="Q615"/>
  <c r="Q616"/>
  <c r="P615"/>
  <c r="P616"/>
  <c r="Q611"/>
  <c r="Q612"/>
  <c r="P611"/>
  <c r="P612"/>
  <c r="Q606"/>
  <c r="Q607"/>
  <c r="Q608"/>
  <c r="P606"/>
  <c r="P607"/>
  <c r="P608"/>
  <c r="Q598"/>
  <c r="Q599"/>
  <c r="Q600"/>
  <c r="Q601"/>
  <c r="Q602"/>
  <c r="Q603"/>
  <c r="P598"/>
  <c r="P599"/>
  <c r="P600"/>
  <c r="P601"/>
  <c r="P602"/>
  <c r="P603"/>
  <c r="P597"/>
  <c r="Q593"/>
  <c r="Q594"/>
  <c r="Q595"/>
  <c r="P593"/>
  <c r="P594"/>
  <c r="P595"/>
  <c r="Q585"/>
  <c r="Q586"/>
  <c r="Q587"/>
  <c r="Q588"/>
  <c r="Q589"/>
  <c r="Q590"/>
  <c r="P585"/>
  <c r="P586"/>
  <c r="P587"/>
  <c r="P588"/>
  <c r="P589"/>
  <c r="P590"/>
  <c r="Q580"/>
  <c r="Q581"/>
  <c r="Q582"/>
  <c r="P580"/>
  <c r="P581"/>
  <c r="P582"/>
  <c r="Q576"/>
  <c r="Q575"/>
  <c r="Q577"/>
  <c r="P575"/>
  <c r="P576"/>
  <c r="P577"/>
  <c r="Q570"/>
  <c r="Q571"/>
  <c r="Q572"/>
  <c r="P570"/>
  <c r="P571"/>
  <c r="P572"/>
  <c r="Q567"/>
  <c r="P567"/>
  <c r="P566"/>
  <c r="Q561"/>
  <c r="Q562"/>
  <c r="Q563"/>
  <c r="Q564"/>
  <c r="P561"/>
  <c r="P562"/>
  <c r="P563"/>
  <c r="P564"/>
  <c r="Q548"/>
  <c r="Q549"/>
  <c r="Q550"/>
  <c r="P548"/>
  <c r="P549"/>
  <c r="P550"/>
  <c r="Q543"/>
  <c r="Q544"/>
  <c r="Q545"/>
  <c r="P543"/>
  <c r="P544"/>
  <c r="P545"/>
  <c r="Q540"/>
  <c r="P540"/>
  <c r="Q532"/>
  <c r="Q533"/>
  <c r="Q534"/>
  <c r="Q535"/>
  <c r="Q536"/>
  <c r="Q537"/>
  <c r="P532"/>
  <c r="P533"/>
  <c r="P534"/>
  <c r="P535"/>
  <c r="P536"/>
  <c r="P537"/>
  <c r="Q528"/>
  <c r="Q529"/>
  <c r="P528"/>
  <c r="P529"/>
  <c r="Q519"/>
  <c r="Q520"/>
  <c r="Q521"/>
  <c r="Q522"/>
  <c r="Q523"/>
  <c r="Q524"/>
  <c r="Q525"/>
  <c r="P519"/>
  <c r="P520"/>
  <c r="P521"/>
  <c r="P522"/>
  <c r="P523"/>
  <c r="P524"/>
  <c r="P525"/>
  <c r="Q502"/>
  <c r="Q503"/>
  <c r="Q504"/>
  <c r="Q505"/>
  <c r="Q506"/>
  <c r="Q507"/>
  <c r="Q508"/>
  <c r="Q509"/>
  <c r="Q510"/>
  <c r="Q511"/>
  <c r="Q512"/>
  <c r="P502"/>
  <c r="P503"/>
  <c r="P504"/>
  <c r="P505"/>
  <c r="P506"/>
  <c r="P507"/>
  <c r="P508"/>
  <c r="P509"/>
  <c r="P510"/>
  <c r="P511"/>
  <c r="P512"/>
  <c r="P501"/>
  <c r="Q464"/>
  <c r="Q465"/>
  <c r="Q466"/>
  <c r="Q467"/>
  <c r="Q468"/>
  <c r="Q469"/>
  <c r="Q470"/>
  <c r="Q471"/>
  <c r="Q472"/>
  <c r="Q473"/>
  <c r="Q474"/>
  <c r="Q475"/>
  <c r="Q476"/>
  <c r="Q477"/>
  <c r="Q478"/>
  <c r="Q479"/>
  <c r="Q480"/>
  <c r="Q481"/>
  <c r="Q482"/>
  <c r="Q483"/>
  <c r="Q484"/>
  <c r="Q485"/>
  <c r="Q486"/>
  <c r="Q487"/>
  <c r="Q488"/>
  <c r="Q489"/>
  <c r="Q490"/>
  <c r="Q491"/>
  <c r="Q492"/>
  <c r="Q493"/>
  <c r="Q494"/>
  <c r="Q495"/>
  <c r="Q496"/>
  <c r="Q497"/>
  <c r="Q498"/>
  <c r="Q499"/>
  <c r="P464"/>
  <c r="P465"/>
  <c r="P466"/>
  <c r="P467"/>
  <c r="P468"/>
  <c r="P469"/>
  <c r="P470"/>
  <c r="P471"/>
  <c r="P472"/>
  <c r="P473"/>
  <c r="P474"/>
  <c r="P475"/>
  <c r="P476"/>
  <c r="P477"/>
  <c r="P478"/>
  <c r="P479"/>
  <c r="P480"/>
  <c r="P481"/>
  <c r="P482"/>
  <c r="P483"/>
  <c r="P484"/>
  <c r="P485"/>
  <c r="P486"/>
  <c r="P487"/>
  <c r="P488"/>
  <c r="P489"/>
  <c r="P490"/>
  <c r="P491"/>
  <c r="P492"/>
  <c r="P493"/>
  <c r="P494"/>
  <c r="P495"/>
  <c r="P496"/>
  <c r="P497"/>
  <c r="P498"/>
  <c r="P499"/>
  <c r="Q415"/>
  <c r="Q416"/>
  <c r="Q417"/>
  <c r="Q418"/>
  <c r="Q419"/>
  <c r="Q420"/>
  <c r="Q421"/>
  <c r="Q422"/>
  <c r="Q423"/>
  <c r="Q424"/>
  <c r="Q425"/>
  <c r="Q426"/>
  <c r="Q427"/>
  <c r="Q428"/>
  <c r="Q429"/>
  <c r="Q430"/>
  <c r="Q431"/>
  <c r="Q432"/>
  <c r="Q433"/>
  <c r="Q434"/>
  <c r="Q435"/>
  <c r="Q436"/>
  <c r="Q437"/>
  <c r="Q438"/>
  <c r="Q439"/>
  <c r="Q440"/>
  <c r="Q441"/>
  <c r="Q442"/>
  <c r="Q443"/>
  <c r="Q444"/>
  <c r="Q445"/>
  <c r="Q446"/>
  <c r="Q447"/>
  <c r="Q448"/>
  <c r="Q449"/>
  <c r="Q450"/>
  <c r="Q451"/>
  <c r="Q452"/>
  <c r="Q453"/>
  <c r="Q454"/>
  <c r="Q455"/>
  <c r="Q456"/>
  <c r="Q457"/>
  <c r="Q458"/>
  <c r="Q459"/>
  <c r="Q460"/>
  <c r="Q461"/>
  <c r="P415"/>
  <c r="P416"/>
  <c r="P417"/>
  <c r="P418"/>
  <c r="P419"/>
  <c r="P420"/>
  <c r="P421"/>
  <c r="P422"/>
  <c r="P423"/>
  <c r="P424"/>
  <c r="P425"/>
  <c r="P426"/>
  <c r="P427"/>
  <c r="P428"/>
  <c r="P429"/>
  <c r="P430"/>
  <c r="P431"/>
  <c r="P432"/>
  <c r="P433"/>
  <c r="P434"/>
  <c r="P435"/>
  <c r="P436"/>
  <c r="P437"/>
  <c r="P438"/>
  <c r="P439"/>
  <c r="P440"/>
  <c r="P441"/>
  <c r="P442"/>
  <c r="P443"/>
  <c r="P444"/>
  <c r="P445"/>
  <c r="P446"/>
  <c r="P447"/>
  <c r="P448"/>
  <c r="P449"/>
  <c r="P450"/>
  <c r="P451"/>
  <c r="P452"/>
  <c r="P453"/>
  <c r="P454"/>
  <c r="P455"/>
  <c r="P456"/>
  <c r="P457"/>
  <c r="P458"/>
  <c r="P459"/>
  <c r="P460"/>
  <c r="P461"/>
  <c r="P414"/>
  <c r="Q408"/>
  <c r="Q409"/>
  <c r="Q410"/>
  <c r="Q411"/>
  <c r="Q412"/>
  <c r="P408"/>
  <c r="P409"/>
  <c r="P410"/>
  <c r="P411"/>
  <c r="P412"/>
  <c r="Q393"/>
  <c r="Q394"/>
  <c r="Q395"/>
  <c r="Q396"/>
  <c r="Q397"/>
  <c r="Q398"/>
  <c r="Q399"/>
  <c r="Q400"/>
  <c r="Q401"/>
  <c r="Q402"/>
  <c r="Q403"/>
  <c r="Q404"/>
  <c r="Q405"/>
  <c r="P393"/>
  <c r="P394"/>
  <c r="P395"/>
  <c r="P396"/>
  <c r="P397"/>
  <c r="P398"/>
  <c r="P399"/>
  <c r="P400"/>
  <c r="P401"/>
  <c r="P402"/>
  <c r="P403"/>
  <c r="P404"/>
  <c r="P405"/>
  <c r="P392"/>
  <c r="Q382"/>
  <c r="Q383"/>
  <c r="Q384"/>
  <c r="Q385"/>
  <c r="Q386"/>
  <c r="Q387"/>
  <c r="Q388"/>
  <c r="Q389"/>
  <c r="Q390"/>
  <c r="P382"/>
  <c r="P383"/>
  <c r="P384"/>
  <c r="P385"/>
  <c r="P386"/>
  <c r="P387"/>
  <c r="P388"/>
  <c r="P389"/>
  <c r="P390"/>
  <c r="Q379"/>
  <c r="P379"/>
  <c r="Q376"/>
  <c r="P376"/>
  <c r="Q369"/>
  <c r="Q370"/>
  <c r="Q371"/>
  <c r="Q372"/>
  <c r="Q373"/>
  <c r="P369"/>
  <c r="P370"/>
  <c r="P371"/>
  <c r="P372"/>
  <c r="P373"/>
  <c r="Q358"/>
  <c r="Q359"/>
  <c r="Q360"/>
  <c r="Q361"/>
  <c r="Q362"/>
  <c r="Q363"/>
  <c r="Q364"/>
  <c r="P358"/>
  <c r="P359"/>
  <c r="P360"/>
  <c r="P361"/>
  <c r="P362"/>
  <c r="P363"/>
  <c r="P364"/>
  <c r="Q348"/>
  <c r="Q349"/>
  <c r="Q350"/>
  <c r="Q351"/>
  <c r="Q352"/>
  <c r="Q353"/>
  <c r="Q354"/>
  <c r="Q355"/>
  <c r="P348"/>
  <c r="P349"/>
  <c r="P350"/>
  <c r="P351"/>
  <c r="P352"/>
  <c r="P353"/>
  <c r="P354"/>
  <c r="P355"/>
  <c r="Q335"/>
  <c r="Q336"/>
  <c r="Q337"/>
  <c r="Q338"/>
  <c r="Q339"/>
  <c r="Q340"/>
  <c r="Q341"/>
  <c r="Q342"/>
  <c r="Q343"/>
  <c r="Q344"/>
  <c r="Q345"/>
  <c r="P335"/>
  <c r="P336"/>
  <c r="P337"/>
  <c r="P338"/>
  <c r="P339"/>
  <c r="P340"/>
  <c r="P341"/>
  <c r="P342"/>
  <c r="P343"/>
  <c r="P344"/>
  <c r="P345"/>
  <c r="Q329"/>
  <c r="Q330"/>
  <c r="Q331"/>
  <c r="Q332"/>
  <c r="P329"/>
  <c r="P330"/>
  <c r="P331"/>
  <c r="P332"/>
  <c r="Q320"/>
  <c r="Q321"/>
  <c r="Q322"/>
  <c r="Q323"/>
  <c r="Q324"/>
  <c r="Q325"/>
  <c r="Q326"/>
  <c r="P320"/>
  <c r="P321"/>
  <c r="P322"/>
  <c r="P323"/>
  <c r="P324"/>
  <c r="P325"/>
  <c r="P326"/>
  <c r="Q315"/>
  <c r="Q316"/>
  <c r="Q317"/>
  <c r="P315"/>
  <c r="P316"/>
  <c r="P317"/>
  <c r="Q290"/>
  <c r="Q291"/>
  <c r="Q292"/>
  <c r="Q293"/>
  <c r="Q294"/>
  <c r="Q295"/>
  <c r="Q296"/>
  <c r="Q297"/>
  <c r="Q298"/>
  <c r="Q299"/>
  <c r="Q300"/>
  <c r="Q301"/>
  <c r="Q302"/>
  <c r="Q303"/>
  <c r="Q304"/>
  <c r="Q305"/>
  <c r="Q306"/>
  <c r="Q307"/>
  <c r="Q308"/>
  <c r="Q309"/>
  <c r="Q310"/>
  <c r="Q311"/>
  <c r="Q312"/>
  <c r="P290"/>
  <c r="P291"/>
  <c r="P292"/>
  <c r="P293"/>
  <c r="P294"/>
  <c r="P295"/>
  <c r="P296"/>
  <c r="P297"/>
  <c r="P298"/>
  <c r="P299"/>
  <c r="P300"/>
  <c r="P301"/>
  <c r="P302"/>
  <c r="P303"/>
  <c r="P304"/>
  <c r="P305"/>
  <c r="P306"/>
  <c r="P307"/>
  <c r="P308"/>
  <c r="P309"/>
  <c r="P310"/>
  <c r="P311"/>
  <c r="P312"/>
  <c r="Q279"/>
  <c r="Q280"/>
  <c r="Q281"/>
  <c r="Q282"/>
  <c r="Q283"/>
  <c r="Q284"/>
  <c r="Q285"/>
  <c r="Q286"/>
  <c r="Q287"/>
  <c r="P279"/>
  <c r="P280"/>
  <c r="P281"/>
  <c r="P282"/>
  <c r="P283"/>
  <c r="P284"/>
  <c r="P285"/>
  <c r="P286"/>
  <c r="P287"/>
  <c r="Q268"/>
  <c r="Q269"/>
  <c r="Q270"/>
  <c r="Q271"/>
  <c r="Q272"/>
  <c r="Q273"/>
  <c r="Q274"/>
  <c r="Q275"/>
  <c r="Q276"/>
  <c r="P268"/>
  <c r="P269"/>
  <c r="P270"/>
  <c r="P271"/>
  <c r="P272"/>
  <c r="P273"/>
  <c r="P274"/>
  <c r="P275"/>
  <c r="P276"/>
  <c r="Q250"/>
  <c r="Q251"/>
  <c r="Q252"/>
  <c r="Q253"/>
  <c r="Q254"/>
  <c r="Q255"/>
  <c r="Q256"/>
  <c r="Q257"/>
  <c r="Q258"/>
  <c r="Q259"/>
  <c r="Q260"/>
  <c r="Q261"/>
  <c r="Q262"/>
  <c r="Q263"/>
  <c r="Q264"/>
  <c r="Q265"/>
  <c r="P250"/>
  <c r="P251"/>
  <c r="P252"/>
  <c r="P253"/>
  <c r="P254"/>
  <c r="P255"/>
  <c r="P256"/>
  <c r="P257"/>
  <c r="P258"/>
  <c r="P259"/>
  <c r="P260"/>
  <c r="P261"/>
  <c r="P262"/>
  <c r="P263"/>
  <c r="P264"/>
  <c r="P265"/>
  <c r="Q233"/>
  <c r="Q234"/>
  <c r="Q235"/>
  <c r="Q236"/>
  <c r="Q237"/>
  <c r="Q238"/>
  <c r="Q239"/>
  <c r="Q240"/>
  <c r="Q241"/>
  <c r="Q242"/>
  <c r="Q243"/>
  <c r="Q244"/>
  <c r="Q245"/>
  <c r="Q246"/>
  <c r="Q247"/>
  <c r="P233"/>
  <c r="P234"/>
  <c r="P235"/>
  <c r="P236"/>
  <c r="P237"/>
  <c r="P238"/>
  <c r="P239"/>
  <c r="P240"/>
  <c r="P241"/>
  <c r="P242"/>
  <c r="P243"/>
  <c r="P244"/>
  <c r="P245"/>
  <c r="P246"/>
  <c r="P247"/>
  <c r="Q207"/>
  <c r="Q208"/>
  <c r="Q209"/>
  <c r="Q210"/>
  <c r="Q211"/>
  <c r="Q212"/>
  <c r="Q213"/>
  <c r="Q214"/>
  <c r="Q215"/>
  <c r="Q216"/>
  <c r="Q217"/>
  <c r="Q218"/>
  <c r="Q219"/>
  <c r="Q220"/>
  <c r="Q221"/>
  <c r="Q222"/>
  <c r="Q223"/>
  <c r="Q224"/>
  <c r="Q225"/>
  <c r="Q226"/>
  <c r="Q227"/>
  <c r="Q228"/>
  <c r="Q229"/>
  <c r="Q230"/>
  <c r="P207"/>
  <c r="P208"/>
  <c r="P209"/>
  <c r="P210"/>
  <c r="P211"/>
  <c r="P212"/>
  <c r="P213"/>
  <c r="P214"/>
  <c r="P215"/>
  <c r="P216"/>
  <c r="P217"/>
  <c r="P218"/>
  <c r="P219"/>
  <c r="P220"/>
  <c r="P221"/>
  <c r="P222"/>
  <c r="P223"/>
  <c r="P224"/>
  <c r="P225"/>
  <c r="P226"/>
  <c r="P227"/>
  <c r="P228"/>
  <c r="P229"/>
  <c r="P230"/>
  <c r="Q200"/>
  <c r="Q201"/>
  <c r="Q202"/>
  <c r="Q203"/>
  <c r="Q204"/>
  <c r="P200"/>
  <c r="P201"/>
  <c r="P202"/>
  <c r="P203"/>
  <c r="P204"/>
  <c r="Q197"/>
  <c r="P197"/>
  <c r="Q178"/>
  <c r="Q179"/>
  <c r="Q180"/>
  <c r="Q181"/>
  <c r="Q182"/>
  <c r="Q183"/>
  <c r="Q184"/>
  <c r="Q185"/>
  <c r="Q186"/>
  <c r="Q187"/>
  <c r="Q188"/>
  <c r="Q189"/>
  <c r="Q190"/>
  <c r="Q191"/>
  <c r="Q192"/>
  <c r="Q193"/>
  <c r="Q194"/>
  <c r="P178"/>
  <c r="P179"/>
  <c r="P180"/>
  <c r="P181"/>
  <c r="P182"/>
  <c r="P183"/>
  <c r="P184"/>
  <c r="P185"/>
  <c r="P186"/>
  <c r="P187"/>
  <c r="P188"/>
  <c r="P189"/>
  <c r="P190"/>
  <c r="P191"/>
  <c r="P192"/>
  <c r="P193"/>
  <c r="P194"/>
  <c r="Q175"/>
  <c r="P175"/>
  <c r="P174"/>
  <c r="Q168"/>
  <c r="Q169"/>
  <c r="Q170"/>
  <c r="Q171"/>
  <c r="Q172"/>
  <c r="P168"/>
  <c r="P169"/>
  <c r="P170"/>
  <c r="P171"/>
  <c r="P172"/>
  <c r="Q160"/>
  <c r="Q161"/>
  <c r="Q162"/>
  <c r="Q163"/>
  <c r="Q164"/>
  <c r="Q165"/>
  <c r="P160"/>
  <c r="P161"/>
  <c r="P162"/>
  <c r="P163"/>
  <c r="P164"/>
  <c r="P165"/>
  <c r="Q152"/>
  <c r="Q153"/>
  <c r="Q154"/>
  <c r="Q155"/>
  <c r="Q156"/>
  <c r="Q157"/>
  <c r="P152"/>
  <c r="P153"/>
  <c r="P154"/>
  <c r="P155"/>
  <c r="P156"/>
  <c r="P157"/>
  <c r="E150"/>
  <c r="F150"/>
  <c r="G150"/>
  <c r="H150"/>
  <c r="I150"/>
  <c r="J150"/>
  <c r="K150"/>
  <c r="L150"/>
  <c r="M150"/>
  <c r="N150"/>
  <c r="O150"/>
  <c r="D150"/>
  <c r="Q146"/>
  <c r="Q147"/>
  <c r="Q148"/>
  <c r="Q149"/>
  <c r="P146"/>
  <c r="P147"/>
  <c r="P148"/>
  <c r="P149"/>
  <c r="P140"/>
  <c r="P141"/>
  <c r="P142"/>
  <c r="P143"/>
  <c r="P113"/>
  <c r="P114"/>
  <c r="P115"/>
  <c r="P116"/>
  <c r="P117"/>
  <c r="P118"/>
  <c r="P119"/>
  <c r="P120"/>
  <c r="P121"/>
  <c r="P122"/>
  <c r="P123"/>
  <c r="P124"/>
  <c r="P125"/>
  <c r="P126"/>
  <c r="P127"/>
  <c r="P128"/>
  <c r="P129"/>
  <c r="P130"/>
  <c r="P131"/>
  <c r="P132"/>
  <c r="P134"/>
  <c r="P135"/>
  <c r="P136"/>
  <c r="P137"/>
  <c r="P138"/>
  <c r="P139"/>
  <c r="Q113"/>
  <c r="Q114"/>
  <c r="Q115"/>
  <c r="Q116"/>
  <c r="Q117"/>
  <c r="Q118"/>
  <c r="Q119"/>
  <c r="Q120"/>
  <c r="Q121"/>
  <c r="Q122"/>
  <c r="Q123"/>
  <c r="Q124"/>
  <c r="Q125"/>
  <c r="Q126"/>
  <c r="Q127"/>
  <c r="Q128"/>
  <c r="Q129"/>
  <c r="Q130"/>
  <c r="Q131"/>
  <c r="Q132"/>
  <c r="Q104"/>
  <c r="Q105"/>
  <c r="Q106"/>
  <c r="Q107"/>
  <c r="Q108"/>
  <c r="Q109"/>
  <c r="P104"/>
  <c r="P105"/>
  <c r="P106"/>
  <c r="P107"/>
  <c r="P108"/>
  <c r="P109"/>
  <c r="P103"/>
  <c r="Q77"/>
  <c r="Q78"/>
  <c r="Q79"/>
  <c r="Q80"/>
  <c r="Q81"/>
  <c r="Q82"/>
  <c r="Q83"/>
  <c r="Q84"/>
  <c r="Q85"/>
  <c r="Q86"/>
  <c r="Q87"/>
  <c r="Q88"/>
  <c r="Q89"/>
  <c r="Q90"/>
  <c r="Q91"/>
  <c r="Q92"/>
  <c r="Q93"/>
  <c r="Q94"/>
  <c r="Q95"/>
  <c r="Q96"/>
  <c r="Q97"/>
  <c r="Q98"/>
  <c r="Q99"/>
  <c r="Q100"/>
  <c r="Q101"/>
  <c r="P77"/>
  <c r="P78"/>
  <c r="P79"/>
  <c r="P80"/>
  <c r="P81"/>
  <c r="P82"/>
  <c r="P83"/>
  <c r="P84"/>
  <c r="P85"/>
  <c r="P86"/>
  <c r="P87"/>
  <c r="P88"/>
  <c r="P89"/>
  <c r="P90"/>
  <c r="P91"/>
  <c r="P92"/>
  <c r="P93"/>
  <c r="P94"/>
  <c r="P95"/>
  <c r="P96"/>
  <c r="P97"/>
  <c r="P98"/>
  <c r="P99"/>
  <c r="P100"/>
  <c r="P101"/>
  <c r="Q74"/>
  <c r="P74"/>
  <c r="P73"/>
  <c r="Q63"/>
  <c r="Q64"/>
  <c r="Q65"/>
  <c r="Q66"/>
  <c r="Q67"/>
  <c r="Q68"/>
  <c r="Q69"/>
  <c r="Q70"/>
  <c r="Q71"/>
  <c r="P63"/>
  <c r="P64"/>
  <c r="P65"/>
  <c r="P66"/>
  <c r="P67"/>
  <c r="P68"/>
  <c r="P69"/>
  <c r="P70"/>
  <c r="P71"/>
  <c r="Q59"/>
  <c r="Q60"/>
  <c r="P59"/>
  <c r="P60"/>
  <c r="Q58"/>
  <c r="P58"/>
  <c r="Q56"/>
  <c r="P56"/>
  <c r="P55"/>
  <c r="Q52"/>
  <c r="Q53"/>
  <c r="P52"/>
  <c r="P53"/>
  <c r="Q46"/>
  <c r="Q47"/>
  <c r="Q48"/>
  <c r="Q49"/>
  <c r="P46"/>
  <c r="P47"/>
  <c r="P48"/>
  <c r="P49"/>
  <c r="P41"/>
  <c r="P42"/>
  <c r="P43"/>
  <c r="Q41"/>
  <c r="Q42"/>
  <c r="Q43"/>
  <c r="Q9"/>
  <c r="Q10"/>
  <c r="Q11"/>
  <c r="Q12"/>
  <c r="Q13"/>
  <c r="Q14"/>
  <c r="Q15"/>
  <c r="Q16"/>
  <c r="Q17"/>
  <c r="Q18"/>
  <c r="Q19"/>
  <c r="Q20"/>
  <c r="Q21"/>
  <c r="Q22"/>
  <c r="Q23"/>
  <c r="Q24"/>
  <c r="Q25"/>
  <c r="Q26"/>
  <c r="Q27"/>
  <c r="Q28"/>
  <c r="Q29"/>
  <c r="Q30"/>
  <c r="Q31"/>
  <c r="Q32"/>
  <c r="Q33"/>
  <c r="Q34"/>
  <c r="Q35"/>
  <c r="Q36"/>
  <c r="Q37"/>
  <c r="Q38"/>
  <c r="P9"/>
  <c r="P10"/>
  <c r="P11"/>
  <c r="P12"/>
  <c r="P13"/>
  <c r="P14"/>
  <c r="P15"/>
  <c r="P16"/>
  <c r="P17"/>
  <c r="P18"/>
  <c r="P19"/>
  <c r="P20"/>
  <c r="P21"/>
  <c r="P22"/>
  <c r="P23"/>
  <c r="P24"/>
  <c r="P25"/>
  <c r="P26"/>
  <c r="P27"/>
  <c r="P28"/>
  <c r="P29"/>
  <c r="P30"/>
  <c r="P31"/>
  <c r="P32"/>
  <c r="P33"/>
  <c r="P34"/>
  <c r="P35"/>
  <c r="P36"/>
  <c r="P37"/>
  <c r="P38"/>
  <c r="P8"/>
  <c r="P40"/>
  <c r="U357" l="1"/>
  <c r="U358"/>
  <c r="U359"/>
  <c r="U360"/>
  <c r="U361"/>
  <c r="U362"/>
  <c r="U363"/>
  <c r="U364"/>
  <c r="N91" i="87" l="1"/>
  <c r="M91"/>
  <c r="L91"/>
  <c r="K91"/>
  <c r="J91"/>
  <c r="I91"/>
  <c r="G91"/>
  <c r="F91"/>
  <c r="E91"/>
  <c r="D91"/>
  <c r="C91"/>
  <c r="B91"/>
  <c r="O90"/>
  <c r="H90"/>
  <c r="O89"/>
  <c r="H89"/>
  <c r="P89" s="1"/>
  <c r="O88"/>
  <c r="H88"/>
  <c r="P88" s="1"/>
  <c r="O87"/>
  <c r="H87"/>
  <c r="P87" s="1"/>
  <c r="O86"/>
  <c r="H86"/>
  <c r="P86" s="1"/>
  <c r="O85"/>
  <c r="H85"/>
  <c r="P85" s="1"/>
  <c r="O84"/>
  <c r="H84"/>
  <c r="P84" s="1"/>
  <c r="O83"/>
  <c r="H83"/>
  <c r="P83" s="1"/>
  <c r="O82"/>
  <c r="H82"/>
  <c r="P82" s="1"/>
  <c r="O81"/>
  <c r="H81"/>
  <c r="P81" s="1"/>
  <c r="O80"/>
  <c r="H80"/>
  <c r="P80" s="1"/>
  <c r="O79"/>
  <c r="H79"/>
  <c r="P79" s="1"/>
  <c r="O78"/>
  <c r="H78"/>
  <c r="P78" s="1"/>
  <c r="O77"/>
  <c r="H77"/>
  <c r="P77" s="1"/>
  <c r="O76"/>
  <c r="H76"/>
  <c r="P76" s="1"/>
  <c r="O75"/>
  <c r="H75"/>
  <c r="P75" s="1"/>
  <c r="O74"/>
  <c r="H74"/>
  <c r="P74" s="1"/>
  <c r="O73"/>
  <c r="H73"/>
  <c r="P73" s="1"/>
  <c r="O72"/>
  <c r="H72"/>
  <c r="P72" s="1"/>
  <c r="O71"/>
  <c r="H71"/>
  <c r="P71" s="1"/>
  <c r="O70"/>
  <c r="H70"/>
  <c r="P70" s="1"/>
  <c r="O69"/>
  <c r="H69"/>
  <c r="P69" s="1"/>
  <c r="O68"/>
  <c r="H68"/>
  <c r="P68" s="1"/>
  <c r="O67"/>
  <c r="H67"/>
  <c r="P67" s="1"/>
  <c r="O66"/>
  <c r="H66"/>
  <c r="P66" s="1"/>
  <c r="O65"/>
  <c r="H65"/>
  <c r="P65" s="1"/>
  <c r="O64"/>
  <c r="H64"/>
  <c r="P64" s="1"/>
  <c r="O63"/>
  <c r="H63"/>
  <c r="P63" s="1"/>
  <c r="O62"/>
  <c r="H62"/>
  <c r="P62" s="1"/>
  <c r="O61"/>
  <c r="H61"/>
  <c r="P61" s="1"/>
  <c r="O60"/>
  <c r="H60"/>
  <c r="P60" s="1"/>
  <c r="O59"/>
  <c r="H59"/>
  <c r="P59" s="1"/>
  <c r="O58"/>
  <c r="H58"/>
  <c r="P58" s="1"/>
  <c r="O57"/>
  <c r="H57"/>
  <c r="P57" s="1"/>
  <c r="O56"/>
  <c r="H56"/>
  <c r="P56" s="1"/>
  <c r="O55"/>
  <c r="H55"/>
  <c r="P55" s="1"/>
  <c r="O54"/>
  <c r="H54"/>
  <c r="P54" s="1"/>
  <c r="O53"/>
  <c r="H53"/>
  <c r="P53" s="1"/>
  <c r="O52"/>
  <c r="H52"/>
  <c r="P52" s="1"/>
  <c r="O51"/>
  <c r="H51"/>
  <c r="P51" s="1"/>
  <c r="O50"/>
  <c r="H50"/>
  <c r="P50" s="1"/>
  <c r="O49"/>
  <c r="H49"/>
  <c r="P49" s="1"/>
  <c r="O48"/>
  <c r="H48"/>
  <c r="P48" s="1"/>
  <c r="O47"/>
  <c r="H47"/>
  <c r="P47" s="1"/>
  <c r="O46"/>
  <c r="H46"/>
  <c r="P46" s="1"/>
  <c r="O45"/>
  <c r="H45"/>
  <c r="P45" s="1"/>
  <c r="O44"/>
  <c r="H44"/>
  <c r="P44" s="1"/>
  <c r="O43"/>
  <c r="H43"/>
  <c r="P43" s="1"/>
  <c r="O42"/>
  <c r="H42"/>
  <c r="P42" s="1"/>
  <c r="O41"/>
  <c r="H41"/>
  <c r="P41" s="1"/>
  <c r="O40"/>
  <c r="H40"/>
  <c r="P40" s="1"/>
  <c r="O39"/>
  <c r="H39"/>
  <c r="O38"/>
  <c r="H38"/>
  <c r="O37"/>
  <c r="H37"/>
  <c r="P37" s="1"/>
  <c r="O36"/>
  <c r="H36"/>
  <c r="P36" s="1"/>
  <c r="O35"/>
  <c r="H35"/>
  <c r="O34"/>
  <c r="H34"/>
  <c r="O33"/>
  <c r="H33"/>
  <c r="P33" s="1"/>
  <c r="O32"/>
  <c r="H32"/>
  <c r="P32" s="1"/>
  <c r="O31"/>
  <c r="H31"/>
  <c r="O30"/>
  <c r="H30"/>
  <c r="P30" s="1"/>
  <c r="O29"/>
  <c r="H29"/>
  <c r="P29" s="1"/>
  <c r="O28"/>
  <c r="H28"/>
  <c r="P28" s="1"/>
  <c r="O27"/>
  <c r="H27"/>
  <c r="O26"/>
  <c r="H26"/>
  <c r="P26" s="1"/>
  <c r="O25"/>
  <c r="H25"/>
  <c r="P25" s="1"/>
  <c r="O24"/>
  <c r="H24"/>
  <c r="P24" s="1"/>
  <c r="O23"/>
  <c r="H23"/>
  <c r="O22"/>
  <c r="H22"/>
  <c r="P22" s="1"/>
  <c r="O21"/>
  <c r="H21"/>
  <c r="P21" s="1"/>
  <c r="O20"/>
  <c r="H20"/>
  <c r="P20" s="1"/>
  <c r="O19"/>
  <c r="H19"/>
  <c r="O18"/>
  <c r="H18"/>
  <c r="P18" s="1"/>
  <c r="O17"/>
  <c r="H17"/>
  <c r="P17" s="1"/>
  <c r="O16"/>
  <c r="H16"/>
  <c r="P16" s="1"/>
  <c r="O15"/>
  <c r="H15"/>
  <c r="O14"/>
  <c r="H14"/>
  <c r="P14" s="1"/>
  <c r="O13"/>
  <c r="H13"/>
  <c r="P13" s="1"/>
  <c r="O12"/>
  <c r="H12"/>
  <c r="P12" s="1"/>
  <c r="O11"/>
  <c r="H11"/>
  <c r="O10"/>
  <c r="H10"/>
  <c r="P10" s="1"/>
  <c r="O9"/>
  <c r="H9"/>
  <c r="P9" s="1"/>
  <c r="O8"/>
  <c r="H8"/>
  <c r="O7"/>
  <c r="H7"/>
  <c r="O6"/>
  <c r="H6"/>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O5"/>
  <c r="H5"/>
  <c r="P5" s="1"/>
  <c r="Q91" i="86"/>
  <c r="P91"/>
  <c r="O91"/>
  <c r="N91"/>
  <c r="M91"/>
  <c r="L91"/>
  <c r="K91"/>
  <c r="I91"/>
  <c r="H91"/>
  <c r="G91"/>
  <c r="F91"/>
  <c r="E91"/>
  <c r="D91"/>
  <c r="C91"/>
  <c r="S90"/>
  <c r="R90"/>
  <c r="J90"/>
  <c r="S89"/>
  <c r="R89"/>
  <c r="J89"/>
  <c r="S88"/>
  <c r="R88"/>
  <c r="J88"/>
  <c r="S87"/>
  <c r="R87"/>
  <c r="J87"/>
  <c r="S86"/>
  <c r="R86"/>
  <c r="J86"/>
  <c r="S85"/>
  <c r="R85"/>
  <c r="J85"/>
  <c r="S84"/>
  <c r="R84"/>
  <c r="J84"/>
  <c r="S83"/>
  <c r="R83"/>
  <c r="J83"/>
  <c r="S82"/>
  <c r="R82"/>
  <c r="J82"/>
  <c r="S81"/>
  <c r="R81"/>
  <c r="J81"/>
  <c r="S80"/>
  <c r="R80"/>
  <c r="J80"/>
  <c r="S79"/>
  <c r="R79"/>
  <c r="J79"/>
  <c r="S78"/>
  <c r="R78"/>
  <c r="J78"/>
  <c r="S77"/>
  <c r="R77"/>
  <c r="J77"/>
  <c r="S76"/>
  <c r="R76"/>
  <c r="J76"/>
  <c r="S75"/>
  <c r="R75"/>
  <c r="J75"/>
  <c r="S74"/>
  <c r="R74"/>
  <c r="J74"/>
  <c r="S73"/>
  <c r="R73"/>
  <c r="J73"/>
  <c r="S72"/>
  <c r="R72"/>
  <c r="J72"/>
  <c r="S71"/>
  <c r="R71"/>
  <c r="J71"/>
  <c r="S70"/>
  <c r="R70"/>
  <c r="J70"/>
  <c r="S69"/>
  <c r="R69"/>
  <c r="J69"/>
  <c r="S68"/>
  <c r="R68"/>
  <c r="J68"/>
  <c r="S67"/>
  <c r="R67"/>
  <c r="J67"/>
  <c r="S66"/>
  <c r="R66"/>
  <c r="J66"/>
  <c r="S65"/>
  <c r="R65"/>
  <c r="J65"/>
  <c r="S64"/>
  <c r="R64"/>
  <c r="J64"/>
  <c r="S63"/>
  <c r="R63"/>
  <c r="J63"/>
  <c r="S62"/>
  <c r="R62"/>
  <c r="J62"/>
  <c r="S61"/>
  <c r="R61"/>
  <c r="J61"/>
  <c r="S60"/>
  <c r="R60"/>
  <c r="J60"/>
  <c r="S59"/>
  <c r="R59"/>
  <c r="J59"/>
  <c r="S58"/>
  <c r="R58"/>
  <c r="J58"/>
  <c r="S57"/>
  <c r="R57"/>
  <c r="J57"/>
  <c r="S56"/>
  <c r="R56"/>
  <c r="J56"/>
  <c r="S55"/>
  <c r="R55"/>
  <c r="J55"/>
  <c r="S54"/>
  <c r="R54"/>
  <c r="J54"/>
  <c r="S53"/>
  <c r="R53"/>
  <c r="J53"/>
  <c r="S52"/>
  <c r="R52"/>
  <c r="J52"/>
  <c r="S51"/>
  <c r="R51"/>
  <c r="J51"/>
  <c r="S50"/>
  <c r="R50"/>
  <c r="J50"/>
  <c r="S49"/>
  <c r="R49"/>
  <c r="J49"/>
  <c r="S45"/>
  <c r="R45"/>
  <c r="J45"/>
  <c r="S44"/>
  <c r="R44"/>
  <c r="J44"/>
  <c r="S43"/>
  <c r="R43"/>
  <c r="J43"/>
  <c r="S42"/>
  <c r="R42"/>
  <c r="J42"/>
  <c r="S41"/>
  <c r="R41"/>
  <c r="J41"/>
  <c r="T40"/>
  <c r="S40"/>
  <c r="R40"/>
  <c r="J40"/>
  <c r="T39"/>
  <c r="S39"/>
  <c r="R39"/>
  <c r="J39"/>
  <c r="S38"/>
  <c r="R38"/>
  <c r="J38"/>
  <c r="S37"/>
  <c r="R37"/>
  <c r="J37"/>
  <c r="S36"/>
  <c r="R36"/>
  <c r="J36"/>
  <c r="S35"/>
  <c r="R35"/>
  <c r="J35"/>
  <c r="S34"/>
  <c r="R34"/>
  <c r="J34"/>
  <c r="S33"/>
  <c r="R33"/>
  <c r="J33"/>
  <c r="S32"/>
  <c r="R32"/>
  <c r="T32" s="1"/>
  <c r="J32"/>
  <c r="T31"/>
  <c r="S31"/>
  <c r="R31"/>
  <c r="J31"/>
  <c r="S30"/>
  <c r="R30"/>
  <c r="J30"/>
  <c r="S29"/>
  <c r="R29"/>
  <c r="J29"/>
  <c r="S28"/>
  <c r="R28"/>
  <c r="J28"/>
  <c r="S27"/>
  <c r="R27"/>
  <c r="J27"/>
  <c r="S26"/>
  <c r="R26"/>
  <c r="J26"/>
  <c r="S25"/>
  <c r="R25"/>
  <c r="J25"/>
  <c r="S24"/>
  <c r="R24"/>
  <c r="T24" s="1"/>
  <c r="J24"/>
  <c r="S23"/>
  <c r="R23"/>
  <c r="T23" s="1"/>
  <c r="J23"/>
  <c r="S22"/>
  <c r="R22"/>
  <c r="J22"/>
  <c r="S21"/>
  <c r="R21"/>
  <c r="J21"/>
  <c r="S20"/>
  <c r="R20"/>
  <c r="J20"/>
  <c r="S19"/>
  <c r="R19"/>
  <c r="J19"/>
  <c r="S18"/>
  <c r="R18"/>
  <c r="J18"/>
  <c r="S17"/>
  <c r="R17"/>
  <c r="J17"/>
  <c r="S16"/>
  <c r="R16"/>
  <c r="T16" s="1"/>
  <c r="J16"/>
  <c r="S15"/>
  <c r="R15"/>
  <c r="T15" s="1"/>
  <c r="J15"/>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S14"/>
  <c r="R14"/>
  <c r="J14"/>
  <c r="S13"/>
  <c r="R13"/>
  <c r="J13"/>
  <c r="S12"/>
  <c r="R12"/>
  <c r="J12"/>
  <c r="S11"/>
  <c r="R11"/>
  <c r="J11"/>
  <c r="S10"/>
  <c r="R10"/>
  <c r="J10"/>
  <c r="S9"/>
  <c r="R9"/>
  <c r="J9"/>
  <c r="S8"/>
  <c r="R8"/>
  <c r="J8"/>
  <c r="S7"/>
  <c r="R7"/>
  <c r="J7"/>
  <c r="S6"/>
  <c r="R6"/>
  <c r="J6"/>
  <c r="N79" i="85"/>
  <c r="M79"/>
  <c r="L79"/>
  <c r="K79"/>
  <c r="J79"/>
  <c r="I79"/>
  <c r="G79"/>
  <c r="F79"/>
  <c r="E79"/>
  <c r="D79"/>
  <c r="C79"/>
  <c r="B79"/>
  <c r="O78"/>
  <c r="H78"/>
  <c r="P78" s="1"/>
  <c r="O77"/>
  <c r="H77"/>
  <c r="P77" s="1"/>
  <c r="O76"/>
  <c r="H76"/>
  <c r="O75"/>
  <c r="H75"/>
  <c r="P75" s="1"/>
  <c r="O74"/>
  <c r="H74"/>
  <c r="P74" s="1"/>
  <c r="O73"/>
  <c r="H73"/>
  <c r="P73" s="1"/>
  <c r="P72"/>
  <c r="O72"/>
  <c r="H72"/>
  <c r="O71"/>
  <c r="H71"/>
  <c r="P71" s="1"/>
  <c r="O70"/>
  <c r="H70"/>
  <c r="P70" s="1"/>
  <c r="O69"/>
  <c r="P69" s="1"/>
  <c r="H69"/>
  <c r="P68"/>
  <c r="O68"/>
  <c r="H68"/>
  <c r="O67"/>
  <c r="H67"/>
  <c r="P67" s="1"/>
  <c r="O66"/>
  <c r="H66"/>
  <c r="P66" s="1"/>
  <c r="O65"/>
  <c r="P65" s="1"/>
  <c r="H65"/>
  <c r="P64"/>
  <c r="O64"/>
  <c r="H64"/>
  <c r="O63"/>
  <c r="H63"/>
  <c r="P63" s="1"/>
  <c r="O62"/>
  <c r="H62"/>
  <c r="P62" s="1"/>
  <c r="O61"/>
  <c r="P61" s="1"/>
  <c r="H61"/>
  <c r="P60"/>
  <c r="O60"/>
  <c r="H60"/>
  <c r="O59"/>
  <c r="H59"/>
  <c r="P59" s="1"/>
  <c r="O58"/>
  <c r="H58"/>
  <c r="P58" s="1"/>
  <c r="P57"/>
  <c r="O57"/>
  <c r="H57"/>
  <c r="O56"/>
  <c r="P56" s="1"/>
  <c r="H56"/>
  <c r="O55"/>
  <c r="H55"/>
  <c r="P55" s="1"/>
  <c r="O54"/>
  <c r="H54"/>
  <c r="P54" s="1"/>
  <c r="P53"/>
  <c r="O53"/>
  <c r="H53"/>
  <c r="O52"/>
  <c r="P52" s="1"/>
  <c r="H52"/>
  <c r="O51"/>
  <c r="H51"/>
  <c r="P51" s="1"/>
  <c r="O50"/>
  <c r="H50"/>
  <c r="P50" s="1"/>
  <c r="P49"/>
  <c r="O49"/>
  <c r="H49"/>
  <c r="O48"/>
  <c r="P48" s="1"/>
  <c r="H48"/>
  <c r="O47"/>
  <c r="H47"/>
  <c r="P47" s="1"/>
  <c r="O46"/>
  <c r="H46"/>
  <c r="P46" s="1"/>
  <c r="P45"/>
  <c r="O45"/>
  <c r="H45"/>
  <c r="O44"/>
  <c r="P44" s="1"/>
  <c r="H44"/>
  <c r="O43"/>
  <c r="H43"/>
  <c r="P43" s="1"/>
  <c r="O42"/>
  <c r="H42"/>
  <c r="P42" s="1"/>
  <c r="P41"/>
  <c r="O41"/>
  <c r="H41"/>
  <c r="O40"/>
  <c r="P40" s="1"/>
  <c r="H40"/>
  <c r="O39"/>
  <c r="H39"/>
  <c r="P39" s="1"/>
  <c r="O38"/>
  <c r="H38"/>
  <c r="P38" s="1"/>
  <c r="P37"/>
  <c r="O37"/>
  <c r="H37"/>
  <c r="O36"/>
  <c r="P36" s="1"/>
  <c r="H36"/>
  <c r="O35"/>
  <c r="H35"/>
  <c r="P35" s="1"/>
  <c r="O34"/>
  <c r="H34"/>
  <c r="P34" s="1"/>
  <c r="P33"/>
  <c r="O33"/>
  <c r="H33"/>
  <c r="O32"/>
  <c r="P32" s="1"/>
  <c r="H32"/>
  <c r="O31"/>
  <c r="H31"/>
  <c r="P31" s="1"/>
  <c r="O30"/>
  <c r="H30"/>
  <c r="P30" s="1"/>
  <c r="P29"/>
  <c r="O29"/>
  <c r="H29"/>
  <c r="O28"/>
  <c r="P28" s="1"/>
  <c r="H28"/>
  <c r="O27"/>
  <c r="H27"/>
  <c r="P27" s="1"/>
  <c r="O26"/>
  <c r="H26"/>
  <c r="P26" s="1"/>
  <c r="P25"/>
  <c r="O25"/>
  <c r="H25"/>
  <c r="O24"/>
  <c r="P24" s="1"/>
  <c r="H24"/>
  <c r="O23"/>
  <c r="H23"/>
  <c r="P23" s="1"/>
  <c r="O22"/>
  <c r="H22"/>
  <c r="P22" s="1"/>
  <c r="P21"/>
  <c r="O21"/>
  <c r="H21"/>
  <c r="O20"/>
  <c r="P20" s="1"/>
  <c r="H20"/>
  <c r="O19"/>
  <c r="H19"/>
  <c r="P19" s="1"/>
  <c r="O18"/>
  <c r="H18"/>
  <c r="P18" s="1"/>
  <c r="P17"/>
  <c r="O17"/>
  <c r="H17"/>
  <c r="O16"/>
  <c r="P16" s="1"/>
  <c r="H16"/>
  <c r="O15"/>
  <c r="H15"/>
  <c r="P15" s="1"/>
  <c r="O14"/>
  <c r="H14"/>
  <c r="P14" s="1"/>
  <c r="P13"/>
  <c r="O13"/>
  <c r="H13"/>
  <c r="O12"/>
  <c r="P12" s="1"/>
  <c r="H12"/>
  <c r="O11"/>
  <c r="H11"/>
  <c r="P11" s="1"/>
  <c r="O10"/>
  <c r="H10"/>
  <c r="P10" s="1"/>
  <c r="P9"/>
  <c r="O9"/>
  <c r="H9"/>
  <c r="O8"/>
  <c r="P8" s="1"/>
  <c r="H8"/>
  <c r="O7"/>
  <c r="H7"/>
  <c r="P7" s="1"/>
  <c r="O6"/>
  <c r="H6"/>
  <c r="P6" s="1"/>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O5"/>
  <c r="H5"/>
  <c r="P5" s="1"/>
  <c r="N86" i="84"/>
  <c r="M86"/>
  <c r="L86"/>
  <c r="K86"/>
  <c r="J86"/>
  <c r="I86"/>
  <c r="G86"/>
  <c r="F86"/>
  <c r="E86"/>
  <c r="D86"/>
  <c r="C86"/>
  <c r="B86"/>
  <c r="O85"/>
  <c r="H85"/>
  <c r="P85" s="1"/>
  <c r="O84"/>
  <c r="H84"/>
  <c r="P84" s="1"/>
  <c r="P83"/>
  <c r="O83"/>
  <c r="H83"/>
  <c r="O82"/>
  <c r="P82" s="1"/>
  <c r="H82"/>
  <c r="O81"/>
  <c r="H81"/>
  <c r="P81" s="1"/>
  <c r="O80"/>
  <c r="H80"/>
  <c r="P80" s="1"/>
  <c r="P79"/>
  <c r="O79"/>
  <c r="H79"/>
  <c r="O78"/>
  <c r="P78" s="1"/>
  <c r="H78"/>
  <c r="O77"/>
  <c r="H77"/>
  <c r="P77" s="1"/>
  <c r="O76"/>
  <c r="H76"/>
  <c r="P76" s="1"/>
  <c r="P75"/>
  <c r="O75"/>
  <c r="H75"/>
  <c r="O74"/>
  <c r="P74" s="1"/>
  <c r="H74"/>
  <c r="O73"/>
  <c r="H73"/>
  <c r="P73" s="1"/>
  <c r="O72"/>
  <c r="H72"/>
  <c r="P72" s="1"/>
  <c r="P71"/>
  <c r="O71"/>
  <c r="H71"/>
  <c r="O70"/>
  <c r="P70" s="1"/>
  <c r="H70"/>
  <c r="O69"/>
  <c r="H69"/>
  <c r="P69" s="1"/>
  <c r="O68"/>
  <c r="H68"/>
  <c r="P68" s="1"/>
  <c r="P67"/>
  <c r="O67"/>
  <c r="H67"/>
  <c r="O66"/>
  <c r="P66" s="1"/>
  <c r="H66"/>
  <c r="O65"/>
  <c r="H65"/>
  <c r="P65" s="1"/>
  <c r="O64"/>
  <c r="H64"/>
  <c r="P64" s="1"/>
  <c r="P63"/>
  <c r="O63"/>
  <c r="H63"/>
  <c r="O62"/>
  <c r="P62" s="1"/>
  <c r="H62"/>
  <c r="O61"/>
  <c r="H61"/>
  <c r="P61" s="1"/>
  <c r="O60"/>
  <c r="H60"/>
  <c r="P60" s="1"/>
  <c r="P59"/>
  <c r="O59"/>
  <c r="H59"/>
  <c r="O58"/>
  <c r="P58" s="1"/>
  <c r="H58"/>
  <c r="O57"/>
  <c r="H57"/>
  <c r="P57" s="1"/>
  <c r="O56"/>
  <c r="H56"/>
  <c r="P56" s="1"/>
  <c r="P55"/>
  <c r="O55"/>
  <c r="H55"/>
  <c r="O54"/>
  <c r="P54" s="1"/>
  <c r="H54"/>
  <c r="O53"/>
  <c r="H53"/>
  <c r="P53" s="1"/>
  <c r="O52"/>
  <c r="H52"/>
  <c r="P52" s="1"/>
  <c r="P51"/>
  <c r="O51"/>
  <c r="H51"/>
  <c r="O50"/>
  <c r="P50" s="1"/>
  <c r="H50"/>
  <c r="O49"/>
  <c r="H49"/>
  <c r="P49" s="1"/>
  <c r="O48"/>
  <c r="H48"/>
  <c r="P48" s="1"/>
  <c r="P47"/>
  <c r="O47"/>
  <c r="H47"/>
  <c r="O46"/>
  <c r="P46" s="1"/>
  <c r="H46"/>
  <c r="O45"/>
  <c r="H45"/>
  <c r="P45" s="1"/>
  <c r="O44"/>
  <c r="H44"/>
  <c r="P44" s="1"/>
  <c r="P43"/>
  <c r="O43"/>
  <c r="H43"/>
  <c r="O42"/>
  <c r="P42" s="1"/>
  <c r="H42"/>
  <c r="O41"/>
  <c r="H41"/>
  <c r="P41" s="1"/>
  <c r="O40"/>
  <c r="H40"/>
  <c r="P40" s="1"/>
  <c r="P39"/>
  <c r="O39"/>
  <c r="H39"/>
  <c r="O38"/>
  <c r="P38" s="1"/>
  <c r="H38"/>
  <c r="O37"/>
  <c r="H37"/>
  <c r="P37" s="1"/>
  <c r="O36"/>
  <c r="H36"/>
  <c r="P36" s="1"/>
  <c r="P35"/>
  <c r="O35"/>
  <c r="H35"/>
  <c r="O34"/>
  <c r="H34"/>
  <c r="P34" s="1"/>
  <c r="O33"/>
  <c r="H33"/>
  <c r="P33" s="1"/>
  <c r="O32"/>
  <c r="H32"/>
  <c r="P32" s="1"/>
  <c r="P31"/>
  <c r="O31"/>
  <c r="H31"/>
  <c r="O30"/>
  <c r="P30" s="1"/>
  <c r="H30"/>
  <c r="O29"/>
  <c r="H29"/>
  <c r="P29" s="1"/>
  <c r="O28"/>
  <c r="H28"/>
  <c r="P28" s="1"/>
  <c r="P27"/>
  <c r="O27"/>
  <c r="H27"/>
  <c r="O26"/>
  <c r="P26" s="1"/>
  <c r="H26"/>
  <c r="O25"/>
  <c r="H25"/>
  <c r="P25" s="1"/>
  <c r="O24"/>
  <c r="H24"/>
  <c r="P24" s="1"/>
  <c r="P23"/>
  <c r="O23"/>
  <c r="H23"/>
  <c r="O22"/>
  <c r="P22" s="1"/>
  <c r="H22"/>
  <c r="O21"/>
  <c r="H21"/>
  <c r="P21" s="1"/>
  <c r="O20"/>
  <c r="H20"/>
  <c r="P20" s="1"/>
  <c r="P19"/>
  <c r="O19"/>
  <c r="H19"/>
  <c r="O18"/>
  <c r="P18" s="1"/>
  <c r="H18"/>
  <c r="O17"/>
  <c r="H17"/>
  <c r="P17" s="1"/>
  <c r="O16"/>
  <c r="H16"/>
  <c r="P16" s="1"/>
  <c r="P15"/>
  <c r="O15"/>
  <c r="H15"/>
  <c r="P14"/>
  <c r="O14"/>
  <c r="H14"/>
  <c r="O13"/>
  <c r="H13"/>
  <c r="P13" s="1"/>
  <c r="O12"/>
  <c r="H12"/>
  <c r="P12" s="1"/>
  <c r="P11"/>
  <c r="O11"/>
  <c r="H11"/>
  <c r="P10"/>
  <c r="O10"/>
  <c r="H10"/>
  <c r="O9"/>
  <c r="H9"/>
  <c r="P9" s="1"/>
  <c r="O8"/>
  <c r="H8"/>
  <c r="P8" s="1"/>
  <c r="P7"/>
  <c r="O7"/>
  <c r="H7"/>
  <c r="P6"/>
  <c r="O6"/>
  <c r="H6"/>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P5"/>
  <c r="O5"/>
  <c r="O86" s="1"/>
  <c r="H5"/>
  <c r="Q90" i="83"/>
  <c r="P90"/>
  <c r="O90"/>
  <c r="N90"/>
  <c r="M90"/>
  <c r="L90"/>
  <c r="K90"/>
  <c r="I90"/>
  <c r="H90"/>
  <c r="G90"/>
  <c r="F90"/>
  <c r="E90"/>
  <c r="D90"/>
  <c r="C90"/>
  <c r="S89"/>
  <c r="R89"/>
  <c r="J89"/>
  <c r="S88"/>
  <c r="R88"/>
  <c r="J88"/>
  <c r="S87"/>
  <c r="R87"/>
  <c r="J87"/>
  <c r="S86"/>
  <c r="R86"/>
  <c r="J86"/>
  <c r="T86" s="1"/>
  <c r="S85"/>
  <c r="R85"/>
  <c r="J85"/>
  <c r="S84"/>
  <c r="R84"/>
  <c r="J84"/>
  <c r="S83"/>
  <c r="R83"/>
  <c r="J83"/>
  <c r="S82"/>
  <c r="R82"/>
  <c r="J82"/>
  <c r="T82" s="1"/>
  <c r="S81"/>
  <c r="R81"/>
  <c r="J81"/>
  <c r="S80"/>
  <c r="R80"/>
  <c r="J80"/>
  <c r="S79"/>
  <c r="R79"/>
  <c r="J79"/>
  <c r="S78"/>
  <c r="R78"/>
  <c r="J78"/>
  <c r="T78" s="1"/>
  <c r="S77"/>
  <c r="R77"/>
  <c r="J77"/>
  <c r="S76"/>
  <c r="R76"/>
  <c r="J76"/>
  <c r="S75"/>
  <c r="R75"/>
  <c r="J75"/>
  <c r="S74"/>
  <c r="R74"/>
  <c r="J74"/>
  <c r="T74" s="1"/>
  <c r="S73"/>
  <c r="R73"/>
  <c r="J73"/>
  <c r="S72"/>
  <c r="R72"/>
  <c r="J72"/>
  <c r="S71"/>
  <c r="R71"/>
  <c r="J71"/>
  <c r="S70"/>
  <c r="R70"/>
  <c r="J70"/>
  <c r="T70" s="1"/>
  <c r="S69"/>
  <c r="R69"/>
  <c r="J69"/>
  <c r="S68"/>
  <c r="R68"/>
  <c r="J68"/>
  <c r="S67"/>
  <c r="R67"/>
  <c r="J67"/>
  <c r="S66"/>
  <c r="R66"/>
  <c r="J66"/>
  <c r="T66" s="1"/>
  <c r="S65"/>
  <c r="R65"/>
  <c r="J65"/>
  <c r="S64"/>
  <c r="R64"/>
  <c r="J64"/>
  <c r="S63"/>
  <c r="R63"/>
  <c r="J63"/>
  <c r="S62"/>
  <c r="R62"/>
  <c r="J62"/>
  <c r="T62" s="1"/>
  <c r="S61"/>
  <c r="R61"/>
  <c r="J61"/>
  <c r="S60"/>
  <c r="R60"/>
  <c r="J60"/>
  <c r="S59"/>
  <c r="R59"/>
  <c r="J59"/>
  <c r="S58"/>
  <c r="R58"/>
  <c r="J58"/>
  <c r="T58" s="1"/>
  <c r="S57"/>
  <c r="R57"/>
  <c r="J57"/>
  <c r="S56"/>
  <c r="R56"/>
  <c r="J56"/>
  <c r="S55"/>
  <c r="R55"/>
  <c r="J55"/>
  <c r="S54"/>
  <c r="R54"/>
  <c r="J54"/>
  <c r="T54" s="1"/>
  <c r="S53"/>
  <c r="R53"/>
  <c r="J53"/>
  <c r="S52"/>
  <c r="R52"/>
  <c r="J52"/>
  <c r="S51"/>
  <c r="R51"/>
  <c r="J51"/>
  <c r="S50"/>
  <c r="R50"/>
  <c r="J50"/>
  <c r="T50" s="1"/>
  <c r="S49"/>
  <c r="R49"/>
  <c r="J49"/>
  <c r="S45"/>
  <c r="R45"/>
  <c r="J45"/>
  <c r="S44"/>
  <c r="R44"/>
  <c r="T44" s="1"/>
  <c r="J44"/>
  <c r="S43"/>
  <c r="R43"/>
  <c r="T43" s="1"/>
  <c r="J43"/>
  <c r="S42"/>
  <c r="R42"/>
  <c r="J42"/>
  <c r="T42" s="1"/>
  <c r="S41"/>
  <c r="R41"/>
  <c r="J41"/>
  <c r="S40"/>
  <c r="R40"/>
  <c r="J40"/>
  <c r="S39"/>
  <c r="R39"/>
  <c r="J39"/>
  <c r="T39" s="1"/>
  <c r="S38"/>
  <c r="R38"/>
  <c r="J38"/>
  <c r="S37"/>
  <c r="R37"/>
  <c r="J37"/>
  <c r="S36"/>
  <c r="R36"/>
  <c r="J36"/>
  <c r="T35"/>
  <c r="S35"/>
  <c r="R35"/>
  <c r="J35"/>
  <c r="S34"/>
  <c r="R34"/>
  <c r="J34"/>
  <c r="T34" s="1"/>
  <c r="S33"/>
  <c r="R33"/>
  <c r="J33"/>
  <c r="S32"/>
  <c r="R32"/>
  <c r="J32"/>
  <c r="S31"/>
  <c r="R31"/>
  <c r="J31"/>
  <c r="T31" s="1"/>
  <c r="S30"/>
  <c r="R30"/>
  <c r="J30"/>
  <c r="S29"/>
  <c r="R29"/>
  <c r="J29"/>
  <c r="T29" s="1"/>
  <c r="S28"/>
  <c r="R28"/>
  <c r="T28" s="1"/>
  <c r="J28"/>
  <c r="S27"/>
  <c r="R27"/>
  <c r="T27" s="1"/>
  <c r="J27"/>
  <c r="S26"/>
  <c r="R26"/>
  <c r="J26"/>
  <c r="T26" s="1"/>
  <c r="S25"/>
  <c r="R25"/>
  <c r="J25"/>
  <c r="S24"/>
  <c r="R24"/>
  <c r="J24"/>
  <c r="S23"/>
  <c r="R23"/>
  <c r="J23"/>
  <c r="T23" s="1"/>
  <c r="S22"/>
  <c r="R22"/>
  <c r="J22"/>
  <c r="S21"/>
  <c r="R21"/>
  <c r="J21"/>
  <c r="T21" s="1"/>
  <c r="S20"/>
  <c r="R20"/>
  <c r="T20" s="1"/>
  <c r="J20"/>
  <c r="S19"/>
  <c r="R19"/>
  <c r="T19" s="1"/>
  <c r="J19"/>
  <c r="S18"/>
  <c r="R18"/>
  <c r="J18"/>
  <c r="T18" s="1"/>
  <c r="S17"/>
  <c r="R17"/>
  <c r="J17"/>
  <c r="S16"/>
  <c r="R16"/>
  <c r="J16"/>
  <c r="S15"/>
  <c r="R15"/>
  <c r="J15"/>
  <c r="T15" s="1"/>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S14"/>
  <c r="R14"/>
  <c r="J14"/>
  <c r="T14" s="1"/>
  <c r="S13"/>
  <c r="R13"/>
  <c r="J13"/>
  <c r="T13" s="1"/>
  <c r="S12"/>
  <c r="R12"/>
  <c r="J12"/>
  <c r="T12" s="1"/>
  <c r="S11"/>
  <c r="R11"/>
  <c r="J11"/>
  <c r="T11" s="1"/>
  <c r="S10"/>
  <c r="R10"/>
  <c r="J10"/>
  <c r="T10" s="1"/>
  <c r="S9"/>
  <c r="R9"/>
  <c r="J9"/>
  <c r="T9" s="1"/>
  <c r="S8"/>
  <c r="R8"/>
  <c r="J8"/>
  <c r="T8" s="1"/>
  <c r="S7"/>
  <c r="R7"/>
  <c r="J7"/>
  <c r="T7" s="1"/>
  <c r="S6"/>
  <c r="R6"/>
  <c r="R90" s="1"/>
  <c r="J6"/>
  <c r="T6" s="1"/>
  <c r="L11" i="82"/>
  <c r="K11"/>
  <c r="O10"/>
  <c r="N10"/>
  <c r="I10"/>
  <c r="H10"/>
  <c r="F10"/>
  <c r="E10"/>
  <c r="C10"/>
  <c r="B10"/>
  <c r="P9"/>
  <c r="L9"/>
  <c r="K9"/>
  <c r="J9"/>
  <c r="G9"/>
  <c r="D9"/>
  <c r="P8"/>
  <c r="L8"/>
  <c r="L10" s="1"/>
  <c r="K8"/>
  <c r="J8"/>
  <c r="J10" s="1"/>
  <c r="G8"/>
  <c r="G10" s="1"/>
  <c r="D8"/>
  <c r="D10" s="1"/>
  <c r="G14" i="81"/>
  <c r="F14"/>
  <c r="D14"/>
  <c r="C14"/>
  <c r="J13"/>
  <c r="I13"/>
  <c r="K13" s="1"/>
  <c r="H13"/>
  <c r="E13"/>
  <c r="J12"/>
  <c r="I12"/>
  <c r="K12" s="1"/>
  <c r="H12"/>
  <c r="E12"/>
  <c r="J11"/>
  <c r="I11"/>
  <c r="H11"/>
  <c r="E11"/>
  <c r="K10"/>
  <c r="J10"/>
  <c r="I10"/>
  <c r="H10"/>
  <c r="E10"/>
  <c r="J9"/>
  <c r="I9"/>
  <c r="H9"/>
  <c r="E9"/>
  <c r="J8"/>
  <c r="I8"/>
  <c r="H8"/>
  <c r="E8"/>
  <c r="J7"/>
  <c r="K7" s="1"/>
  <c r="I7"/>
  <c r="H7"/>
  <c r="E7"/>
  <c r="K6"/>
  <c r="J6"/>
  <c r="I6"/>
  <c r="H6"/>
  <c r="E6"/>
  <c r="J5"/>
  <c r="J14" s="1"/>
  <c r="I5"/>
  <c r="K5" s="1"/>
  <c r="H5"/>
  <c r="H14" s="1"/>
  <c r="E5"/>
  <c r="F71" i="80"/>
  <c r="E71"/>
  <c r="C71"/>
  <c r="B71"/>
  <c r="I70"/>
  <c r="J70" s="1"/>
  <c r="H70"/>
  <c r="G70"/>
  <c r="D70"/>
  <c r="I69"/>
  <c r="H69"/>
  <c r="G69"/>
  <c r="D69"/>
  <c r="I68"/>
  <c r="H68"/>
  <c r="J68" s="1"/>
  <c r="G68"/>
  <c r="D68"/>
  <c r="I67"/>
  <c r="H67"/>
  <c r="J67" s="1"/>
  <c r="G67"/>
  <c r="D67"/>
  <c r="I66"/>
  <c r="H66"/>
  <c r="J66" s="1"/>
  <c r="G66"/>
  <c r="D66"/>
  <c r="I65"/>
  <c r="H65"/>
  <c r="J65" s="1"/>
  <c r="G65"/>
  <c r="D65"/>
  <c r="I64"/>
  <c r="H64"/>
  <c r="J64" s="1"/>
  <c r="G64"/>
  <c r="D64"/>
  <c r="I63"/>
  <c r="H63"/>
  <c r="J63" s="1"/>
  <c r="G63"/>
  <c r="D63"/>
  <c r="I62"/>
  <c r="H62"/>
  <c r="J62" s="1"/>
  <c r="G62"/>
  <c r="D62"/>
  <c r="I61"/>
  <c r="H61"/>
  <c r="J61" s="1"/>
  <c r="G61"/>
  <c r="D61"/>
  <c r="I60"/>
  <c r="H60"/>
  <c r="J60" s="1"/>
  <c r="G60"/>
  <c r="D60"/>
  <c r="I59"/>
  <c r="H59"/>
  <c r="J59" s="1"/>
  <c r="G59"/>
  <c r="D59"/>
  <c r="I58"/>
  <c r="J58" s="1"/>
  <c r="H58"/>
  <c r="G58"/>
  <c r="D58"/>
  <c r="I57"/>
  <c r="H57"/>
  <c r="G57"/>
  <c r="D57"/>
  <c r="J56"/>
  <c r="I56"/>
  <c r="H56"/>
  <c r="G56"/>
  <c r="D56"/>
  <c r="I55"/>
  <c r="H55"/>
  <c r="G55"/>
  <c r="D55"/>
  <c r="I54"/>
  <c r="H54"/>
  <c r="J54" s="1"/>
  <c r="G54"/>
  <c r="D54"/>
  <c r="I53"/>
  <c r="H53"/>
  <c r="J53" s="1"/>
  <c r="G53"/>
  <c r="D53"/>
  <c r="I52"/>
  <c r="H52"/>
  <c r="J52" s="1"/>
  <c r="G52"/>
  <c r="D52"/>
  <c r="I51"/>
  <c r="H51"/>
  <c r="J51" s="1"/>
  <c r="G51"/>
  <c r="D51"/>
  <c r="I50"/>
  <c r="J50" s="1"/>
  <c r="H50"/>
  <c r="G50"/>
  <c r="D50"/>
  <c r="I49"/>
  <c r="H49"/>
  <c r="G49"/>
  <c r="D49"/>
  <c r="J48"/>
  <c r="I48"/>
  <c r="H48"/>
  <c r="G48"/>
  <c r="D48"/>
  <c r="I47"/>
  <c r="H47"/>
  <c r="G47"/>
  <c r="D47"/>
  <c r="I46"/>
  <c r="H46"/>
  <c r="J46" s="1"/>
  <c r="G46"/>
  <c r="D46"/>
  <c r="I45"/>
  <c r="H45"/>
  <c r="J45" s="1"/>
  <c r="G45"/>
  <c r="D45"/>
  <c r="I44"/>
  <c r="H44"/>
  <c r="J44" s="1"/>
  <c r="G44"/>
  <c r="D44"/>
  <c r="I43"/>
  <c r="H43"/>
  <c r="J43" s="1"/>
  <c r="G43"/>
  <c r="D43"/>
  <c r="I42"/>
  <c r="J42" s="1"/>
  <c r="H42"/>
  <c r="G42"/>
  <c r="D42"/>
  <c r="I41"/>
  <c r="H41"/>
  <c r="G41"/>
  <c r="D41"/>
  <c r="J40"/>
  <c r="I40"/>
  <c r="H40"/>
  <c r="G40"/>
  <c r="D40"/>
  <c r="I39"/>
  <c r="H39"/>
  <c r="G39"/>
  <c r="D39"/>
  <c r="I38"/>
  <c r="H38"/>
  <c r="J38" s="1"/>
  <c r="G38"/>
  <c r="D38"/>
  <c r="I37"/>
  <c r="H37"/>
  <c r="J37" s="1"/>
  <c r="G37"/>
  <c r="D37"/>
  <c r="I36"/>
  <c r="H36"/>
  <c r="J36" s="1"/>
  <c r="G36"/>
  <c r="D36"/>
  <c r="I35"/>
  <c r="H35"/>
  <c r="J35" s="1"/>
  <c r="G35"/>
  <c r="D35"/>
  <c r="I34"/>
  <c r="H34"/>
  <c r="J34" s="1"/>
  <c r="G34"/>
  <c r="D34"/>
  <c r="I33"/>
  <c r="H33"/>
  <c r="G33"/>
  <c r="D33"/>
  <c r="J32"/>
  <c r="I32"/>
  <c r="H32"/>
  <c r="G32"/>
  <c r="D32"/>
  <c r="I31"/>
  <c r="H31"/>
  <c r="G31"/>
  <c r="D31"/>
  <c r="I30"/>
  <c r="H30"/>
  <c r="J30" s="1"/>
  <c r="G30"/>
  <c r="D30"/>
  <c r="I29"/>
  <c r="H29"/>
  <c r="J29" s="1"/>
  <c r="G29"/>
  <c r="D29"/>
  <c r="I28"/>
  <c r="H28"/>
  <c r="J28" s="1"/>
  <c r="G28"/>
  <c r="D28"/>
  <c r="I27"/>
  <c r="H27"/>
  <c r="J27" s="1"/>
  <c r="G27"/>
  <c r="D27"/>
  <c r="I26"/>
  <c r="J26" s="1"/>
  <c r="H26"/>
  <c r="G26"/>
  <c r="D26"/>
  <c r="I25"/>
  <c r="H25"/>
  <c r="G25"/>
  <c r="D25"/>
  <c r="J24"/>
  <c r="I24"/>
  <c r="H24"/>
  <c r="G24"/>
  <c r="D24"/>
  <c r="I23"/>
  <c r="H23"/>
  <c r="G23"/>
  <c r="D23"/>
  <c r="I22"/>
  <c r="H22"/>
  <c r="J22" s="1"/>
  <c r="G22"/>
  <c r="D22"/>
  <c r="I21"/>
  <c r="H21"/>
  <c r="J21" s="1"/>
  <c r="G21"/>
  <c r="D21"/>
  <c r="I20"/>
  <c r="H20"/>
  <c r="J20" s="1"/>
  <c r="G20"/>
  <c r="D20"/>
  <c r="I19"/>
  <c r="H19"/>
  <c r="J19" s="1"/>
  <c r="G19"/>
  <c r="D19"/>
  <c r="I18"/>
  <c r="H18"/>
  <c r="J18" s="1"/>
  <c r="G18"/>
  <c r="D18"/>
  <c r="I17"/>
  <c r="H17"/>
  <c r="G17"/>
  <c r="D17"/>
  <c r="J16"/>
  <c r="I16"/>
  <c r="H16"/>
  <c r="G16"/>
  <c r="D16"/>
  <c r="I15"/>
  <c r="H15"/>
  <c r="G15"/>
  <c r="D15"/>
  <c r="I14"/>
  <c r="H14"/>
  <c r="J14" s="1"/>
  <c r="G14"/>
  <c r="D14"/>
  <c r="I13"/>
  <c r="H13"/>
  <c r="J13" s="1"/>
  <c r="G13"/>
  <c r="D13"/>
  <c r="I12"/>
  <c r="H12"/>
  <c r="J12" s="1"/>
  <c r="G12"/>
  <c r="D12"/>
  <c r="I11"/>
  <c r="H11"/>
  <c r="J11" s="1"/>
  <c r="G11"/>
  <c r="D11"/>
  <c r="I10"/>
  <c r="J10" s="1"/>
  <c r="H10"/>
  <c r="G10"/>
  <c r="D10"/>
  <c r="I9"/>
  <c r="H9"/>
  <c r="G9"/>
  <c r="D9"/>
  <c r="J8"/>
  <c r="I8"/>
  <c r="H8"/>
  <c r="G8"/>
  <c r="D8"/>
  <c r="I7"/>
  <c r="H7"/>
  <c r="G7"/>
  <c r="D7"/>
  <c r="I6"/>
  <c r="H6"/>
  <c r="J6" s="1"/>
  <c r="G6"/>
  <c r="D6"/>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I5"/>
  <c r="H5"/>
  <c r="H71" s="1"/>
  <c r="G5"/>
  <c r="D5"/>
  <c r="D71" s="1"/>
  <c r="G87" i="79"/>
  <c r="F87"/>
  <c r="D87"/>
  <c r="C87"/>
  <c r="J86"/>
  <c r="I86"/>
  <c r="K86" s="1"/>
  <c r="H86"/>
  <c r="E86"/>
  <c r="J85"/>
  <c r="I85"/>
  <c r="H85"/>
  <c r="E85"/>
  <c r="J84"/>
  <c r="I84"/>
  <c r="H84"/>
  <c r="E84"/>
  <c r="J83"/>
  <c r="I83"/>
  <c r="H83"/>
  <c r="E83"/>
  <c r="J82"/>
  <c r="I82"/>
  <c r="H82"/>
  <c r="E82"/>
  <c r="J81"/>
  <c r="K81" s="1"/>
  <c r="I81"/>
  <c r="H81"/>
  <c r="E81"/>
  <c r="J80"/>
  <c r="I80"/>
  <c r="H80"/>
  <c r="E80"/>
  <c r="J79"/>
  <c r="I79"/>
  <c r="H79"/>
  <c r="E79"/>
  <c r="J78"/>
  <c r="I78"/>
  <c r="K78" s="1"/>
  <c r="H78"/>
  <c r="E78"/>
  <c r="J77"/>
  <c r="I77"/>
  <c r="H77"/>
  <c r="E77"/>
  <c r="J76"/>
  <c r="I76"/>
  <c r="K76" s="1"/>
  <c r="H76"/>
  <c r="E76"/>
  <c r="J75"/>
  <c r="I75"/>
  <c r="K75" s="1"/>
  <c r="H75"/>
  <c r="E75"/>
  <c r="J74"/>
  <c r="I74"/>
  <c r="K74" s="1"/>
  <c r="H74"/>
  <c r="E74"/>
  <c r="J73"/>
  <c r="I73"/>
  <c r="H73"/>
  <c r="E73"/>
  <c r="J72"/>
  <c r="I72"/>
  <c r="H72"/>
  <c r="E72"/>
  <c r="J71"/>
  <c r="I71"/>
  <c r="K71" s="1"/>
  <c r="H71"/>
  <c r="E71"/>
  <c r="J70"/>
  <c r="I70"/>
  <c r="K70" s="1"/>
  <c r="H70"/>
  <c r="E70"/>
  <c r="J69"/>
  <c r="I69"/>
  <c r="H69"/>
  <c r="E69"/>
  <c r="J68"/>
  <c r="I68"/>
  <c r="H68"/>
  <c r="E68"/>
  <c r="J67"/>
  <c r="I67"/>
  <c r="H67"/>
  <c r="E67"/>
  <c r="J66"/>
  <c r="K66" s="1"/>
  <c r="I66"/>
  <c r="H66"/>
  <c r="E66"/>
  <c r="J65"/>
  <c r="K65" s="1"/>
  <c r="I65"/>
  <c r="H65"/>
  <c r="E65"/>
  <c r="J64"/>
  <c r="I64"/>
  <c r="H64"/>
  <c r="E64"/>
  <c r="J63"/>
  <c r="I63"/>
  <c r="H63"/>
  <c r="E63"/>
  <c r="K62"/>
  <c r="J62"/>
  <c r="I62"/>
  <c r="H62"/>
  <c r="E62"/>
  <c r="J61"/>
  <c r="I61"/>
  <c r="H61"/>
  <c r="E61"/>
  <c r="J60"/>
  <c r="I60"/>
  <c r="K60" s="1"/>
  <c r="H60"/>
  <c r="E60"/>
  <c r="J59"/>
  <c r="I59"/>
  <c r="K59" s="1"/>
  <c r="H59"/>
  <c r="E59"/>
  <c r="J58"/>
  <c r="I58"/>
  <c r="K58" s="1"/>
  <c r="H58"/>
  <c r="E58"/>
  <c r="J57"/>
  <c r="I57"/>
  <c r="H57"/>
  <c r="E57"/>
  <c r="J56"/>
  <c r="I56"/>
  <c r="K56" s="1"/>
  <c r="H56"/>
  <c r="E56"/>
  <c r="J55"/>
  <c r="I55"/>
  <c r="K55" s="1"/>
  <c r="H55"/>
  <c r="E55"/>
  <c r="J54"/>
  <c r="I54"/>
  <c r="H54"/>
  <c r="E54"/>
  <c r="J53"/>
  <c r="I53"/>
  <c r="H53"/>
  <c r="E53"/>
  <c r="J52"/>
  <c r="I52"/>
  <c r="H52"/>
  <c r="E52"/>
  <c r="J51"/>
  <c r="I51"/>
  <c r="H51"/>
  <c r="E51"/>
  <c r="J50"/>
  <c r="I50"/>
  <c r="K50" s="1"/>
  <c r="H50"/>
  <c r="E50"/>
  <c r="J49"/>
  <c r="K49" s="1"/>
  <c r="I49"/>
  <c r="H49"/>
  <c r="E49"/>
  <c r="J48"/>
  <c r="I48"/>
  <c r="H48"/>
  <c r="E48"/>
  <c r="J47"/>
  <c r="I47"/>
  <c r="H47"/>
  <c r="E47"/>
  <c r="J46"/>
  <c r="I46"/>
  <c r="H46"/>
  <c r="E46"/>
  <c r="J45"/>
  <c r="K45" s="1"/>
  <c r="I45"/>
  <c r="H45"/>
  <c r="E45"/>
  <c r="J44"/>
  <c r="I44"/>
  <c r="H44"/>
  <c r="E44"/>
  <c r="J43"/>
  <c r="I43"/>
  <c r="H43"/>
  <c r="E43"/>
  <c r="J42"/>
  <c r="I42"/>
  <c r="H42"/>
  <c r="E42"/>
  <c r="J41"/>
  <c r="I41"/>
  <c r="H41"/>
  <c r="E41"/>
  <c r="J40"/>
  <c r="I40"/>
  <c r="H40"/>
  <c r="E40"/>
  <c r="J39"/>
  <c r="I39"/>
  <c r="K39" s="1"/>
  <c r="H39"/>
  <c r="E39"/>
  <c r="J38"/>
  <c r="I38"/>
  <c r="H38"/>
  <c r="E38"/>
  <c r="J37"/>
  <c r="I37"/>
  <c r="H37"/>
  <c r="E37"/>
  <c r="J36"/>
  <c r="I36"/>
  <c r="K36" s="1"/>
  <c r="H36"/>
  <c r="E36"/>
  <c r="J35"/>
  <c r="I35"/>
  <c r="K35" s="1"/>
  <c r="H35"/>
  <c r="E35"/>
  <c r="J34"/>
  <c r="I34"/>
  <c r="K34" s="1"/>
  <c r="H34"/>
  <c r="E34"/>
  <c r="J33"/>
  <c r="I33"/>
  <c r="K33" s="1"/>
  <c r="H33"/>
  <c r="E33"/>
  <c r="J32"/>
  <c r="I32"/>
  <c r="K32" s="1"/>
  <c r="H32"/>
  <c r="E32"/>
  <c r="J31"/>
  <c r="K31" s="1"/>
  <c r="I31"/>
  <c r="H31"/>
  <c r="E31"/>
  <c r="J30"/>
  <c r="I30"/>
  <c r="H30"/>
  <c r="E30"/>
  <c r="J29"/>
  <c r="K29" s="1"/>
  <c r="I29"/>
  <c r="H29"/>
  <c r="E29"/>
  <c r="J28"/>
  <c r="I28"/>
  <c r="H28"/>
  <c r="E28"/>
  <c r="J27"/>
  <c r="I27"/>
  <c r="H27"/>
  <c r="E27"/>
  <c r="K26"/>
  <c r="J26"/>
  <c r="I26"/>
  <c r="H26"/>
  <c r="E26"/>
  <c r="J25"/>
  <c r="I25"/>
  <c r="K25" s="1"/>
  <c r="H25"/>
  <c r="E25"/>
  <c r="J24"/>
  <c r="I24"/>
  <c r="K24" s="1"/>
  <c r="H24"/>
  <c r="E24"/>
  <c r="J23"/>
  <c r="I23"/>
  <c r="K23" s="1"/>
  <c r="H23"/>
  <c r="E23"/>
  <c r="J22"/>
  <c r="I22"/>
  <c r="H22"/>
  <c r="E22"/>
  <c r="J21"/>
  <c r="I21"/>
  <c r="H21"/>
  <c r="E21"/>
  <c r="J20"/>
  <c r="I20"/>
  <c r="H20"/>
  <c r="E20"/>
  <c r="J19"/>
  <c r="I19"/>
  <c r="H19"/>
  <c r="E19"/>
  <c r="J18"/>
  <c r="I18"/>
  <c r="K18" s="1"/>
  <c r="H18"/>
  <c r="E18"/>
  <c r="J17"/>
  <c r="I17"/>
  <c r="H17"/>
  <c r="E17"/>
  <c r="J16"/>
  <c r="I16"/>
  <c r="K16" s="1"/>
  <c r="H16"/>
  <c r="E16"/>
  <c r="J15"/>
  <c r="I15"/>
  <c r="K15" s="1"/>
  <c r="H15"/>
  <c r="E15"/>
  <c r="J14"/>
  <c r="I14"/>
  <c r="H14"/>
  <c r="E14"/>
  <c r="A14"/>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K13"/>
  <c r="J13"/>
  <c r="I13"/>
  <c r="H13"/>
  <c r="E13"/>
  <c r="J12"/>
  <c r="I12"/>
  <c r="K12" s="1"/>
  <c r="H12"/>
  <c r="E12"/>
  <c r="J11"/>
  <c r="I11"/>
  <c r="K11" s="1"/>
  <c r="H11"/>
  <c r="E11"/>
  <c r="J10"/>
  <c r="I10"/>
  <c r="K10" s="1"/>
  <c r="H10"/>
  <c r="E10"/>
  <c r="J9"/>
  <c r="I9"/>
  <c r="H9"/>
  <c r="E9"/>
  <c r="J8"/>
  <c r="I8"/>
  <c r="K8" s="1"/>
  <c r="H8"/>
  <c r="E8"/>
  <c r="J7"/>
  <c r="I7"/>
  <c r="H7"/>
  <c r="E7"/>
  <c r="J6"/>
  <c r="I6"/>
  <c r="H6"/>
  <c r="E6"/>
  <c r="J5"/>
  <c r="I5"/>
  <c r="H5"/>
  <c r="E5"/>
  <c r="M15" i="78"/>
  <c r="L15"/>
  <c r="J15"/>
  <c r="I15"/>
  <c r="G15"/>
  <c r="F15"/>
  <c r="D15"/>
  <c r="C15"/>
  <c r="S14"/>
  <c r="R14"/>
  <c r="T14" s="1"/>
  <c r="P14"/>
  <c r="O14"/>
  <c r="Q14" s="1"/>
  <c r="N14"/>
  <c r="K14"/>
  <c r="H14"/>
  <c r="E14"/>
  <c r="S13"/>
  <c r="R13"/>
  <c r="T13" s="1"/>
  <c r="P13"/>
  <c r="O13"/>
  <c r="N13"/>
  <c r="K13"/>
  <c r="H13"/>
  <c r="E13"/>
  <c r="S12"/>
  <c r="R12"/>
  <c r="P12"/>
  <c r="O12"/>
  <c r="Q12" s="1"/>
  <c r="N12"/>
  <c r="K12"/>
  <c r="H12"/>
  <c r="E12"/>
  <c r="S11"/>
  <c r="T11" s="1"/>
  <c r="R11"/>
  <c r="P11"/>
  <c r="O11"/>
  <c r="Q11" s="1"/>
  <c r="N11"/>
  <c r="K11"/>
  <c r="H11"/>
  <c r="E11"/>
  <c r="S10"/>
  <c r="R10"/>
  <c r="P10"/>
  <c r="O10"/>
  <c r="Q10" s="1"/>
  <c r="N10"/>
  <c r="K10"/>
  <c r="H10"/>
  <c r="E10"/>
  <c r="S9"/>
  <c r="T9" s="1"/>
  <c r="R9"/>
  <c r="P9"/>
  <c r="O9"/>
  <c r="Q9" s="1"/>
  <c r="N9"/>
  <c r="K9"/>
  <c r="H9"/>
  <c r="E9"/>
  <c r="S8"/>
  <c r="R8"/>
  <c r="P8"/>
  <c r="O8"/>
  <c r="Q8" s="1"/>
  <c r="N8"/>
  <c r="K8"/>
  <c r="H8"/>
  <c r="E8"/>
  <c r="T7"/>
  <c r="S7"/>
  <c r="R7"/>
  <c r="P7"/>
  <c r="O7"/>
  <c r="N7"/>
  <c r="K7"/>
  <c r="H7"/>
  <c r="E7"/>
  <c r="S6"/>
  <c r="R6"/>
  <c r="P6"/>
  <c r="O6"/>
  <c r="O15" s="1"/>
  <c r="N6"/>
  <c r="N15" s="1"/>
  <c r="K6"/>
  <c r="K15" s="1"/>
  <c r="H6"/>
  <c r="E6"/>
  <c r="L64" i="77"/>
  <c r="K64"/>
  <c r="I64"/>
  <c r="H64"/>
  <c r="F64"/>
  <c r="E64"/>
  <c r="C64"/>
  <c r="B64"/>
  <c r="R63"/>
  <c r="Q63"/>
  <c r="O63"/>
  <c r="P63" s="1"/>
  <c r="N63"/>
  <c r="M63"/>
  <c r="J63"/>
  <c r="G63"/>
  <c r="D63"/>
  <c r="R62"/>
  <c r="S62" s="1"/>
  <c r="Q62"/>
  <c r="O62"/>
  <c r="N62"/>
  <c r="M62"/>
  <c r="J62"/>
  <c r="G62"/>
  <c r="D62"/>
  <c r="R61"/>
  <c r="S61" s="1"/>
  <c r="Q61"/>
  <c r="O61"/>
  <c r="N61"/>
  <c r="M61"/>
  <c r="J61"/>
  <c r="G61"/>
  <c r="D61"/>
  <c r="R60"/>
  <c r="Q60"/>
  <c r="O60"/>
  <c r="N60"/>
  <c r="M60"/>
  <c r="J60"/>
  <c r="G60"/>
  <c r="D60"/>
  <c r="R59"/>
  <c r="Q59"/>
  <c r="O59"/>
  <c r="N59"/>
  <c r="P59" s="1"/>
  <c r="M59"/>
  <c r="J59"/>
  <c r="G59"/>
  <c r="D59"/>
  <c r="R58"/>
  <c r="Q58"/>
  <c r="O58"/>
  <c r="N58"/>
  <c r="M58"/>
  <c r="J58"/>
  <c r="G58"/>
  <c r="D58"/>
  <c r="R57"/>
  <c r="Q57"/>
  <c r="O57"/>
  <c r="N57"/>
  <c r="M57"/>
  <c r="J57"/>
  <c r="G57"/>
  <c r="D57"/>
  <c r="R56"/>
  <c r="Q56"/>
  <c r="O56"/>
  <c r="P56" s="1"/>
  <c r="N56"/>
  <c r="M56"/>
  <c r="J56"/>
  <c r="G56"/>
  <c r="D56"/>
  <c r="R55"/>
  <c r="Q55"/>
  <c r="O55"/>
  <c r="N55"/>
  <c r="M55"/>
  <c r="J55"/>
  <c r="G55"/>
  <c r="D55"/>
  <c r="R54"/>
  <c r="Q54"/>
  <c r="O54"/>
  <c r="N54"/>
  <c r="P54" s="1"/>
  <c r="M54"/>
  <c r="J54"/>
  <c r="G54"/>
  <c r="D54"/>
  <c r="R53"/>
  <c r="Q53"/>
  <c r="O53"/>
  <c r="N53"/>
  <c r="M53"/>
  <c r="J53"/>
  <c r="G53"/>
  <c r="D53"/>
  <c r="R52"/>
  <c r="Q52"/>
  <c r="O52"/>
  <c r="N52"/>
  <c r="M52"/>
  <c r="J52"/>
  <c r="G52"/>
  <c r="D52"/>
  <c r="R51"/>
  <c r="Q51"/>
  <c r="O51"/>
  <c r="N51"/>
  <c r="M51"/>
  <c r="J51"/>
  <c r="G51"/>
  <c r="D51"/>
  <c r="R50"/>
  <c r="Q50"/>
  <c r="O50"/>
  <c r="N50"/>
  <c r="M50"/>
  <c r="J50"/>
  <c r="G50"/>
  <c r="D50"/>
  <c r="R49"/>
  <c r="Q49"/>
  <c r="S49" s="1"/>
  <c r="O49"/>
  <c r="N49"/>
  <c r="M49"/>
  <c r="J49"/>
  <c r="G49"/>
  <c r="D49"/>
  <c r="R48"/>
  <c r="Q48"/>
  <c r="O48"/>
  <c r="P48" s="1"/>
  <c r="N48"/>
  <c r="M48"/>
  <c r="J48"/>
  <c r="G48"/>
  <c r="D48"/>
  <c r="R47"/>
  <c r="Q47"/>
  <c r="O47"/>
  <c r="N47"/>
  <c r="M47"/>
  <c r="J47"/>
  <c r="G47"/>
  <c r="D47"/>
  <c r="R46"/>
  <c r="Q46"/>
  <c r="P46"/>
  <c r="O46"/>
  <c r="N46"/>
  <c r="M46"/>
  <c r="J46"/>
  <c r="G46"/>
  <c r="D46"/>
  <c r="R45"/>
  <c r="Q45"/>
  <c r="O45"/>
  <c r="N45"/>
  <c r="M45"/>
  <c r="J45"/>
  <c r="G45"/>
  <c r="D45"/>
  <c r="R44"/>
  <c r="Q44"/>
  <c r="O44"/>
  <c r="N44"/>
  <c r="M44"/>
  <c r="J44"/>
  <c r="G44"/>
  <c r="D44"/>
  <c r="R43"/>
  <c r="Q43"/>
  <c r="O43"/>
  <c r="N43"/>
  <c r="M43"/>
  <c r="J43"/>
  <c r="G43"/>
  <c r="D43"/>
  <c r="R42"/>
  <c r="Q42"/>
  <c r="O42"/>
  <c r="P42" s="1"/>
  <c r="N42"/>
  <c r="M42"/>
  <c r="J42"/>
  <c r="G42"/>
  <c r="D42"/>
  <c r="R41"/>
  <c r="Q41"/>
  <c r="S41" s="1"/>
  <c r="O41"/>
  <c r="P41" s="1"/>
  <c r="N41"/>
  <c r="M41"/>
  <c r="J41"/>
  <c r="G41"/>
  <c r="D41"/>
  <c r="R40"/>
  <c r="Q40"/>
  <c r="O40"/>
  <c r="P40" s="1"/>
  <c r="N40"/>
  <c r="M40"/>
  <c r="J40"/>
  <c r="G40"/>
  <c r="D40"/>
  <c r="R39"/>
  <c r="Q39"/>
  <c r="O39"/>
  <c r="N39"/>
  <c r="M39"/>
  <c r="J39"/>
  <c r="G39"/>
  <c r="D39"/>
  <c r="R38"/>
  <c r="Q38"/>
  <c r="S38" s="1"/>
  <c r="P38"/>
  <c r="O38"/>
  <c r="N38"/>
  <c r="M38"/>
  <c r="J38"/>
  <c r="G38"/>
  <c r="D38"/>
  <c r="R37"/>
  <c r="Q37"/>
  <c r="O37"/>
  <c r="N37"/>
  <c r="M37"/>
  <c r="J37"/>
  <c r="G37"/>
  <c r="D37"/>
  <c r="R36"/>
  <c r="Q36"/>
  <c r="O36"/>
  <c r="N36"/>
  <c r="M36"/>
  <c r="J36"/>
  <c r="G36"/>
  <c r="D36"/>
  <c r="R35"/>
  <c r="Q35"/>
  <c r="O35"/>
  <c r="N35"/>
  <c r="M35"/>
  <c r="J35"/>
  <c r="G35"/>
  <c r="D35"/>
  <c r="R34"/>
  <c r="Q34"/>
  <c r="O34"/>
  <c r="P34" s="1"/>
  <c r="N34"/>
  <c r="M34"/>
  <c r="J34"/>
  <c r="G34"/>
  <c r="D34"/>
  <c r="R33"/>
  <c r="Q33"/>
  <c r="O33"/>
  <c r="P33" s="1"/>
  <c r="N33"/>
  <c r="M33"/>
  <c r="J33"/>
  <c r="G33"/>
  <c r="D33"/>
  <c r="R32"/>
  <c r="Q32"/>
  <c r="O32"/>
  <c r="P32" s="1"/>
  <c r="N32"/>
  <c r="M32"/>
  <c r="J32"/>
  <c r="G32"/>
  <c r="D32"/>
  <c r="R31"/>
  <c r="Q31"/>
  <c r="O31"/>
  <c r="N31"/>
  <c r="M31"/>
  <c r="J31"/>
  <c r="G31"/>
  <c r="D31"/>
  <c r="R30"/>
  <c r="Q30"/>
  <c r="O30"/>
  <c r="N30"/>
  <c r="M30"/>
  <c r="J30"/>
  <c r="G30"/>
  <c r="D30"/>
  <c r="R29"/>
  <c r="S29" s="1"/>
  <c r="Q29"/>
  <c r="O29"/>
  <c r="N29"/>
  <c r="M29"/>
  <c r="J29"/>
  <c r="G29"/>
  <c r="D29"/>
  <c r="R28"/>
  <c r="S28" s="1"/>
  <c r="Q28"/>
  <c r="O28"/>
  <c r="N28"/>
  <c r="M28"/>
  <c r="J28"/>
  <c r="G28"/>
  <c r="D28"/>
  <c r="R27"/>
  <c r="Q27"/>
  <c r="O27"/>
  <c r="N27"/>
  <c r="M27"/>
  <c r="J27"/>
  <c r="G27"/>
  <c r="D27"/>
  <c r="R26"/>
  <c r="S26" s="1"/>
  <c r="Q26"/>
  <c r="O26"/>
  <c r="N26"/>
  <c r="P26" s="1"/>
  <c r="M26"/>
  <c r="J26"/>
  <c r="G26"/>
  <c r="D26"/>
  <c r="S25"/>
  <c r="R25"/>
  <c r="Q25"/>
  <c r="O25"/>
  <c r="N25"/>
  <c r="M25"/>
  <c r="J25"/>
  <c r="G25"/>
  <c r="D25"/>
  <c r="R24"/>
  <c r="Q24"/>
  <c r="O24"/>
  <c r="N24"/>
  <c r="M24"/>
  <c r="J24"/>
  <c r="G24"/>
  <c r="D24"/>
  <c r="R23"/>
  <c r="S23" s="1"/>
  <c r="Q23"/>
  <c r="O23"/>
  <c r="N23"/>
  <c r="P23" s="1"/>
  <c r="M23"/>
  <c r="J23"/>
  <c r="G23"/>
  <c r="D23"/>
  <c r="R22"/>
  <c r="Q22"/>
  <c r="O22"/>
  <c r="N22"/>
  <c r="M22"/>
  <c r="J22"/>
  <c r="G22"/>
  <c r="D22"/>
  <c r="R21"/>
  <c r="S21" s="1"/>
  <c r="Q21"/>
  <c r="O21"/>
  <c r="N21"/>
  <c r="P21" s="1"/>
  <c r="M21"/>
  <c r="J21"/>
  <c r="G21"/>
  <c r="D21"/>
  <c r="R20"/>
  <c r="S20" s="1"/>
  <c r="Q20"/>
  <c r="O20"/>
  <c r="N20"/>
  <c r="M20"/>
  <c r="J20"/>
  <c r="G20"/>
  <c r="D20"/>
  <c r="R19"/>
  <c r="Q19"/>
  <c r="O19"/>
  <c r="N19"/>
  <c r="P19" s="1"/>
  <c r="M19"/>
  <c r="J19"/>
  <c r="G19"/>
  <c r="D19"/>
  <c r="R18"/>
  <c r="Q18"/>
  <c r="O18"/>
  <c r="N18"/>
  <c r="M18"/>
  <c r="J18"/>
  <c r="G18"/>
  <c r="D18"/>
  <c r="R17"/>
  <c r="Q17"/>
  <c r="O17"/>
  <c r="N17"/>
  <c r="M17"/>
  <c r="J17"/>
  <c r="G17"/>
  <c r="D17"/>
  <c r="R16"/>
  <c r="Q16"/>
  <c r="O16"/>
  <c r="N16"/>
  <c r="M16"/>
  <c r="J16"/>
  <c r="G16"/>
  <c r="D16"/>
  <c r="R15"/>
  <c r="Q15"/>
  <c r="O15"/>
  <c r="N15"/>
  <c r="M15"/>
  <c r="J15"/>
  <c r="G15"/>
  <c r="D15"/>
  <c r="R14"/>
  <c r="Q14"/>
  <c r="O14"/>
  <c r="N14"/>
  <c r="M14"/>
  <c r="J14"/>
  <c r="G14"/>
  <c r="D14"/>
  <c r="R13"/>
  <c r="Q13"/>
  <c r="O13"/>
  <c r="N13"/>
  <c r="M13"/>
  <c r="J13"/>
  <c r="G13"/>
  <c r="D13"/>
  <c r="R12"/>
  <c r="Q12"/>
  <c r="O12"/>
  <c r="N12"/>
  <c r="M12"/>
  <c r="J12"/>
  <c r="G12"/>
  <c r="D12"/>
  <c r="R11"/>
  <c r="Q11"/>
  <c r="O11"/>
  <c r="N11"/>
  <c r="M11"/>
  <c r="J11"/>
  <c r="G11"/>
  <c r="D11"/>
  <c r="R10"/>
  <c r="S10" s="1"/>
  <c r="Q10"/>
  <c r="O10"/>
  <c r="N10"/>
  <c r="M10"/>
  <c r="J10"/>
  <c r="G10"/>
  <c r="D10"/>
  <c r="R9"/>
  <c r="Q9"/>
  <c r="O9"/>
  <c r="N9"/>
  <c r="M9"/>
  <c r="J9"/>
  <c r="G9"/>
  <c r="D9"/>
  <c r="R8"/>
  <c r="Q8"/>
  <c r="O8"/>
  <c r="N8"/>
  <c r="M8"/>
  <c r="J8"/>
  <c r="G8"/>
  <c r="D8"/>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R7"/>
  <c r="Q7"/>
  <c r="O7"/>
  <c r="N7"/>
  <c r="N64" s="1"/>
  <c r="M7"/>
  <c r="J7"/>
  <c r="G7"/>
  <c r="D7"/>
  <c r="D64" s="1"/>
  <c r="M92" i="76"/>
  <c r="L92"/>
  <c r="J92"/>
  <c r="I92"/>
  <c r="G92"/>
  <c r="F92"/>
  <c r="D92"/>
  <c r="C92"/>
  <c r="S91"/>
  <c r="R91"/>
  <c r="T91" s="1"/>
  <c r="P91"/>
  <c r="O91"/>
  <c r="Q91" s="1"/>
  <c r="N91"/>
  <c r="K91"/>
  <c r="H91"/>
  <c r="E91"/>
  <c r="S90"/>
  <c r="T90" s="1"/>
  <c r="R90"/>
  <c r="P90"/>
  <c r="O90"/>
  <c r="N90"/>
  <c r="K90"/>
  <c r="H90"/>
  <c r="E90"/>
  <c r="S89"/>
  <c r="R89"/>
  <c r="P89"/>
  <c r="Q89" s="1"/>
  <c r="O89"/>
  <c r="N89"/>
  <c r="K89"/>
  <c r="H89"/>
  <c r="E89"/>
  <c r="S88"/>
  <c r="R88"/>
  <c r="P88"/>
  <c r="O88"/>
  <c r="N88"/>
  <c r="K88"/>
  <c r="H88"/>
  <c r="E88"/>
  <c r="S87"/>
  <c r="R87"/>
  <c r="T87" s="1"/>
  <c r="Q87"/>
  <c r="P87"/>
  <c r="O87"/>
  <c r="N87"/>
  <c r="K87"/>
  <c r="H87"/>
  <c r="E87"/>
  <c r="S86"/>
  <c r="T86" s="1"/>
  <c r="R86"/>
  <c r="P86"/>
  <c r="O86"/>
  <c r="Q86" s="1"/>
  <c r="N86"/>
  <c r="K86"/>
  <c r="H86"/>
  <c r="E86"/>
  <c r="S85"/>
  <c r="R85"/>
  <c r="P85"/>
  <c r="O85"/>
  <c r="Q85" s="1"/>
  <c r="N85"/>
  <c r="K85"/>
  <c r="H85"/>
  <c r="E85"/>
  <c r="S84"/>
  <c r="T84" s="1"/>
  <c r="R84"/>
  <c r="P84"/>
  <c r="O84"/>
  <c r="Q84" s="1"/>
  <c r="N84"/>
  <c r="K84"/>
  <c r="H84"/>
  <c r="E84"/>
  <c r="S83"/>
  <c r="R83"/>
  <c r="T83" s="1"/>
  <c r="P83"/>
  <c r="O83"/>
  <c r="N83"/>
  <c r="K83"/>
  <c r="H83"/>
  <c r="E83"/>
  <c r="S82"/>
  <c r="R82"/>
  <c r="T82" s="1"/>
  <c r="P82"/>
  <c r="Q82" s="1"/>
  <c r="O82"/>
  <c r="N82"/>
  <c r="K82"/>
  <c r="H82"/>
  <c r="E82"/>
  <c r="S81"/>
  <c r="R81"/>
  <c r="Q81"/>
  <c r="P81"/>
  <c r="O81"/>
  <c r="N81"/>
  <c r="K81"/>
  <c r="H81"/>
  <c r="E81"/>
  <c r="S80"/>
  <c r="R80"/>
  <c r="P80"/>
  <c r="O80"/>
  <c r="Q80" s="1"/>
  <c r="N80"/>
  <c r="K80"/>
  <c r="H80"/>
  <c r="E80"/>
  <c r="S79"/>
  <c r="R79"/>
  <c r="T79" s="1"/>
  <c r="P79"/>
  <c r="O79"/>
  <c r="Q79" s="1"/>
  <c r="N79"/>
  <c r="K79"/>
  <c r="H79"/>
  <c r="E79"/>
  <c r="T78"/>
  <c r="S78"/>
  <c r="R78"/>
  <c r="P78"/>
  <c r="O78"/>
  <c r="Q78" s="1"/>
  <c r="N78"/>
  <c r="K78"/>
  <c r="H78"/>
  <c r="E78"/>
  <c r="S77"/>
  <c r="R77"/>
  <c r="P77"/>
  <c r="O77"/>
  <c r="Q77" s="1"/>
  <c r="N77"/>
  <c r="K77"/>
  <c r="H77"/>
  <c r="E77"/>
  <c r="S76"/>
  <c r="R76"/>
  <c r="P76"/>
  <c r="Q76" s="1"/>
  <c r="O76"/>
  <c r="N76"/>
  <c r="K76"/>
  <c r="H76"/>
  <c r="E76"/>
  <c r="S75"/>
  <c r="R75"/>
  <c r="T75" s="1"/>
  <c r="P75"/>
  <c r="O75"/>
  <c r="N75"/>
  <c r="K75"/>
  <c r="H75"/>
  <c r="E75"/>
  <c r="S74"/>
  <c r="R74"/>
  <c r="T74" s="1"/>
  <c r="P74"/>
  <c r="O74"/>
  <c r="N74"/>
  <c r="K74"/>
  <c r="H74"/>
  <c r="E74"/>
  <c r="S73"/>
  <c r="R73"/>
  <c r="P73"/>
  <c r="O73"/>
  <c r="Q73" s="1"/>
  <c r="N73"/>
  <c r="K73"/>
  <c r="H73"/>
  <c r="E73"/>
  <c r="S72"/>
  <c r="T72" s="1"/>
  <c r="R72"/>
  <c r="P72"/>
  <c r="O72"/>
  <c r="Q72" s="1"/>
  <c r="N72"/>
  <c r="K72"/>
  <c r="H72"/>
  <c r="E72"/>
  <c r="S71"/>
  <c r="R71"/>
  <c r="P71"/>
  <c r="O71"/>
  <c r="Q71" s="1"/>
  <c r="N71"/>
  <c r="K71"/>
  <c r="H71"/>
  <c r="E71"/>
  <c r="S70"/>
  <c r="R70"/>
  <c r="T70" s="1"/>
  <c r="P70"/>
  <c r="O70"/>
  <c r="N70"/>
  <c r="K70"/>
  <c r="H70"/>
  <c r="E70"/>
  <c r="S69"/>
  <c r="R69"/>
  <c r="P69"/>
  <c r="O69"/>
  <c r="N69"/>
  <c r="K69"/>
  <c r="H69"/>
  <c r="E69"/>
  <c r="S68"/>
  <c r="R68"/>
  <c r="Q68"/>
  <c r="P68"/>
  <c r="O68"/>
  <c r="N68"/>
  <c r="K68"/>
  <c r="H68"/>
  <c r="E68"/>
  <c r="S67"/>
  <c r="R67"/>
  <c r="T67" s="1"/>
  <c r="P67"/>
  <c r="O67"/>
  <c r="Q67" s="1"/>
  <c r="N67"/>
  <c r="K67"/>
  <c r="H67"/>
  <c r="E67"/>
  <c r="S66"/>
  <c r="T66" s="1"/>
  <c r="R66"/>
  <c r="P66"/>
  <c r="O66"/>
  <c r="N66"/>
  <c r="K66"/>
  <c r="H66"/>
  <c r="E66"/>
  <c r="S65"/>
  <c r="R65"/>
  <c r="P65"/>
  <c r="O65"/>
  <c r="Q65" s="1"/>
  <c r="N65"/>
  <c r="K65"/>
  <c r="H65"/>
  <c r="E65"/>
  <c r="T64"/>
  <c r="S64"/>
  <c r="R64"/>
  <c r="P64"/>
  <c r="O64"/>
  <c r="N64"/>
  <c r="K64"/>
  <c r="H64"/>
  <c r="E64"/>
  <c r="S63"/>
  <c r="R63"/>
  <c r="T63" s="1"/>
  <c r="P63"/>
  <c r="O63"/>
  <c r="Q63" s="1"/>
  <c r="N63"/>
  <c r="K63"/>
  <c r="H63"/>
  <c r="E63"/>
  <c r="S62"/>
  <c r="R62"/>
  <c r="T62" s="1"/>
  <c r="P62"/>
  <c r="Q62" s="1"/>
  <c r="O62"/>
  <c r="N62"/>
  <c r="K62"/>
  <c r="H62"/>
  <c r="E62"/>
  <c r="S61"/>
  <c r="R61"/>
  <c r="T61" s="1"/>
  <c r="P61"/>
  <c r="O61"/>
  <c r="N61"/>
  <c r="K61"/>
  <c r="H61"/>
  <c r="E61"/>
  <c r="S60"/>
  <c r="R60"/>
  <c r="T60" s="1"/>
  <c r="P60"/>
  <c r="O60"/>
  <c r="N60"/>
  <c r="K60"/>
  <c r="H60"/>
  <c r="E60"/>
  <c r="S59"/>
  <c r="R59"/>
  <c r="T59" s="1"/>
  <c r="P59"/>
  <c r="O59"/>
  <c r="Q59" s="1"/>
  <c r="N59"/>
  <c r="K59"/>
  <c r="H59"/>
  <c r="E59"/>
  <c r="S58"/>
  <c r="T58" s="1"/>
  <c r="R58"/>
  <c r="P58"/>
  <c r="O58"/>
  <c r="N58"/>
  <c r="K58"/>
  <c r="H58"/>
  <c r="E58"/>
  <c r="S57"/>
  <c r="R57"/>
  <c r="P57"/>
  <c r="O57"/>
  <c r="Q57" s="1"/>
  <c r="N57"/>
  <c r="K57"/>
  <c r="H57"/>
  <c r="E57"/>
  <c r="T56"/>
  <c r="S56"/>
  <c r="R56"/>
  <c r="P56"/>
  <c r="O56"/>
  <c r="N56"/>
  <c r="K56"/>
  <c r="H56"/>
  <c r="E56"/>
  <c r="S55"/>
  <c r="R55"/>
  <c r="T55" s="1"/>
  <c r="P55"/>
  <c r="O55"/>
  <c r="Q55" s="1"/>
  <c r="N55"/>
  <c r="K55"/>
  <c r="H55"/>
  <c r="E55"/>
  <c r="S54"/>
  <c r="R54"/>
  <c r="T54" s="1"/>
  <c r="P54"/>
  <c r="Q54" s="1"/>
  <c r="O54"/>
  <c r="N54"/>
  <c r="K54"/>
  <c r="H54"/>
  <c r="E54"/>
  <c r="S53"/>
  <c r="R53"/>
  <c r="T53" s="1"/>
  <c r="P53"/>
  <c r="O53"/>
  <c r="N53"/>
  <c r="K53"/>
  <c r="H53"/>
  <c r="E53"/>
  <c r="S52"/>
  <c r="R52"/>
  <c r="T52" s="1"/>
  <c r="P52"/>
  <c r="O52"/>
  <c r="N52"/>
  <c r="K52"/>
  <c r="H52"/>
  <c r="E52"/>
  <c r="S51"/>
  <c r="R51"/>
  <c r="T51" s="1"/>
  <c r="P51"/>
  <c r="O51"/>
  <c r="Q51" s="1"/>
  <c r="N51"/>
  <c r="K51"/>
  <c r="H51"/>
  <c r="E51"/>
  <c r="S46"/>
  <c r="T46" s="1"/>
  <c r="R46"/>
  <c r="P46"/>
  <c r="O46"/>
  <c r="N46"/>
  <c r="K46"/>
  <c r="H46"/>
  <c r="E46"/>
  <c r="S45"/>
  <c r="T45" s="1"/>
  <c r="R45"/>
  <c r="P45"/>
  <c r="O45"/>
  <c r="Q45" s="1"/>
  <c r="N45"/>
  <c r="K45"/>
  <c r="H45"/>
  <c r="E45"/>
  <c r="S44"/>
  <c r="R44"/>
  <c r="P44"/>
  <c r="O44"/>
  <c r="Q44" s="1"/>
  <c r="N44"/>
  <c r="K44"/>
  <c r="H44"/>
  <c r="E44"/>
  <c r="S43"/>
  <c r="R43"/>
  <c r="P43"/>
  <c r="O43"/>
  <c r="Q43" s="1"/>
  <c r="N43"/>
  <c r="K43"/>
  <c r="H43"/>
  <c r="E43"/>
  <c r="S42"/>
  <c r="R42"/>
  <c r="T42" s="1"/>
  <c r="P42"/>
  <c r="Q42" s="1"/>
  <c r="O42"/>
  <c r="N42"/>
  <c r="K42"/>
  <c r="H42"/>
  <c r="E42"/>
  <c r="S41"/>
  <c r="R41"/>
  <c r="P41"/>
  <c r="O41"/>
  <c r="N41"/>
  <c r="K41"/>
  <c r="H41"/>
  <c r="E41"/>
  <c r="S40"/>
  <c r="R40"/>
  <c r="T40" s="1"/>
  <c r="P40"/>
  <c r="O40"/>
  <c r="N40"/>
  <c r="K40"/>
  <c r="H40"/>
  <c r="E40"/>
  <c r="S39"/>
  <c r="R39"/>
  <c r="T39" s="1"/>
  <c r="Q39"/>
  <c r="P39"/>
  <c r="O39"/>
  <c r="N39"/>
  <c r="K39"/>
  <c r="H39"/>
  <c r="E39"/>
  <c r="S38"/>
  <c r="T38" s="1"/>
  <c r="R38"/>
  <c r="P38"/>
  <c r="O38"/>
  <c r="N38"/>
  <c r="K38"/>
  <c r="H38"/>
  <c r="E38"/>
  <c r="S37"/>
  <c r="T37" s="1"/>
  <c r="R37"/>
  <c r="P37"/>
  <c r="O37"/>
  <c r="Q37" s="1"/>
  <c r="N37"/>
  <c r="K37"/>
  <c r="H37"/>
  <c r="E37"/>
  <c r="S36"/>
  <c r="R36"/>
  <c r="P36"/>
  <c r="O36"/>
  <c r="Q36" s="1"/>
  <c r="N36"/>
  <c r="K36"/>
  <c r="H36"/>
  <c r="E36"/>
  <c r="S35"/>
  <c r="R35"/>
  <c r="P35"/>
  <c r="O35"/>
  <c r="Q35" s="1"/>
  <c r="N35"/>
  <c r="K35"/>
  <c r="H35"/>
  <c r="E35"/>
  <c r="S34"/>
  <c r="R34"/>
  <c r="T34" s="1"/>
  <c r="P34"/>
  <c r="Q34" s="1"/>
  <c r="O34"/>
  <c r="N34"/>
  <c r="K34"/>
  <c r="H34"/>
  <c r="E34"/>
  <c r="S33"/>
  <c r="R33"/>
  <c r="P33"/>
  <c r="O33"/>
  <c r="N33"/>
  <c r="K33"/>
  <c r="H33"/>
  <c r="E33"/>
  <c r="S32"/>
  <c r="R32"/>
  <c r="T32" s="1"/>
  <c r="P32"/>
  <c r="O32"/>
  <c r="N32"/>
  <c r="K32"/>
  <c r="H32"/>
  <c r="E32"/>
  <c r="S31"/>
  <c r="R31"/>
  <c r="T31" s="1"/>
  <c r="Q31"/>
  <c r="P31"/>
  <c r="O31"/>
  <c r="N31"/>
  <c r="K31"/>
  <c r="H31"/>
  <c r="E31"/>
  <c r="T30"/>
  <c r="S30"/>
  <c r="R30"/>
  <c r="P30"/>
  <c r="O30"/>
  <c r="N30"/>
  <c r="K30"/>
  <c r="H30"/>
  <c r="E30"/>
  <c r="S29"/>
  <c r="T29" s="1"/>
  <c r="R29"/>
  <c r="P29"/>
  <c r="O29"/>
  <c r="Q29" s="1"/>
  <c r="N29"/>
  <c r="K29"/>
  <c r="H29"/>
  <c r="E29"/>
  <c r="S28"/>
  <c r="R28"/>
  <c r="P28"/>
  <c r="O28"/>
  <c r="Q28" s="1"/>
  <c r="N28"/>
  <c r="K28"/>
  <c r="H28"/>
  <c r="E28"/>
  <c r="S27"/>
  <c r="R27"/>
  <c r="P27"/>
  <c r="O27"/>
  <c r="Q27" s="1"/>
  <c r="N27"/>
  <c r="K27"/>
  <c r="H27"/>
  <c r="E27"/>
  <c r="S26"/>
  <c r="R26"/>
  <c r="T26" s="1"/>
  <c r="P26"/>
  <c r="Q26" s="1"/>
  <c r="O26"/>
  <c r="N26"/>
  <c r="K26"/>
  <c r="H26"/>
  <c r="E26"/>
  <c r="S25"/>
  <c r="R25"/>
  <c r="P25"/>
  <c r="O25"/>
  <c r="N25"/>
  <c r="K25"/>
  <c r="H25"/>
  <c r="E25"/>
  <c r="S24"/>
  <c r="R24"/>
  <c r="T24" s="1"/>
  <c r="P24"/>
  <c r="O24"/>
  <c r="N24"/>
  <c r="K24"/>
  <c r="H24"/>
  <c r="E24"/>
  <c r="S23"/>
  <c r="R23"/>
  <c r="T23" s="1"/>
  <c r="Q23"/>
  <c r="P23"/>
  <c r="O23"/>
  <c r="N23"/>
  <c r="K23"/>
  <c r="H23"/>
  <c r="E23"/>
  <c r="T22"/>
  <c r="S22"/>
  <c r="R22"/>
  <c r="P22"/>
  <c r="O22"/>
  <c r="N22"/>
  <c r="K22"/>
  <c r="H22"/>
  <c r="E22"/>
  <c r="S21"/>
  <c r="T21" s="1"/>
  <c r="R21"/>
  <c r="P21"/>
  <c r="O21"/>
  <c r="Q21" s="1"/>
  <c r="N21"/>
  <c r="K21"/>
  <c r="H21"/>
  <c r="E21"/>
  <c r="S20"/>
  <c r="R20"/>
  <c r="P20"/>
  <c r="O20"/>
  <c r="Q20" s="1"/>
  <c r="N20"/>
  <c r="K20"/>
  <c r="H20"/>
  <c r="E20"/>
  <c r="S19"/>
  <c r="R19"/>
  <c r="P19"/>
  <c r="O19"/>
  <c r="Q19" s="1"/>
  <c r="N19"/>
  <c r="K19"/>
  <c r="H19"/>
  <c r="E19"/>
  <c r="S18"/>
  <c r="R18"/>
  <c r="T18" s="1"/>
  <c r="P18"/>
  <c r="Q18" s="1"/>
  <c r="O18"/>
  <c r="N18"/>
  <c r="K18"/>
  <c r="H18"/>
  <c r="E18"/>
  <c r="S17"/>
  <c r="R17"/>
  <c r="P17"/>
  <c r="O17"/>
  <c r="N17"/>
  <c r="K17"/>
  <c r="H17"/>
  <c r="E17"/>
  <c r="S16"/>
  <c r="R16"/>
  <c r="T16" s="1"/>
  <c r="P16"/>
  <c r="O16"/>
  <c r="N16"/>
  <c r="K16"/>
  <c r="H16"/>
  <c r="E16"/>
  <c r="A16"/>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S15"/>
  <c r="R15"/>
  <c r="P15"/>
  <c r="O15"/>
  <c r="Q15" s="1"/>
  <c r="N15"/>
  <c r="K15"/>
  <c r="H15"/>
  <c r="E15"/>
  <c r="S14"/>
  <c r="T14" s="1"/>
  <c r="R14"/>
  <c r="P14"/>
  <c r="O14"/>
  <c r="N14"/>
  <c r="K14"/>
  <c r="H14"/>
  <c r="E14"/>
  <c r="S13"/>
  <c r="R13"/>
  <c r="Q13"/>
  <c r="P13"/>
  <c r="O13"/>
  <c r="N13"/>
  <c r="K13"/>
  <c r="H13"/>
  <c r="E13"/>
  <c r="S12"/>
  <c r="R12"/>
  <c r="P12"/>
  <c r="O12"/>
  <c r="N12"/>
  <c r="K12"/>
  <c r="H12"/>
  <c r="E12"/>
  <c r="S11"/>
  <c r="R11"/>
  <c r="T11" s="1"/>
  <c r="Q11"/>
  <c r="P11"/>
  <c r="O11"/>
  <c r="N11"/>
  <c r="K11"/>
  <c r="H11"/>
  <c r="E11"/>
  <c r="S10"/>
  <c r="T10" s="1"/>
  <c r="R10"/>
  <c r="P10"/>
  <c r="O10"/>
  <c r="N10"/>
  <c r="K10"/>
  <c r="H10"/>
  <c r="E10"/>
  <c r="S9"/>
  <c r="R9"/>
  <c r="P9"/>
  <c r="O9"/>
  <c r="Q9" s="1"/>
  <c r="N9"/>
  <c r="K9"/>
  <c r="H9"/>
  <c r="E9"/>
  <c r="S8"/>
  <c r="T8" s="1"/>
  <c r="R8"/>
  <c r="P8"/>
  <c r="O8"/>
  <c r="Q8" s="1"/>
  <c r="N8"/>
  <c r="K8"/>
  <c r="H8"/>
  <c r="E8"/>
  <c r="S7"/>
  <c r="R7"/>
  <c r="P7"/>
  <c r="O7"/>
  <c r="N7"/>
  <c r="K7"/>
  <c r="H7"/>
  <c r="H92" s="1"/>
  <c r="E7"/>
  <c r="M99" i="75"/>
  <c r="L99"/>
  <c r="J99"/>
  <c r="I99"/>
  <c r="G99"/>
  <c r="F99"/>
  <c r="D99"/>
  <c r="C99"/>
  <c r="S98"/>
  <c r="R98"/>
  <c r="T98" s="1"/>
  <c r="P98"/>
  <c r="O98"/>
  <c r="Q98" s="1"/>
  <c r="N98"/>
  <c r="K98"/>
  <c r="H98"/>
  <c r="E98"/>
  <c r="S97"/>
  <c r="R97"/>
  <c r="P97"/>
  <c r="O97"/>
  <c r="Q97" s="1"/>
  <c r="N97"/>
  <c r="K97"/>
  <c r="H97"/>
  <c r="E97"/>
  <c r="S96"/>
  <c r="R96"/>
  <c r="P96"/>
  <c r="O96"/>
  <c r="Q96" s="1"/>
  <c r="N96"/>
  <c r="K96"/>
  <c r="H96"/>
  <c r="E96"/>
  <c r="S95"/>
  <c r="T95" s="1"/>
  <c r="R95"/>
  <c r="P95"/>
  <c r="O95"/>
  <c r="Q95" s="1"/>
  <c r="N95"/>
  <c r="K95"/>
  <c r="H95"/>
  <c r="E95"/>
  <c r="S94"/>
  <c r="R94"/>
  <c r="P94"/>
  <c r="O94"/>
  <c r="Q94" s="1"/>
  <c r="N94"/>
  <c r="K94"/>
  <c r="H94"/>
  <c r="E94"/>
  <c r="S93"/>
  <c r="R93"/>
  <c r="P93"/>
  <c r="O93"/>
  <c r="Q93" s="1"/>
  <c r="N93"/>
  <c r="K93"/>
  <c r="H93"/>
  <c r="E93"/>
  <c r="S92"/>
  <c r="R92"/>
  <c r="P92"/>
  <c r="O92"/>
  <c r="Q92" s="1"/>
  <c r="N92"/>
  <c r="K92"/>
  <c r="H92"/>
  <c r="E92"/>
  <c r="S91"/>
  <c r="T91" s="1"/>
  <c r="R91"/>
  <c r="P91"/>
  <c r="O91"/>
  <c r="N91"/>
  <c r="K91"/>
  <c r="H91"/>
  <c r="E91"/>
  <c r="S90"/>
  <c r="R90"/>
  <c r="P90"/>
  <c r="O90"/>
  <c r="Q90" s="1"/>
  <c r="N90"/>
  <c r="K90"/>
  <c r="H90"/>
  <c r="E90"/>
  <c r="S89"/>
  <c r="R89"/>
  <c r="P89"/>
  <c r="O89"/>
  <c r="Q89" s="1"/>
  <c r="N89"/>
  <c r="K89"/>
  <c r="H89"/>
  <c r="E89"/>
  <c r="S88"/>
  <c r="R88"/>
  <c r="P88"/>
  <c r="O88"/>
  <c r="Q88" s="1"/>
  <c r="N88"/>
  <c r="K88"/>
  <c r="H88"/>
  <c r="E88"/>
  <c r="S87"/>
  <c r="T87" s="1"/>
  <c r="R87"/>
  <c r="P87"/>
  <c r="O87"/>
  <c r="N87"/>
  <c r="K87"/>
  <c r="H87"/>
  <c r="E87"/>
  <c r="S86"/>
  <c r="R86"/>
  <c r="P86"/>
  <c r="O86"/>
  <c r="Q86" s="1"/>
  <c r="N86"/>
  <c r="K86"/>
  <c r="H86"/>
  <c r="E86"/>
  <c r="S85"/>
  <c r="R85"/>
  <c r="P85"/>
  <c r="O85"/>
  <c r="Q85" s="1"/>
  <c r="N85"/>
  <c r="K85"/>
  <c r="H85"/>
  <c r="E85"/>
  <c r="S84"/>
  <c r="R84"/>
  <c r="P84"/>
  <c r="O84"/>
  <c r="Q84" s="1"/>
  <c r="N84"/>
  <c r="K84"/>
  <c r="H84"/>
  <c r="E84"/>
  <c r="S83"/>
  <c r="T83" s="1"/>
  <c r="R83"/>
  <c r="P83"/>
  <c r="O83"/>
  <c r="N83"/>
  <c r="K83"/>
  <c r="H83"/>
  <c r="E83"/>
  <c r="S82"/>
  <c r="R82"/>
  <c r="P82"/>
  <c r="O82"/>
  <c r="Q82" s="1"/>
  <c r="N82"/>
  <c r="K82"/>
  <c r="H82"/>
  <c r="E82"/>
  <c r="S81"/>
  <c r="R81"/>
  <c r="P81"/>
  <c r="O81"/>
  <c r="Q81" s="1"/>
  <c r="N81"/>
  <c r="K81"/>
  <c r="H81"/>
  <c r="E81"/>
  <c r="S80"/>
  <c r="R80"/>
  <c r="P80"/>
  <c r="O80"/>
  <c r="N80"/>
  <c r="K80"/>
  <c r="H80"/>
  <c r="E80"/>
  <c r="S79"/>
  <c r="T79" s="1"/>
  <c r="R79"/>
  <c r="P79"/>
  <c r="O79"/>
  <c r="N79"/>
  <c r="K79"/>
  <c r="H79"/>
  <c r="E79"/>
  <c r="S78"/>
  <c r="R78"/>
  <c r="P78"/>
  <c r="O78"/>
  <c r="Q78" s="1"/>
  <c r="N78"/>
  <c r="K78"/>
  <c r="H78"/>
  <c r="E78"/>
  <c r="S77"/>
  <c r="R77"/>
  <c r="P77"/>
  <c r="O77"/>
  <c r="Q77" s="1"/>
  <c r="N77"/>
  <c r="K77"/>
  <c r="H77"/>
  <c r="E77"/>
  <c r="S76"/>
  <c r="R76"/>
  <c r="P76"/>
  <c r="O76"/>
  <c r="Q76" s="1"/>
  <c r="N76"/>
  <c r="K76"/>
  <c r="H76"/>
  <c r="E76"/>
  <c r="S75"/>
  <c r="T75" s="1"/>
  <c r="R75"/>
  <c r="P75"/>
  <c r="O75"/>
  <c r="N75"/>
  <c r="K75"/>
  <c r="H75"/>
  <c r="E75"/>
  <c r="S74"/>
  <c r="R74"/>
  <c r="P74"/>
  <c r="O74"/>
  <c r="Q74" s="1"/>
  <c r="N74"/>
  <c r="K74"/>
  <c r="H74"/>
  <c r="E74"/>
  <c r="S73"/>
  <c r="R73"/>
  <c r="P73"/>
  <c r="O73"/>
  <c r="Q73" s="1"/>
  <c r="N73"/>
  <c r="K73"/>
  <c r="H73"/>
  <c r="E73"/>
  <c r="S72"/>
  <c r="R72"/>
  <c r="P72"/>
  <c r="O72"/>
  <c r="N72"/>
  <c r="K72"/>
  <c r="H72"/>
  <c r="E72"/>
  <c r="S71"/>
  <c r="T71" s="1"/>
  <c r="R71"/>
  <c r="P71"/>
  <c r="O71"/>
  <c r="N71"/>
  <c r="K71"/>
  <c r="H71"/>
  <c r="E71"/>
  <c r="S70"/>
  <c r="R70"/>
  <c r="P70"/>
  <c r="O70"/>
  <c r="Q70" s="1"/>
  <c r="N70"/>
  <c r="K70"/>
  <c r="H70"/>
  <c r="E70"/>
  <c r="S69"/>
  <c r="R69"/>
  <c r="P69"/>
  <c r="O69"/>
  <c r="Q69" s="1"/>
  <c r="N69"/>
  <c r="K69"/>
  <c r="H69"/>
  <c r="E69"/>
  <c r="S68"/>
  <c r="R68"/>
  <c r="P68"/>
  <c r="O68"/>
  <c r="Q68" s="1"/>
  <c r="N68"/>
  <c r="K68"/>
  <c r="H68"/>
  <c r="E68"/>
  <c r="S67"/>
  <c r="T67" s="1"/>
  <c r="R67"/>
  <c r="P67"/>
  <c r="O67"/>
  <c r="N67"/>
  <c r="K67"/>
  <c r="H67"/>
  <c r="E67"/>
  <c r="S66"/>
  <c r="R66"/>
  <c r="P66"/>
  <c r="O66"/>
  <c r="Q66" s="1"/>
  <c r="N66"/>
  <c r="K66"/>
  <c r="H66"/>
  <c r="E66"/>
  <c r="S65"/>
  <c r="R65"/>
  <c r="P65"/>
  <c r="O65"/>
  <c r="Q65" s="1"/>
  <c r="N65"/>
  <c r="K65"/>
  <c r="H65"/>
  <c r="E65"/>
  <c r="S64"/>
  <c r="R64"/>
  <c r="P64"/>
  <c r="O64"/>
  <c r="N64"/>
  <c r="K64"/>
  <c r="H64"/>
  <c r="E64"/>
  <c r="S63"/>
  <c r="T63" s="1"/>
  <c r="R63"/>
  <c r="P63"/>
  <c r="O63"/>
  <c r="N63"/>
  <c r="K63"/>
  <c r="H63"/>
  <c r="E63"/>
  <c r="S62"/>
  <c r="R62"/>
  <c r="P62"/>
  <c r="O62"/>
  <c r="Q62" s="1"/>
  <c r="N62"/>
  <c r="K62"/>
  <c r="H62"/>
  <c r="E62"/>
  <c r="S61"/>
  <c r="R61"/>
  <c r="P61"/>
  <c r="O61"/>
  <c r="Q61" s="1"/>
  <c r="N61"/>
  <c r="K61"/>
  <c r="H61"/>
  <c r="E61"/>
  <c r="S60"/>
  <c r="R60"/>
  <c r="P60"/>
  <c r="O60"/>
  <c r="Q60" s="1"/>
  <c r="N60"/>
  <c r="K60"/>
  <c r="H60"/>
  <c r="E60"/>
  <c r="S59"/>
  <c r="T59" s="1"/>
  <c r="R59"/>
  <c r="P59"/>
  <c r="O59"/>
  <c r="N59"/>
  <c r="K59"/>
  <c r="H59"/>
  <c r="E59"/>
  <c r="S58"/>
  <c r="R58"/>
  <c r="P58"/>
  <c r="O58"/>
  <c r="Q58" s="1"/>
  <c r="N58"/>
  <c r="K58"/>
  <c r="H58"/>
  <c r="E58"/>
  <c r="S57"/>
  <c r="R57"/>
  <c r="P57"/>
  <c r="O57"/>
  <c r="Q57" s="1"/>
  <c r="N57"/>
  <c r="K57"/>
  <c r="H57"/>
  <c r="E57"/>
  <c r="S56"/>
  <c r="R56"/>
  <c r="P56"/>
  <c r="O56"/>
  <c r="N56"/>
  <c r="K56"/>
  <c r="H56"/>
  <c r="E56"/>
  <c r="S55"/>
  <c r="T55" s="1"/>
  <c r="R55"/>
  <c r="P55"/>
  <c r="O55"/>
  <c r="N55"/>
  <c r="K55"/>
  <c r="H55"/>
  <c r="E55"/>
  <c r="S50"/>
  <c r="R50"/>
  <c r="P50"/>
  <c r="O50"/>
  <c r="Q50" s="1"/>
  <c r="N50"/>
  <c r="K50"/>
  <c r="H50"/>
  <c r="E50"/>
  <c r="S49"/>
  <c r="R49"/>
  <c r="P49"/>
  <c r="O49"/>
  <c r="Q49" s="1"/>
  <c r="N49"/>
  <c r="K49"/>
  <c r="H49"/>
  <c r="E49"/>
  <c r="S48"/>
  <c r="R48"/>
  <c r="P48"/>
  <c r="O48"/>
  <c r="Q48" s="1"/>
  <c r="N48"/>
  <c r="K48"/>
  <c r="H48"/>
  <c r="E48"/>
  <c r="S47"/>
  <c r="T47" s="1"/>
  <c r="R47"/>
  <c r="P47"/>
  <c r="O47"/>
  <c r="N47"/>
  <c r="K47"/>
  <c r="H47"/>
  <c r="E47"/>
  <c r="S46"/>
  <c r="R46"/>
  <c r="P46"/>
  <c r="O46"/>
  <c r="Q46" s="1"/>
  <c r="N46"/>
  <c r="K46"/>
  <c r="H46"/>
  <c r="E46"/>
  <c r="S45"/>
  <c r="R45"/>
  <c r="P45"/>
  <c r="O45"/>
  <c r="Q45" s="1"/>
  <c r="N45"/>
  <c r="K45"/>
  <c r="H45"/>
  <c r="E45"/>
  <c r="S44"/>
  <c r="R44"/>
  <c r="P44"/>
  <c r="O44"/>
  <c r="N44"/>
  <c r="K44"/>
  <c r="H44"/>
  <c r="E44"/>
  <c r="S43"/>
  <c r="T43" s="1"/>
  <c r="R43"/>
  <c r="P43"/>
  <c r="O43"/>
  <c r="N43"/>
  <c r="K43"/>
  <c r="H43"/>
  <c r="E43"/>
  <c r="S42"/>
  <c r="R42"/>
  <c r="P42"/>
  <c r="O42"/>
  <c r="Q42" s="1"/>
  <c r="N42"/>
  <c r="K42"/>
  <c r="H42"/>
  <c r="E42"/>
  <c r="S41"/>
  <c r="T41" s="1"/>
  <c r="R41"/>
  <c r="P41"/>
  <c r="O41"/>
  <c r="N41"/>
  <c r="K41"/>
  <c r="H41"/>
  <c r="E41"/>
  <c r="S40"/>
  <c r="R40"/>
  <c r="P40"/>
  <c r="O40"/>
  <c r="Q40" s="1"/>
  <c r="N40"/>
  <c r="K40"/>
  <c r="H40"/>
  <c r="E40"/>
  <c r="S39"/>
  <c r="R39"/>
  <c r="P39"/>
  <c r="O39"/>
  <c r="N39"/>
  <c r="K39"/>
  <c r="H39"/>
  <c r="E39"/>
  <c r="S38"/>
  <c r="R38"/>
  <c r="P38"/>
  <c r="O38"/>
  <c r="N38"/>
  <c r="K38"/>
  <c r="H38"/>
  <c r="E38"/>
  <c r="S37"/>
  <c r="R37"/>
  <c r="P37"/>
  <c r="O37"/>
  <c r="N37"/>
  <c r="K37"/>
  <c r="H37"/>
  <c r="E37"/>
  <c r="S36"/>
  <c r="R36"/>
  <c r="P36"/>
  <c r="O36"/>
  <c r="N36"/>
  <c r="K36"/>
  <c r="H36"/>
  <c r="E36"/>
  <c r="S35"/>
  <c r="R35"/>
  <c r="P35"/>
  <c r="O35"/>
  <c r="N35"/>
  <c r="K35"/>
  <c r="H35"/>
  <c r="E35"/>
  <c r="S34"/>
  <c r="R34"/>
  <c r="P34"/>
  <c r="O34"/>
  <c r="N34"/>
  <c r="K34"/>
  <c r="H34"/>
  <c r="E34"/>
  <c r="S33"/>
  <c r="R33"/>
  <c r="P33"/>
  <c r="O33"/>
  <c r="N33"/>
  <c r="K33"/>
  <c r="H33"/>
  <c r="E33"/>
  <c r="S32"/>
  <c r="R32"/>
  <c r="P32"/>
  <c r="O32"/>
  <c r="N32"/>
  <c r="K32"/>
  <c r="H32"/>
  <c r="E32"/>
  <c r="S31"/>
  <c r="R31"/>
  <c r="P31"/>
  <c r="O31"/>
  <c r="N31"/>
  <c r="K31"/>
  <c r="H31"/>
  <c r="E31"/>
  <c r="S30"/>
  <c r="R30"/>
  <c r="P30"/>
  <c r="O30"/>
  <c r="N30"/>
  <c r="K30"/>
  <c r="H30"/>
  <c r="E30"/>
  <c r="S29"/>
  <c r="R29"/>
  <c r="P29"/>
  <c r="O29"/>
  <c r="N29"/>
  <c r="K29"/>
  <c r="H29"/>
  <c r="E29"/>
  <c r="S28"/>
  <c r="R28"/>
  <c r="P28"/>
  <c r="O28"/>
  <c r="N28"/>
  <c r="K28"/>
  <c r="H28"/>
  <c r="E28"/>
  <c r="S27"/>
  <c r="R27"/>
  <c r="P27"/>
  <c r="O27"/>
  <c r="N27"/>
  <c r="K27"/>
  <c r="H27"/>
  <c r="E27"/>
  <c r="S26"/>
  <c r="R26"/>
  <c r="P26"/>
  <c r="O26"/>
  <c r="Q26" s="1"/>
  <c r="N26"/>
  <c r="K26"/>
  <c r="H26"/>
  <c r="E26"/>
  <c r="S25"/>
  <c r="R25"/>
  <c r="P25"/>
  <c r="O25"/>
  <c r="N25"/>
  <c r="K25"/>
  <c r="H25"/>
  <c r="E25"/>
  <c r="S24"/>
  <c r="R24"/>
  <c r="P24"/>
  <c r="O24"/>
  <c r="N24"/>
  <c r="K24"/>
  <c r="H24"/>
  <c r="E24"/>
  <c r="S23"/>
  <c r="R23"/>
  <c r="P23"/>
  <c r="O23"/>
  <c r="N23"/>
  <c r="K23"/>
  <c r="H23"/>
  <c r="E23"/>
  <c r="S22"/>
  <c r="R22"/>
  <c r="P22"/>
  <c r="O22"/>
  <c r="N22"/>
  <c r="K22"/>
  <c r="H22"/>
  <c r="E22"/>
  <c r="S21"/>
  <c r="R21"/>
  <c r="P21"/>
  <c r="O21"/>
  <c r="N21"/>
  <c r="K21"/>
  <c r="H21"/>
  <c r="E21"/>
  <c r="S20"/>
  <c r="R20"/>
  <c r="P20"/>
  <c r="O20"/>
  <c r="N20"/>
  <c r="K20"/>
  <c r="H20"/>
  <c r="E20"/>
  <c r="S19"/>
  <c r="R19"/>
  <c r="P19"/>
  <c r="O19"/>
  <c r="N19"/>
  <c r="K19"/>
  <c r="H19"/>
  <c r="E19"/>
  <c r="S18"/>
  <c r="R18"/>
  <c r="P18"/>
  <c r="O18"/>
  <c r="N18"/>
  <c r="K18"/>
  <c r="H18"/>
  <c r="E18"/>
  <c r="S17"/>
  <c r="R17"/>
  <c r="P17"/>
  <c r="O17"/>
  <c r="N17"/>
  <c r="K17"/>
  <c r="H17"/>
  <c r="E17"/>
  <c r="S16"/>
  <c r="R16"/>
  <c r="P16"/>
  <c r="O16"/>
  <c r="N16"/>
  <c r="K16"/>
  <c r="H16"/>
  <c r="E16"/>
  <c r="S15"/>
  <c r="R15"/>
  <c r="P15"/>
  <c r="O15"/>
  <c r="N15"/>
  <c r="K15"/>
  <c r="H15"/>
  <c r="E15"/>
  <c r="S14"/>
  <c r="R14"/>
  <c r="P14"/>
  <c r="O14"/>
  <c r="Q14" s="1"/>
  <c r="N14"/>
  <c r="K14"/>
  <c r="H14"/>
  <c r="E14"/>
  <c r="S13"/>
  <c r="R13"/>
  <c r="T13" s="1"/>
  <c r="P13"/>
  <c r="O13"/>
  <c r="N13"/>
  <c r="K13"/>
  <c r="H13"/>
  <c r="E13"/>
  <c r="S12"/>
  <c r="R12"/>
  <c r="T12" s="1"/>
  <c r="P12"/>
  <c r="Q12" s="1"/>
  <c r="O12"/>
  <c r="N12"/>
  <c r="K12"/>
  <c r="H12"/>
  <c r="E12"/>
  <c r="S11"/>
  <c r="R11"/>
  <c r="P11"/>
  <c r="O11"/>
  <c r="N11"/>
  <c r="K11"/>
  <c r="H11"/>
  <c r="E11"/>
  <c r="S10"/>
  <c r="R10"/>
  <c r="Q10"/>
  <c r="P10"/>
  <c r="O10"/>
  <c r="N10"/>
  <c r="K10"/>
  <c r="H10"/>
  <c r="E10"/>
  <c r="S9"/>
  <c r="R9"/>
  <c r="P9"/>
  <c r="O9"/>
  <c r="N9"/>
  <c r="K9"/>
  <c r="H9"/>
  <c r="E9"/>
  <c r="S8"/>
  <c r="R8"/>
  <c r="P8"/>
  <c r="O8"/>
  <c r="N8"/>
  <c r="K8"/>
  <c r="H8"/>
  <c r="E8"/>
  <c r="S7"/>
  <c r="R7"/>
  <c r="P7"/>
  <c r="O7"/>
  <c r="N7"/>
  <c r="K7"/>
  <c r="H7"/>
  <c r="E7"/>
  <c r="P9" i="77" l="1"/>
  <c r="P10"/>
  <c r="P12"/>
  <c r="P13"/>
  <c r="S30"/>
  <c r="S36"/>
  <c r="S37"/>
  <c r="P49"/>
  <c r="M64"/>
  <c r="S8"/>
  <c r="S46"/>
  <c r="P57"/>
  <c r="P11"/>
  <c r="P43"/>
  <c r="S51"/>
  <c r="S52"/>
  <c r="S53"/>
  <c r="S54"/>
  <c r="S57"/>
  <c r="S33"/>
  <c r="P51"/>
  <c r="S9"/>
  <c r="P14"/>
  <c r="P17"/>
  <c r="P18"/>
  <c r="P22"/>
  <c r="P50"/>
  <c r="P7"/>
  <c r="S14"/>
  <c r="S17"/>
  <c r="P27"/>
  <c r="P30"/>
  <c r="P35"/>
  <c r="S43"/>
  <c r="S44"/>
  <c r="S45"/>
  <c r="P58"/>
  <c r="P8" i="87"/>
  <c r="P6"/>
  <c r="R91" i="86"/>
  <c r="T9"/>
  <c r="T19"/>
  <c r="T20"/>
  <c r="T22"/>
  <c r="T27"/>
  <c r="T28"/>
  <c r="T30"/>
  <c r="T35"/>
  <c r="T36"/>
  <c r="T38"/>
  <c r="T43"/>
  <c r="T44"/>
  <c r="T49"/>
  <c r="T53"/>
  <c r="T57"/>
  <c r="T61"/>
  <c r="T65"/>
  <c r="T69"/>
  <c r="T73"/>
  <c r="T77"/>
  <c r="T81"/>
  <c r="T85"/>
  <c r="T89"/>
  <c r="T8"/>
  <c r="T7"/>
  <c r="T11"/>
  <c r="T18"/>
  <c r="T26"/>
  <c r="T34"/>
  <c r="T42"/>
  <c r="J91"/>
  <c r="T10"/>
  <c r="T14"/>
  <c r="T50"/>
  <c r="T54"/>
  <c r="T58"/>
  <c r="T62"/>
  <c r="T66"/>
  <c r="T70"/>
  <c r="T74"/>
  <c r="T78"/>
  <c r="T82"/>
  <c r="T86"/>
  <c r="T90"/>
  <c r="H79" i="85"/>
  <c r="H86" i="84"/>
  <c r="T16" i="83"/>
  <c r="T25"/>
  <c r="T30"/>
  <c r="T32"/>
  <c r="T36"/>
  <c r="T17"/>
  <c r="T22"/>
  <c r="T24"/>
  <c r="T33"/>
  <c r="T38"/>
  <c r="T40"/>
  <c r="K40" i="79"/>
  <c r="K41"/>
  <c r="K42"/>
  <c r="K43"/>
  <c r="K44"/>
  <c r="K69"/>
  <c r="K73"/>
  <c r="K83"/>
  <c r="I87"/>
  <c r="K82"/>
  <c r="K85"/>
  <c r="K21"/>
  <c r="K53"/>
  <c r="K54"/>
  <c r="M8" i="82"/>
  <c r="P10"/>
  <c r="M9"/>
  <c r="K11" i="81"/>
  <c r="I14"/>
  <c r="K8"/>
  <c r="K9"/>
  <c r="E14"/>
  <c r="G71" i="80"/>
  <c r="J9"/>
  <c r="J17"/>
  <c r="J25"/>
  <c r="J33"/>
  <c r="J41"/>
  <c r="J49"/>
  <c r="J57"/>
  <c r="J69"/>
  <c r="I71"/>
  <c r="J7"/>
  <c r="J15"/>
  <c r="J23"/>
  <c r="J31"/>
  <c r="J39"/>
  <c r="J47"/>
  <c r="J55"/>
  <c r="K6" i="79"/>
  <c r="K7"/>
  <c r="K14"/>
  <c r="K19"/>
  <c r="K20"/>
  <c r="K22"/>
  <c r="K52"/>
  <c r="K67"/>
  <c r="K68"/>
  <c r="K84"/>
  <c r="K72"/>
  <c r="K9"/>
  <c r="K57"/>
  <c r="H87"/>
  <c r="K17"/>
  <c r="K27"/>
  <c r="K28"/>
  <c r="K30"/>
  <c r="K37"/>
  <c r="K38"/>
  <c r="K46"/>
  <c r="K47"/>
  <c r="K48"/>
  <c r="K61"/>
  <c r="K63"/>
  <c r="K64"/>
  <c r="K77"/>
  <c r="K79"/>
  <c r="K80"/>
  <c r="H15" i="78"/>
  <c r="P15"/>
  <c r="S15"/>
  <c r="Q13"/>
  <c r="Q7"/>
  <c r="E15"/>
  <c r="T12"/>
  <c r="Q64" i="77"/>
  <c r="P15"/>
  <c r="S18"/>
  <c r="P31"/>
  <c r="S34"/>
  <c r="P39"/>
  <c r="S42"/>
  <c r="P47"/>
  <c r="S50"/>
  <c r="P55"/>
  <c r="S58"/>
  <c r="S60"/>
  <c r="S12"/>
  <c r="P24"/>
  <c r="P25"/>
  <c r="P28"/>
  <c r="P29"/>
  <c r="J64"/>
  <c r="S13"/>
  <c r="S15"/>
  <c r="S16"/>
  <c r="P20"/>
  <c r="S22"/>
  <c r="S24"/>
  <c r="S31"/>
  <c r="S32"/>
  <c r="P36"/>
  <c r="P37"/>
  <c r="S39"/>
  <c r="S40"/>
  <c r="P45"/>
  <c r="S47"/>
  <c r="S48"/>
  <c r="P52"/>
  <c r="P53"/>
  <c r="S55"/>
  <c r="S56"/>
  <c r="P60"/>
  <c r="P61"/>
  <c r="P62"/>
  <c r="T7" i="76"/>
  <c r="Q12"/>
  <c r="T15"/>
  <c r="Q83"/>
  <c r="E92"/>
  <c r="O92"/>
  <c r="S92"/>
  <c r="T9"/>
  <c r="Q14"/>
  <c r="Q56"/>
  <c r="Q64"/>
  <c r="T80"/>
  <c r="Q90"/>
  <c r="T17"/>
  <c r="Q22"/>
  <c r="T25"/>
  <c r="Q30"/>
  <c r="T33"/>
  <c r="Q38"/>
  <c r="T41"/>
  <c r="Q46"/>
  <c r="Q58"/>
  <c r="Q66"/>
  <c r="T68"/>
  <c r="T88"/>
  <c r="K92"/>
  <c r="Q7"/>
  <c r="Q92" s="1"/>
  <c r="P92"/>
  <c r="Q10"/>
  <c r="T12"/>
  <c r="T13"/>
  <c r="Q16"/>
  <c r="Q17"/>
  <c r="T19"/>
  <c r="T20"/>
  <c r="Q24"/>
  <c r="Q25"/>
  <c r="T27"/>
  <c r="T28"/>
  <c r="Q32"/>
  <c r="Q33"/>
  <c r="T35"/>
  <c r="T36"/>
  <c r="Q40"/>
  <c r="Q41"/>
  <c r="T43"/>
  <c r="T44"/>
  <c r="Q52"/>
  <c r="Q53"/>
  <c r="T57"/>
  <c r="Q60"/>
  <c r="Q61"/>
  <c r="T65"/>
  <c r="Q69"/>
  <c r="Q70"/>
  <c r="T71"/>
  <c r="Q74"/>
  <c r="Q75"/>
  <c r="T76"/>
  <c r="Q88"/>
  <c r="Q16" i="75"/>
  <c r="Q18"/>
  <c r="Q20"/>
  <c r="Q21"/>
  <c r="Q24"/>
  <c r="Q28"/>
  <c r="Q38"/>
  <c r="T19"/>
  <c r="T25"/>
  <c r="T28"/>
  <c r="T29"/>
  <c r="T30"/>
  <c r="T33"/>
  <c r="T36"/>
  <c r="T37"/>
  <c r="T38"/>
  <c r="Q13"/>
  <c r="T17"/>
  <c r="T20"/>
  <c r="T21"/>
  <c r="T22"/>
  <c r="T97"/>
  <c r="T9"/>
  <c r="T27"/>
  <c r="T35"/>
  <c r="Q44"/>
  <c r="Q56"/>
  <c r="Q64"/>
  <c r="Q72"/>
  <c r="Q80"/>
  <c r="Q8"/>
  <c r="Q9"/>
  <c r="T11"/>
  <c r="T14"/>
  <c r="Q22"/>
  <c r="Q29"/>
  <c r="Q30"/>
  <c r="Q32"/>
  <c r="Q34"/>
  <c r="Q36"/>
  <c r="Q37"/>
  <c r="T44"/>
  <c r="T48"/>
  <c r="T56"/>
  <c r="T60"/>
  <c r="T64"/>
  <c r="T68"/>
  <c r="T72"/>
  <c r="T76"/>
  <c r="T80"/>
  <c r="T84"/>
  <c r="T88"/>
  <c r="T92"/>
  <c r="T96"/>
  <c r="P99"/>
  <c r="T10"/>
  <c r="T15"/>
  <c r="T16"/>
  <c r="Q25"/>
  <c r="T26"/>
  <c r="T31"/>
  <c r="T32"/>
  <c r="Q41"/>
  <c r="T42"/>
  <c r="Q47"/>
  <c r="T49"/>
  <c r="T50"/>
  <c r="Q59"/>
  <c r="T61"/>
  <c r="T62"/>
  <c r="Q67"/>
  <c r="T69"/>
  <c r="T70"/>
  <c r="Q75"/>
  <c r="T77"/>
  <c r="T78"/>
  <c r="Q83"/>
  <c r="T85"/>
  <c r="T86"/>
  <c r="Q91"/>
  <c r="T93"/>
  <c r="T94"/>
  <c r="K99"/>
  <c r="H99"/>
  <c r="R99"/>
  <c r="T7"/>
  <c r="T8"/>
  <c r="Q17"/>
  <c r="T18"/>
  <c r="T23"/>
  <c r="T24"/>
  <c r="Q33"/>
  <c r="T34"/>
  <c r="T39"/>
  <c r="T40"/>
  <c r="T45"/>
  <c r="T46"/>
  <c r="Q55"/>
  <c r="T57"/>
  <c r="T58"/>
  <c r="Q63"/>
  <c r="T65"/>
  <c r="T66"/>
  <c r="Q71"/>
  <c r="T73"/>
  <c r="T74"/>
  <c r="Q79"/>
  <c r="T81"/>
  <c r="T82"/>
  <c r="Q87"/>
  <c r="T89"/>
  <c r="T90"/>
  <c r="J90" i="83"/>
  <c r="T49"/>
  <c r="T53"/>
  <c r="T57"/>
  <c r="T61"/>
  <c r="T65"/>
  <c r="T69"/>
  <c r="T73"/>
  <c r="T77"/>
  <c r="T81"/>
  <c r="T85"/>
  <c r="T89"/>
  <c r="P86" i="84"/>
  <c r="T37" i="83"/>
  <c r="T41"/>
  <c r="T45"/>
  <c r="T52"/>
  <c r="T56"/>
  <c r="T60"/>
  <c r="T64"/>
  <c r="T68"/>
  <c r="T72"/>
  <c r="T76"/>
  <c r="T80"/>
  <c r="T84"/>
  <c r="T88"/>
  <c r="S90"/>
  <c r="T51"/>
  <c r="T55"/>
  <c r="T59"/>
  <c r="T63"/>
  <c r="T67"/>
  <c r="T71"/>
  <c r="T75"/>
  <c r="T79"/>
  <c r="T83"/>
  <c r="T87"/>
  <c r="S91" i="86"/>
  <c r="P76" i="85"/>
  <c r="P79" s="1"/>
  <c r="T6" i="86"/>
  <c r="T13"/>
  <c r="T17"/>
  <c r="T21"/>
  <c r="T25"/>
  <c r="T29"/>
  <c r="T33"/>
  <c r="T37"/>
  <c r="T41"/>
  <c r="T45"/>
  <c r="T52"/>
  <c r="T56"/>
  <c r="T60"/>
  <c r="T64"/>
  <c r="T68"/>
  <c r="T72"/>
  <c r="T76"/>
  <c r="T80"/>
  <c r="T84"/>
  <c r="T88"/>
  <c r="O79" i="85"/>
  <c r="T12" i="86"/>
  <c r="T51"/>
  <c r="T55"/>
  <c r="T59"/>
  <c r="T63"/>
  <c r="T67"/>
  <c r="T71"/>
  <c r="T75"/>
  <c r="T79"/>
  <c r="T83"/>
  <c r="T87"/>
  <c r="O91" i="87"/>
  <c r="P7"/>
  <c r="P11"/>
  <c r="P15"/>
  <c r="P19"/>
  <c r="P23"/>
  <c r="P27"/>
  <c r="P31"/>
  <c r="P35"/>
  <c r="P39"/>
  <c r="P90"/>
  <c r="H91"/>
  <c r="P34"/>
  <c r="P38"/>
  <c r="N99" i="75"/>
  <c r="E99"/>
  <c r="Q7"/>
  <c r="O99"/>
  <c r="Q11"/>
  <c r="Q15"/>
  <c r="Q19"/>
  <c r="Q23"/>
  <c r="Q27"/>
  <c r="Q31"/>
  <c r="Q35"/>
  <c r="Q39"/>
  <c r="Q43"/>
  <c r="S99"/>
  <c r="T69" i="76"/>
  <c r="T77"/>
  <c r="T85"/>
  <c r="G64" i="77"/>
  <c r="O64"/>
  <c r="S11"/>
  <c r="P16"/>
  <c r="S27"/>
  <c r="S35"/>
  <c r="P44"/>
  <c r="N92" i="76"/>
  <c r="R92"/>
  <c r="T73"/>
  <c r="T81"/>
  <c r="T89"/>
  <c r="P8" i="77"/>
  <c r="S19"/>
  <c r="R64"/>
  <c r="S7"/>
  <c r="S63"/>
  <c r="T10" i="78"/>
  <c r="E87" i="79"/>
  <c r="K5"/>
  <c r="Q6" i="78"/>
  <c r="Q15" s="1"/>
  <c r="T8"/>
  <c r="K51" i="79"/>
  <c r="R15" i="78"/>
  <c r="T6"/>
  <c r="T15" s="1"/>
  <c r="K14" i="81"/>
  <c r="S59" i="77"/>
  <c r="J87" i="79"/>
  <c r="J5" i="80"/>
  <c r="J71" s="1"/>
  <c r="K10" i="82"/>
  <c r="P91" i="87" l="1"/>
  <c r="T90" i="83"/>
  <c r="K87" i="79"/>
  <c r="M10" i="82"/>
  <c r="P64" i="77"/>
  <c r="T92" i="76"/>
  <c r="T99" i="75"/>
  <c r="T91" i="86"/>
  <c r="S64" i="77"/>
  <c r="Q99" i="75"/>
  <c r="D5" i="74" l="1"/>
  <c r="E5"/>
  <c r="D6"/>
  <c r="E6"/>
  <c r="J6"/>
  <c r="D7"/>
  <c r="E7"/>
  <c r="C8"/>
  <c r="I6" s="1"/>
  <c r="D8"/>
  <c r="E8"/>
  <c r="T198" i="44" l="1"/>
  <c r="P198"/>
  <c r="O198"/>
  <c r="T197"/>
  <c r="P197"/>
  <c r="O197"/>
  <c r="T196"/>
  <c r="P196"/>
  <c r="O196"/>
  <c r="T195"/>
  <c r="P195"/>
  <c r="O195"/>
  <c r="T193"/>
  <c r="P193"/>
  <c r="O193"/>
  <c r="T192"/>
  <c r="P192"/>
  <c r="O192"/>
  <c r="T191"/>
  <c r="P191"/>
  <c r="O191"/>
  <c r="T190"/>
  <c r="P190"/>
  <c r="O190"/>
  <c r="T188"/>
  <c r="P188"/>
  <c r="O188"/>
  <c r="T187"/>
  <c r="P187"/>
  <c r="O187"/>
  <c r="T186"/>
  <c r="P186"/>
  <c r="O186"/>
  <c r="T185"/>
  <c r="P185"/>
  <c r="T184"/>
  <c r="P184"/>
  <c r="O184"/>
  <c r="T183"/>
  <c r="P183"/>
  <c r="O183"/>
  <c r="T182"/>
  <c r="P182"/>
  <c r="O182"/>
  <c r="T180"/>
  <c r="P180"/>
  <c r="O180"/>
  <c r="T179"/>
  <c r="P179"/>
  <c r="O179"/>
  <c r="Q179" s="1"/>
  <c r="T178"/>
  <c r="P178"/>
  <c r="O178"/>
  <c r="T177"/>
  <c r="P177"/>
  <c r="O177"/>
  <c r="T176"/>
  <c r="P176"/>
  <c r="Q176" s="1"/>
  <c r="T175"/>
  <c r="P175"/>
  <c r="O175"/>
  <c r="T174"/>
  <c r="P174"/>
  <c r="O174"/>
  <c r="T173"/>
  <c r="P173"/>
  <c r="O173"/>
  <c r="T172"/>
  <c r="P172"/>
  <c r="O172"/>
  <c r="Q172" s="1"/>
  <c r="T170"/>
  <c r="P170"/>
  <c r="O170"/>
  <c r="T169"/>
  <c r="P169"/>
  <c r="O169"/>
  <c r="T168"/>
  <c r="P168"/>
  <c r="O168"/>
  <c r="T167"/>
  <c r="P167"/>
  <c r="O167"/>
  <c r="Q167" s="1"/>
  <c r="T165"/>
  <c r="P165"/>
  <c r="Q165" s="1"/>
  <c r="O165"/>
  <c r="T164"/>
  <c r="P164"/>
  <c r="O164"/>
  <c r="T163"/>
  <c r="P163"/>
  <c r="O163"/>
  <c r="T162"/>
  <c r="P162"/>
  <c r="O162"/>
  <c r="T161"/>
  <c r="P161"/>
  <c r="Q161" s="1"/>
  <c r="O161"/>
  <c r="T160"/>
  <c r="P160"/>
  <c r="O160"/>
  <c r="T159"/>
  <c r="P159"/>
  <c r="O159"/>
  <c r="T158"/>
  <c r="P158"/>
  <c r="O158"/>
  <c r="T157"/>
  <c r="P157"/>
  <c r="Q157" s="1"/>
  <c r="O157"/>
  <c r="T155"/>
  <c r="P155"/>
  <c r="O155"/>
  <c r="T154"/>
  <c r="P154"/>
  <c r="O154"/>
  <c r="T153"/>
  <c r="P153"/>
  <c r="O153"/>
  <c r="T152"/>
  <c r="P152"/>
  <c r="O152"/>
  <c r="T151"/>
  <c r="P151"/>
  <c r="O151"/>
  <c r="T150"/>
  <c r="P150"/>
  <c r="O150"/>
  <c r="T149"/>
  <c r="P149"/>
  <c r="O149"/>
  <c r="T148"/>
  <c r="P148"/>
  <c r="T147"/>
  <c r="P147"/>
  <c r="O147"/>
  <c r="T146"/>
  <c r="P146"/>
  <c r="O146"/>
  <c r="T145"/>
  <c r="P145"/>
  <c r="O145"/>
  <c r="T144"/>
  <c r="P144"/>
  <c r="O144"/>
  <c r="T143"/>
  <c r="P143"/>
  <c r="O143"/>
  <c r="T141"/>
  <c r="P141"/>
  <c r="O141"/>
  <c r="T140"/>
  <c r="P140"/>
  <c r="O140"/>
  <c r="T139"/>
  <c r="P139"/>
  <c r="O139"/>
  <c r="T138"/>
  <c r="P138"/>
  <c r="Q138" s="1"/>
  <c r="T137"/>
  <c r="P137"/>
  <c r="O137"/>
  <c r="T136"/>
  <c r="P136"/>
  <c r="O136"/>
  <c r="T135"/>
  <c r="P135"/>
  <c r="O135"/>
  <c r="Q135" s="1"/>
  <c r="T134"/>
  <c r="P134"/>
  <c r="O134"/>
  <c r="T132"/>
  <c r="P132"/>
  <c r="O132"/>
  <c r="T131"/>
  <c r="P131"/>
  <c r="O131"/>
  <c r="T130"/>
  <c r="P130"/>
  <c r="O130"/>
  <c r="T129"/>
  <c r="P129"/>
  <c r="O129"/>
  <c r="T128"/>
  <c r="P128"/>
  <c r="O128"/>
  <c r="T126"/>
  <c r="P126"/>
  <c r="O126"/>
  <c r="T125"/>
  <c r="P125"/>
  <c r="O125"/>
  <c r="T124"/>
  <c r="P124"/>
  <c r="O124"/>
  <c r="T123"/>
  <c r="P123"/>
  <c r="O123"/>
  <c r="T122"/>
  <c r="P122"/>
  <c r="O122"/>
  <c r="T121"/>
  <c r="P121"/>
  <c r="O121"/>
  <c r="T120"/>
  <c r="P120"/>
  <c r="O120"/>
  <c r="T119"/>
  <c r="P119"/>
  <c r="O119"/>
  <c r="T118"/>
  <c r="P118"/>
  <c r="O118"/>
  <c r="T117"/>
  <c r="P117"/>
  <c r="O117"/>
  <c r="T115"/>
  <c r="P115"/>
  <c r="O115"/>
  <c r="T114"/>
  <c r="P114"/>
  <c r="O114"/>
  <c r="T113"/>
  <c r="P113"/>
  <c r="O113"/>
  <c r="T112"/>
  <c r="P112"/>
  <c r="O112"/>
  <c r="T111"/>
  <c r="P111"/>
  <c r="O111"/>
  <c r="T110"/>
  <c r="P110"/>
  <c r="Q110" s="1"/>
  <c r="T109"/>
  <c r="P109"/>
  <c r="O109"/>
  <c r="T108"/>
  <c r="P108"/>
  <c r="O108"/>
  <c r="T107"/>
  <c r="P107"/>
  <c r="O107"/>
  <c r="T106"/>
  <c r="P106"/>
  <c r="O106"/>
  <c r="T105"/>
  <c r="P105"/>
  <c r="O105"/>
  <c r="T104"/>
  <c r="P104"/>
  <c r="O104"/>
  <c r="T103"/>
  <c r="P103"/>
  <c r="O103"/>
  <c r="T102"/>
  <c r="P102"/>
  <c r="O102"/>
  <c r="T101"/>
  <c r="P101"/>
  <c r="O101"/>
  <c r="T100"/>
  <c r="P100"/>
  <c r="O100"/>
  <c r="T99"/>
  <c r="P99"/>
  <c r="O99"/>
  <c r="T98"/>
  <c r="P98"/>
  <c r="O98"/>
  <c r="T97"/>
  <c r="P97"/>
  <c r="Q97" s="1"/>
  <c r="T95"/>
  <c r="P95"/>
  <c r="O95"/>
  <c r="T94"/>
  <c r="P94"/>
  <c r="O94"/>
  <c r="T93"/>
  <c r="P93"/>
  <c r="O93"/>
  <c r="T92"/>
  <c r="P92"/>
  <c r="O92"/>
  <c r="T91"/>
  <c r="P91"/>
  <c r="O91"/>
  <c r="T89"/>
  <c r="P89"/>
  <c r="O89"/>
  <c r="T88"/>
  <c r="P88"/>
  <c r="O88"/>
  <c r="T87"/>
  <c r="P87"/>
  <c r="O87"/>
  <c r="T86"/>
  <c r="P86"/>
  <c r="O86"/>
  <c r="T85"/>
  <c r="P85"/>
  <c r="O85"/>
  <c r="T84"/>
  <c r="P84"/>
  <c r="T83"/>
  <c r="P83"/>
  <c r="O83"/>
  <c r="T82"/>
  <c r="P82"/>
  <c r="O82"/>
  <c r="T81"/>
  <c r="P81"/>
  <c r="O81"/>
  <c r="T80"/>
  <c r="P80"/>
  <c r="O80"/>
  <c r="T79"/>
  <c r="P79"/>
  <c r="O79"/>
  <c r="T78"/>
  <c r="P78"/>
  <c r="O78"/>
  <c r="T77"/>
  <c r="P77"/>
  <c r="O77"/>
  <c r="T76"/>
  <c r="P76"/>
  <c r="O76"/>
  <c r="T75"/>
  <c r="P75"/>
  <c r="O75"/>
  <c r="T74"/>
  <c r="P74"/>
  <c r="O74"/>
  <c r="T72"/>
  <c r="P72"/>
  <c r="O72"/>
  <c r="T71"/>
  <c r="P71"/>
  <c r="O71"/>
  <c r="T70"/>
  <c r="P70"/>
  <c r="O70"/>
  <c r="T69"/>
  <c r="P69"/>
  <c r="O69"/>
  <c r="T68"/>
  <c r="P68"/>
  <c r="O68"/>
  <c r="T67"/>
  <c r="P67"/>
  <c r="O67"/>
  <c r="T66"/>
  <c r="P66"/>
  <c r="O66"/>
  <c r="T65"/>
  <c r="P65"/>
  <c r="O65"/>
  <c r="T64"/>
  <c r="P64"/>
  <c r="O64"/>
  <c r="T63"/>
  <c r="P63"/>
  <c r="O63"/>
  <c r="T62"/>
  <c r="P62"/>
  <c r="O62"/>
  <c r="T61"/>
  <c r="P61"/>
  <c r="O61"/>
  <c r="T60"/>
  <c r="P60"/>
  <c r="O60"/>
  <c r="Q60" s="1"/>
  <c r="T59"/>
  <c r="P59"/>
  <c r="O59"/>
  <c r="T58"/>
  <c r="P58"/>
  <c r="O58"/>
  <c r="T57"/>
  <c r="P57"/>
  <c r="O57"/>
  <c r="T56"/>
  <c r="P56"/>
  <c r="O56"/>
  <c r="Q56" s="1"/>
  <c r="T55"/>
  <c r="P55"/>
  <c r="O55"/>
  <c r="T53"/>
  <c r="P53"/>
  <c r="O53"/>
  <c r="T52"/>
  <c r="P52"/>
  <c r="O52"/>
  <c r="T51"/>
  <c r="P51"/>
  <c r="O51"/>
  <c r="Q51" s="1"/>
  <c r="T50"/>
  <c r="P50"/>
  <c r="O50"/>
  <c r="T49"/>
  <c r="P49"/>
  <c r="O49"/>
  <c r="T48"/>
  <c r="P48"/>
  <c r="O48"/>
  <c r="T47"/>
  <c r="P47"/>
  <c r="O47"/>
  <c r="Q47" s="1"/>
  <c r="T46"/>
  <c r="P46"/>
  <c r="O46"/>
  <c r="T45"/>
  <c r="P45"/>
  <c r="O45"/>
  <c r="T44"/>
  <c r="P44"/>
  <c r="O44"/>
  <c r="T43"/>
  <c r="P43"/>
  <c r="O43"/>
  <c r="Q43" s="1"/>
  <c r="T42"/>
  <c r="P42"/>
  <c r="O42"/>
  <c r="T41"/>
  <c r="P41"/>
  <c r="O41"/>
  <c r="T40"/>
  <c r="P40"/>
  <c r="O40"/>
  <c r="T39"/>
  <c r="P39"/>
  <c r="O39"/>
  <c r="Q39" s="1"/>
  <c r="T38"/>
  <c r="P38"/>
  <c r="O38"/>
  <c r="T36"/>
  <c r="P36"/>
  <c r="O36"/>
  <c r="T35"/>
  <c r="P35"/>
  <c r="O35"/>
  <c r="T34"/>
  <c r="P34"/>
  <c r="O34"/>
  <c r="T32"/>
  <c r="P32"/>
  <c r="O32"/>
  <c r="T31"/>
  <c r="P31"/>
  <c r="Q31" s="1"/>
  <c r="T30"/>
  <c r="P30"/>
  <c r="O30"/>
  <c r="Q30" s="1"/>
  <c r="T29"/>
  <c r="P29"/>
  <c r="O29"/>
  <c r="T27"/>
  <c r="P27"/>
  <c r="O27"/>
  <c r="T26"/>
  <c r="P26"/>
  <c r="T25"/>
  <c r="P25"/>
  <c r="T24"/>
  <c r="P24"/>
  <c r="O24"/>
  <c r="T22"/>
  <c r="P22"/>
  <c r="O22"/>
  <c r="T21"/>
  <c r="P21"/>
  <c r="O21"/>
  <c r="T20"/>
  <c r="P20"/>
  <c r="O20"/>
  <c r="T19"/>
  <c r="P19"/>
  <c r="O19"/>
  <c r="T18"/>
  <c r="P18"/>
  <c r="O18"/>
  <c r="Q18" s="1"/>
  <c r="T17"/>
  <c r="P17"/>
  <c r="O17"/>
  <c r="T15"/>
  <c r="P15"/>
  <c r="O15"/>
  <c r="T14"/>
  <c r="P14"/>
  <c r="O14"/>
  <c r="T13"/>
  <c r="P13"/>
  <c r="O13"/>
  <c r="T12"/>
  <c r="P12"/>
  <c r="O12"/>
  <c r="T10"/>
  <c r="P10"/>
  <c r="O10"/>
  <c r="T9"/>
  <c r="P9"/>
  <c r="O9"/>
  <c r="T8"/>
  <c r="I752" i="6"/>
  <c r="H752"/>
  <c r="I751"/>
  <c r="H751"/>
  <c r="I750"/>
  <c r="H750"/>
  <c r="I748"/>
  <c r="H748"/>
  <c r="I747"/>
  <c r="H747"/>
  <c r="I746"/>
  <c r="H746"/>
  <c r="I745"/>
  <c r="H745"/>
  <c r="I744"/>
  <c r="H744"/>
  <c r="I743"/>
  <c r="H743"/>
  <c r="I742"/>
  <c r="H742"/>
  <c r="I741"/>
  <c r="H741"/>
  <c r="I739"/>
  <c r="H739"/>
  <c r="I738"/>
  <c r="H738"/>
  <c r="I737"/>
  <c r="H737"/>
  <c r="I736"/>
  <c r="H736"/>
  <c r="I735"/>
  <c r="H735"/>
  <c r="I734"/>
  <c r="H734"/>
  <c r="I733"/>
  <c r="H733"/>
  <c r="I732"/>
  <c r="H732"/>
  <c r="I730"/>
  <c r="H730"/>
  <c r="I729"/>
  <c r="H729"/>
  <c r="I728"/>
  <c r="H728"/>
  <c r="I727"/>
  <c r="H727"/>
  <c r="I726"/>
  <c r="H726"/>
  <c r="I725"/>
  <c r="H725"/>
  <c r="I723"/>
  <c r="H723"/>
  <c r="I722"/>
  <c r="H722"/>
  <c r="I721"/>
  <c r="H721"/>
  <c r="I720"/>
  <c r="H720"/>
  <c r="I719"/>
  <c r="H719"/>
  <c r="I718"/>
  <c r="H718"/>
  <c r="I717"/>
  <c r="H717"/>
  <c r="I715"/>
  <c r="H715"/>
  <c r="I714"/>
  <c r="H714"/>
  <c r="I713"/>
  <c r="H713"/>
  <c r="I712"/>
  <c r="H712"/>
  <c r="I711"/>
  <c r="H711"/>
  <c r="I709"/>
  <c r="H709"/>
  <c r="I708"/>
  <c r="H708"/>
  <c r="I707"/>
  <c r="H707"/>
  <c r="I706"/>
  <c r="H706"/>
  <c r="I704"/>
  <c r="H704"/>
  <c r="I703"/>
  <c r="H703"/>
  <c r="I702"/>
  <c r="H702"/>
  <c r="I700"/>
  <c r="H700"/>
  <c r="I699"/>
  <c r="H699"/>
  <c r="I698"/>
  <c r="H698"/>
  <c r="I697"/>
  <c r="H697"/>
  <c r="I695"/>
  <c r="H695"/>
  <c r="I694"/>
  <c r="H694"/>
  <c r="I693"/>
  <c r="H693"/>
  <c r="I692"/>
  <c r="H692"/>
  <c r="I691"/>
  <c r="H691"/>
  <c r="I689"/>
  <c r="H689"/>
  <c r="I688"/>
  <c r="H688"/>
  <c r="I687"/>
  <c r="H687"/>
  <c r="I686"/>
  <c r="H686"/>
  <c r="I685"/>
  <c r="H685"/>
  <c r="I684"/>
  <c r="H684"/>
  <c r="I683"/>
  <c r="H683"/>
  <c r="I682"/>
  <c r="H682"/>
  <c r="I681"/>
  <c r="H681"/>
  <c r="I680"/>
  <c r="H680"/>
  <c r="I679"/>
  <c r="H679"/>
  <c r="I677"/>
  <c r="H677"/>
  <c r="I676"/>
  <c r="H676"/>
  <c r="I675"/>
  <c r="H675"/>
  <c r="I673"/>
  <c r="H673"/>
  <c r="I672"/>
  <c r="H672"/>
  <c r="I671"/>
  <c r="H671"/>
  <c r="I670"/>
  <c r="H670"/>
  <c r="I669"/>
  <c r="H669"/>
  <c r="I668"/>
  <c r="H668"/>
  <c r="I667"/>
  <c r="H667"/>
  <c r="I665"/>
  <c r="H665"/>
  <c r="I664"/>
  <c r="H664"/>
  <c r="I663"/>
  <c r="H663"/>
  <c r="I662"/>
  <c r="H662"/>
  <c r="I661"/>
  <c r="H661"/>
  <c r="I659"/>
  <c r="H659"/>
  <c r="I658"/>
  <c r="H658"/>
  <c r="I657"/>
  <c r="H657"/>
  <c r="I655"/>
  <c r="H655"/>
  <c r="I654"/>
  <c r="H654"/>
  <c r="I653"/>
  <c r="H653"/>
  <c r="I651"/>
  <c r="H651"/>
  <c r="I650"/>
  <c r="H650"/>
  <c r="I649"/>
  <c r="H649"/>
  <c r="I647"/>
  <c r="H647"/>
  <c r="I646"/>
  <c r="H646"/>
  <c r="I645"/>
  <c r="H645"/>
  <c r="I644"/>
  <c r="H644"/>
  <c r="I643"/>
  <c r="H643"/>
  <c r="I642"/>
  <c r="H642"/>
  <c r="I641"/>
  <c r="H641"/>
  <c r="I640"/>
  <c r="H640"/>
  <c r="I639"/>
  <c r="H639"/>
  <c r="I638"/>
  <c r="H638"/>
  <c r="I637"/>
  <c r="H637"/>
  <c r="I636"/>
  <c r="H636"/>
  <c r="I633"/>
  <c r="H633"/>
  <c r="I632"/>
  <c r="H632"/>
  <c r="I631"/>
  <c r="H631"/>
  <c r="I630"/>
  <c r="H630"/>
  <c r="I628"/>
  <c r="H628"/>
  <c r="I627"/>
  <c r="H627"/>
  <c r="I626"/>
  <c r="H626"/>
  <c r="I624"/>
  <c r="H624"/>
  <c r="I623"/>
  <c r="H623"/>
  <c r="I622"/>
  <c r="H622"/>
  <c r="I620"/>
  <c r="H620"/>
  <c r="I619"/>
  <c r="H619"/>
  <c r="I618"/>
  <c r="H618"/>
  <c r="I616"/>
  <c r="H616"/>
  <c r="I615"/>
  <c r="H615"/>
  <c r="I614"/>
  <c r="H614"/>
  <c r="I612"/>
  <c r="H612"/>
  <c r="I611"/>
  <c r="H611"/>
  <c r="I610"/>
  <c r="H610"/>
  <c r="I608"/>
  <c r="H608"/>
  <c r="I607"/>
  <c r="H607"/>
  <c r="I606"/>
  <c r="H606"/>
  <c r="I605"/>
  <c r="H605"/>
  <c r="I603"/>
  <c r="H603"/>
  <c r="I602"/>
  <c r="H602"/>
  <c r="I601"/>
  <c r="H601"/>
  <c r="I600"/>
  <c r="H600"/>
  <c r="I599"/>
  <c r="H599"/>
  <c r="I598"/>
  <c r="H598"/>
  <c r="I597"/>
  <c r="H597"/>
  <c r="I595"/>
  <c r="H595"/>
  <c r="I594"/>
  <c r="H594"/>
  <c r="I593"/>
  <c r="H593"/>
  <c r="I592"/>
  <c r="H592"/>
  <c r="I590"/>
  <c r="H590"/>
  <c r="I589"/>
  <c r="H589"/>
  <c r="I588"/>
  <c r="H588"/>
  <c r="I587"/>
  <c r="H587"/>
  <c r="I586"/>
  <c r="H586"/>
  <c r="I585"/>
  <c r="H585"/>
  <c r="I584"/>
  <c r="H584"/>
  <c r="I582"/>
  <c r="H582"/>
  <c r="I581"/>
  <c r="H581"/>
  <c r="I580"/>
  <c r="H580"/>
  <c r="I579"/>
  <c r="H579"/>
  <c r="I577"/>
  <c r="H577"/>
  <c r="I576"/>
  <c r="H576"/>
  <c r="I575"/>
  <c r="H575"/>
  <c r="I574"/>
  <c r="H574"/>
  <c r="I572"/>
  <c r="H572"/>
  <c r="I571"/>
  <c r="H571"/>
  <c r="I570"/>
  <c r="H570"/>
  <c r="I569"/>
  <c r="H569"/>
  <c r="I567"/>
  <c r="H567"/>
  <c r="I566"/>
  <c r="H566"/>
  <c r="I564"/>
  <c r="H564"/>
  <c r="I563"/>
  <c r="H563"/>
  <c r="I562"/>
  <c r="H562"/>
  <c r="I561"/>
  <c r="H561"/>
  <c r="I560"/>
  <c r="H560"/>
  <c r="I558"/>
  <c r="H558"/>
  <c r="I557"/>
  <c r="H557"/>
  <c r="I556"/>
  <c r="H556"/>
  <c r="I555"/>
  <c r="H555"/>
  <c r="I554"/>
  <c r="H554"/>
  <c r="I553"/>
  <c r="H553"/>
  <c r="I552"/>
  <c r="H552"/>
  <c r="I550"/>
  <c r="H550"/>
  <c r="I549"/>
  <c r="H549"/>
  <c r="I548"/>
  <c r="H548"/>
  <c r="I547"/>
  <c r="H547"/>
  <c r="I545"/>
  <c r="H545"/>
  <c r="I544"/>
  <c r="H544"/>
  <c r="I543"/>
  <c r="H543"/>
  <c r="I542"/>
  <c r="H542"/>
  <c r="I540"/>
  <c r="H540"/>
  <c r="I539"/>
  <c r="H539"/>
  <c r="I537"/>
  <c r="H537"/>
  <c r="I536"/>
  <c r="H536"/>
  <c r="I535"/>
  <c r="H535"/>
  <c r="I534"/>
  <c r="H534"/>
  <c r="I533"/>
  <c r="H533"/>
  <c r="I532"/>
  <c r="H532"/>
  <c r="I531"/>
  <c r="H531"/>
  <c r="I529"/>
  <c r="H529"/>
  <c r="I528"/>
  <c r="H528"/>
  <c r="I527"/>
  <c r="H527"/>
  <c r="I525"/>
  <c r="H525"/>
  <c r="I524"/>
  <c r="H524"/>
  <c r="I523"/>
  <c r="H523"/>
  <c r="I522"/>
  <c r="H522"/>
  <c r="I521"/>
  <c r="H521"/>
  <c r="I520"/>
  <c r="H520"/>
  <c r="I519"/>
  <c r="H519"/>
  <c r="I518"/>
  <c r="H518"/>
  <c r="I512"/>
  <c r="H512"/>
  <c r="I511"/>
  <c r="H511"/>
  <c r="I510"/>
  <c r="H510"/>
  <c r="I509"/>
  <c r="H509"/>
  <c r="I508"/>
  <c r="H508"/>
  <c r="I507"/>
  <c r="H507"/>
  <c r="I506"/>
  <c r="H506"/>
  <c r="I505"/>
  <c r="H505"/>
  <c r="I504"/>
  <c r="H504"/>
  <c r="I503"/>
  <c r="H503"/>
  <c r="I502"/>
  <c r="H502"/>
  <c r="I501"/>
  <c r="H501"/>
  <c r="I499"/>
  <c r="H499"/>
  <c r="I498"/>
  <c r="H498"/>
  <c r="I497"/>
  <c r="H497"/>
  <c r="I496"/>
  <c r="H496"/>
  <c r="I495"/>
  <c r="H495"/>
  <c r="I494"/>
  <c r="H494"/>
  <c r="I493"/>
  <c r="H493"/>
  <c r="I492"/>
  <c r="H492"/>
  <c r="I491"/>
  <c r="H491"/>
  <c r="I490"/>
  <c r="H490"/>
  <c r="I489"/>
  <c r="H489"/>
  <c r="I488"/>
  <c r="H488"/>
  <c r="I487"/>
  <c r="H487"/>
  <c r="I486"/>
  <c r="H486"/>
  <c r="I485"/>
  <c r="H485"/>
  <c r="I484"/>
  <c r="H484"/>
  <c r="I483"/>
  <c r="H483"/>
  <c r="I482"/>
  <c r="H482"/>
  <c r="I481"/>
  <c r="H481"/>
  <c r="I480"/>
  <c r="H480"/>
  <c r="I479"/>
  <c r="H479"/>
  <c r="I478"/>
  <c r="H478"/>
  <c r="I477"/>
  <c r="H477"/>
  <c r="I476"/>
  <c r="H476"/>
  <c r="I475"/>
  <c r="H475"/>
  <c r="I474"/>
  <c r="H474"/>
  <c r="I473"/>
  <c r="H473"/>
  <c r="I472"/>
  <c r="H472"/>
  <c r="I471"/>
  <c r="H471"/>
  <c r="I470"/>
  <c r="H470"/>
  <c r="I469"/>
  <c r="H469"/>
  <c r="I468"/>
  <c r="H468"/>
  <c r="I467"/>
  <c r="H467"/>
  <c r="I466"/>
  <c r="H466"/>
  <c r="I465"/>
  <c r="H465"/>
  <c r="I464"/>
  <c r="H464"/>
  <c r="I463"/>
  <c r="H463"/>
  <c r="I461"/>
  <c r="H461"/>
  <c r="I460"/>
  <c r="H460"/>
  <c r="I459"/>
  <c r="H459"/>
  <c r="I458"/>
  <c r="H458"/>
  <c r="I457"/>
  <c r="H457"/>
  <c r="I456"/>
  <c r="H456"/>
  <c r="I455"/>
  <c r="H455"/>
  <c r="I454"/>
  <c r="H454"/>
  <c r="I453"/>
  <c r="H453"/>
  <c r="I452"/>
  <c r="H452"/>
  <c r="I451"/>
  <c r="H451"/>
  <c r="I450"/>
  <c r="H450"/>
  <c r="I449"/>
  <c r="H449"/>
  <c r="I448"/>
  <c r="H448"/>
  <c r="I447"/>
  <c r="H447"/>
  <c r="I446"/>
  <c r="H446"/>
  <c r="I445"/>
  <c r="H445"/>
  <c r="I444"/>
  <c r="H444"/>
  <c r="I443"/>
  <c r="H443"/>
  <c r="I442"/>
  <c r="H442"/>
  <c r="I441"/>
  <c r="H441"/>
  <c r="I440"/>
  <c r="H440"/>
  <c r="I439"/>
  <c r="H439"/>
  <c r="I438"/>
  <c r="H438"/>
  <c r="I437"/>
  <c r="H437"/>
  <c r="I436"/>
  <c r="H436"/>
  <c r="I435"/>
  <c r="H435"/>
  <c r="I434"/>
  <c r="H434"/>
  <c r="I433"/>
  <c r="H433"/>
  <c r="I432"/>
  <c r="H432"/>
  <c r="I431"/>
  <c r="H431"/>
  <c r="I430"/>
  <c r="H430"/>
  <c r="I429"/>
  <c r="H429"/>
  <c r="I428"/>
  <c r="H428"/>
  <c r="I427"/>
  <c r="H427"/>
  <c r="I426"/>
  <c r="H426"/>
  <c r="I425"/>
  <c r="H425"/>
  <c r="I424"/>
  <c r="H424"/>
  <c r="I423"/>
  <c r="H423"/>
  <c r="I422"/>
  <c r="H422"/>
  <c r="I421"/>
  <c r="H421"/>
  <c r="I420"/>
  <c r="H420"/>
  <c r="I419"/>
  <c r="H419"/>
  <c r="I418"/>
  <c r="H418"/>
  <c r="I417"/>
  <c r="H417"/>
  <c r="I416"/>
  <c r="H416"/>
  <c r="I415"/>
  <c r="H415"/>
  <c r="I414"/>
  <c r="H414"/>
  <c r="I412"/>
  <c r="H412"/>
  <c r="I411"/>
  <c r="H411"/>
  <c r="I410"/>
  <c r="H410"/>
  <c r="I409"/>
  <c r="H409"/>
  <c r="I408"/>
  <c r="H408"/>
  <c r="I407"/>
  <c r="H407"/>
  <c r="I405"/>
  <c r="H405"/>
  <c r="I404"/>
  <c r="H404"/>
  <c r="I403"/>
  <c r="H403"/>
  <c r="I402"/>
  <c r="H402"/>
  <c r="I401"/>
  <c r="H401"/>
  <c r="I400"/>
  <c r="H400"/>
  <c r="I399"/>
  <c r="H399"/>
  <c r="I398"/>
  <c r="H398"/>
  <c r="I397"/>
  <c r="H397"/>
  <c r="I396"/>
  <c r="H396"/>
  <c r="I395"/>
  <c r="H395"/>
  <c r="I394"/>
  <c r="H394"/>
  <c r="I393"/>
  <c r="H393"/>
  <c r="I392"/>
  <c r="H392"/>
  <c r="I390"/>
  <c r="H390"/>
  <c r="I389"/>
  <c r="H389"/>
  <c r="I388"/>
  <c r="H388"/>
  <c r="I387"/>
  <c r="H387"/>
  <c r="I386"/>
  <c r="H386"/>
  <c r="I385"/>
  <c r="H385"/>
  <c r="I384"/>
  <c r="H384"/>
  <c r="I383"/>
  <c r="H383"/>
  <c r="I382"/>
  <c r="H382"/>
  <c r="I381"/>
  <c r="H381"/>
  <c r="I379"/>
  <c r="H379"/>
  <c r="I378"/>
  <c r="H378"/>
  <c r="I376"/>
  <c r="H376"/>
  <c r="I375"/>
  <c r="H375"/>
  <c r="I373"/>
  <c r="H373"/>
  <c r="I372"/>
  <c r="H372"/>
  <c r="I371"/>
  <c r="H371"/>
  <c r="I370"/>
  <c r="H370"/>
  <c r="I369"/>
  <c r="H369"/>
  <c r="I368"/>
  <c r="H368"/>
  <c r="I366"/>
  <c r="H366"/>
  <c r="I365"/>
  <c r="H365"/>
  <c r="I364"/>
  <c r="H364"/>
  <c r="I363"/>
  <c r="H363"/>
  <c r="I362"/>
  <c r="H362"/>
  <c r="I361"/>
  <c r="H361"/>
  <c r="I360"/>
  <c r="H360"/>
  <c r="I359"/>
  <c r="H359"/>
  <c r="I358"/>
  <c r="H358"/>
  <c r="I357"/>
  <c r="H357"/>
  <c r="I355"/>
  <c r="H355"/>
  <c r="I354"/>
  <c r="H354"/>
  <c r="I353"/>
  <c r="H353"/>
  <c r="I352"/>
  <c r="H352"/>
  <c r="I351"/>
  <c r="H351"/>
  <c r="I350"/>
  <c r="H350"/>
  <c r="I349"/>
  <c r="H349"/>
  <c r="I348"/>
  <c r="H348"/>
  <c r="I347"/>
  <c r="H347"/>
  <c r="I345"/>
  <c r="H345"/>
  <c r="I344"/>
  <c r="H344"/>
  <c r="I343"/>
  <c r="H343"/>
  <c r="I342"/>
  <c r="H342"/>
  <c r="I341"/>
  <c r="H341"/>
  <c r="I340"/>
  <c r="H340"/>
  <c r="I339"/>
  <c r="H339"/>
  <c r="I338"/>
  <c r="H338"/>
  <c r="I337"/>
  <c r="H337"/>
  <c r="I336"/>
  <c r="H336"/>
  <c r="I335"/>
  <c r="H335"/>
  <c r="I334"/>
  <c r="H334"/>
  <c r="I332"/>
  <c r="H332"/>
  <c r="I331"/>
  <c r="H331"/>
  <c r="I330"/>
  <c r="H330"/>
  <c r="I329"/>
  <c r="H329"/>
  <c r="I328"/>
  <c r="H328"/>
  <c r="I326"/>
  <c r="H326"/>
  <c r="I325"/>
  <c r="H325"/>
  <c r="I324"/>
  <c r="H324"/>
  <c r="I323"/>
  <c r="H323"/>
  <c r="I322"/>
  <c r="H322"/>
  <c r="I321"/>
  <c r="H321"/>
  <c r="I320"/>
  <c r="H320"/>
  <c r="I319"/>
  <c r="H319"/>
  <c r="I317"/>
  <c r="H317"/>
  <c r="I316"/>
  <c r="H316"/>
  <c r="I315"/>
  <c r="H315"/>
  <c r="I314"/>
  <c r="H314"/>
  <c r="I312"/>
  <c r="H312"/>
  <c r="I311"/>
  <c r="H311"/>
  <c r="I310"/>
  <c r="H310"/>
  <c r="I309"/>
  <c r="H309"/>
  <c r="I308"/>
  <c r="H308"/>
  <c r="I307"/>
  <c r="H307"/>
  <c r="I306"/>
  <c r="H306"/>
  <c r="I305"/>
  <c r="H305"/>
  <c r="I304"/>
  <c r="H304"/>
  <c r="I303"/>
  <c r="H303"/>
  <c r="I302"/>
  <c r="H302"/>
  <c r="I301"/>
  <c r="H301"/>
  <c r="I300"/>
  <c r="H300"/>
  <c r="I299"/>
  <c r="H299"/>
  <c r="I298"/>
  <c r="H298"/>
  <c r="I297"/>
  <c r="H297"/>
  <c r="I296"/>
  <c r="H296"/>
  <c r="I295"/>
  <c r="H295"/>
  <c r="I294"/>
  <c r="H294"/>
  <c r="I293"/>
  <c r="H293"/>
  <c r="I292"/>
  <c r="H292"/>
  <c r="I291"/>
  <c r="H291"/>
  <c r="I290"/>
  <c r="H290"/>
  <c r="I289"/>
  <c r="H289"/>
  <c r="I287"/>
  <c r="H287"/>
  <c r="I286"/>
  <c r="H286"/>
  <c r="I285"/>
  <c r="H285"/>
  <c r="I284"/>
  <c r="H284"/>
  <c r="I283"/>
  <c r="H283"/>
  <c r="I282"/>
  <c r="H282"/>
  <c r="I281"/>
  <c r="H281"/>
  <c r="I280"/>
  <c r="H280"/>
  <c r="I279"/>
  <c r="H279"/>
  <c r="I278"/>
  <c r="H278"/>
  <c r="I276"/>
  <c r="H276"/>
  <c r="I275"/>
  <c r="H275"/>
  <c r="I274"/>
  <c r="H274"/>
  <c r="I273"/>
  <c r="H273"/>
  <c r="I272"/>
  <c r="H272"/>
  <c r="I271"/>
  <c r="H271"/>
  <c r="I270"/>
  <c r="H270"/>
  <c r="I269"/>
  <c r="H269"/>
  <c r="I268"/>
  <c r="H268"/>
  <c r="I267"/>
  <c r="H267"/>
  <c r="I265"/>
  <c r="H265"/>
  <c r="I264"/>
  <c r="H264"/>
  <c r="I263"/>
  <c r="H263"/>
  <c r="I262"/>
  <c r="H262"/>
  <c r="I261"/>
  <c r="H261"/>
  <c r="I260"/>
  <c r="H260"/>
  <c r="I259"/>
  <c r="H259"/>
  <c r="I258"/>
  <c r="H258"/>
  <c r="I257"/>
  <c r="H257"/>
  <c r="I256"/>
  <c r="H256"/>
  <c r="I255"/>
  <c r="H255"/>
  <c r="I254"/>
  <c r="H254"/>
  <c r="I253"/>
  <c r="H253"/>
  <c r="I252"/>
  <c r="H252"/>
  <c r="I251"/>
  <c r="H251"/>
  <c r="I250"/>
  <c r="H250"/>
  <c r="I249"/>
  <c r="H249"/>
  <c r="I247"/>
  <c r="H247"/>
  <c r="I246"/>
  <c r="H246"/>
  <c r="I245"/>
  <c r="H245"/>
  <c r="I244"/>
  <c r="H244"/>
  <c r="I243"/>
  <c r="H243"/>
  <c r="I242"/>
  <c r="H242"/>
  <c r="I241"/>
  <c r="H241"/>
  <c r="I240"/>
  <c r="H240"/>
  <c r="I239"/>
  <c r="H239"/>
  <c r="I238"/>
  <c r="H238"/>
  <c r="I237"/>
  <c r="H237"/>
  <c r="I236"/>
  <c r="H236"/>
  <c r="I235"/>
  <c r="H235"/>
  <c r="I234"/>
  <c r="H234"/>
  <c r="I233"/>
  <c r="H233"/>
  <c r="I232"/>
  <c r="H232"/>
  <c r="I230"/>
  <c r="H230"/>
  <c r="I229"/>
  <c r="H229"/>
  <c r="I228"/>
  <c r="H228"/>
  <c r="I227"/>
  <c r="H227"/>
  <c r="I226"/>
  <c r="H226"/>
  <c r="I225"/>
  <c r="H225"/>
  <c r="I224"/>
  <c r="H224"/>
  <c r="I223"/>
  <c r="H223"/>
  <c r="I222"/>
  <c r="H222"/>
  <c r="I221"/>
  <c r="H221"/>
  <c r="I220"/>
  <c r="H220"/>
  <c r="I219"/>
  <c r="H219"/>
  <c r="I218"/>
  <c r="H218"/>
  <c r="I217"/>
  <c r="H217"/>
  <c r="I216"/>
  <c r="H216"/>
  <c r="I215"/>
  <c r="H215"/>
  <c r="I214"/>
  <c r="H214"/>
  <c r="I213"/>
  <c r="H213"/>
  <c r="I212"/>
  <c r="H212"/>
  <c r="I211"/>
  <c r="H211"/>
  <c r="I210"/>
  <c r="H210"/>
  <c r="I209"/>
  <c r="H209"/>
  <c r="I208"/>
  <c r="H208"/>
  <c r="I207"/>
  <c r="H207"/>
  <c r="I206"/>
  <c r="H206"/>
  <c r="I204"/>
  <c r="H204"/>
  <c r="I203"/>
  <c r="H203"/>
  <c r="I202"/>
  <c r="H202"/>
  <c r="I201"/>
  <c r="H201"/>
  <c r="I200"/>
  <c r="H200"/>
  <c r="I199"/>
  <c r="H199"/>
  <c r="I197"/>
  <c r="H197"/>
  <c r="I196"/>
  <c r="H196"/>
  <c r="I194"/>
  <c r="H194"/>
  <c r="I193"/>
  <c r="H193"/>
  <c r="I192"/>
  <c r="H192"/>
  <c r="I191"/>
  <c r="H191"/>
  <c r="I190"/>
  <c r="H190"/>
  <c r="I189"/>
  <c r="H189"/>
  <c r="I188"/>
  <c r="H188"/>
  <c r="I187"/>
  <c r="H187"/>
  <c r="I186"/>
  <c r="H186"/>
  <c r="I185"/>
  <c r="H185"/>
  <c r="I184"/>
  <c r="H184"/>
  <c r="I183"/>
  <c r="H183"/>
  <c r="I182"/>
  <c r="H182"/>
  <c r="I181"/>
  <c r="H181"/>
  <c r="I180"/>
  <c r="H180"/>
  <c r="I179"/>
  <c r="H179"/>
  <c r="I178"/>
  <c r="H178"/>
  <c r="I177"/>
  <c r="H177"/>
  <c r="I175"/>
  <c r="H175"/>
  <c r="I174"/>
  <c r="H174"/>
  <c r="I172"/>
  <c r="H172"/>
  <c r="I171"/>
  <c r="H171"/>
  <c r="I170"/>
  <c r="H170"/>
  <c r="I169"/>
  <c r="H169"/>
  <c r="I168"/>
  <c r="H168"/>
  <c r="I167"/>
  <c r="H167"/>
  <c r="I165"/>
  <c r="H165"/>
  <c r="I164"/>
  <c r="H164"/>
  <c r="I163"/>
  <c r="H163"/>
  <c r="I162"/>
  <c r="H162"/>
  <c r="I161"/>
  <c r="H161"/>
  <c r="I160"/>
  <c r="H160"/>
  <c r="I159"/>
  <c r="H159"/>
  <c r="I157"/>
  <c r="H157"/>
  <c r="I156"/>
  <c r="H156"/>
  <c r="I155"/>
  <c r="H155"/>
  <c r="I154"/>
  <c r="H154"/>
  <c r="I153"/>
  <c r="H153"/>
  <c r="I152"/>
  <c r="H152"/>
  <c r="I151"/>
  <c r="H151"/>
  <c r="I149"/>
  <c r="H149"/>
  <c r="I148"/>
  <c r="H148"/>
  <c r="I147"/>
  <c r="H147"/>
  <c r="I146"/>
  <c r="H146"/>
  <c r="I145"/>
  <c r="H145"/>
  <c r="I143"/>
  <c r="H143"/>
  <c r="I142"/>
  <c r="H142"/>
  <c r="I141"/>
  <c r="H141"/>
  <c r="I140"/>
  <c r="H140"/>
  <c r="I139"/>
  <c r="H139"/>
  <c r="I138"/>
  <c r="H138"/>
  <c r="I137"/>
  <c r="H137"/>
  <c r="I136"/>
  <c r="H136"/>
  <c r="I135"/>
  <c r="H135"/>
  <c r="I134"/>
  <c r="H134"/>
  <c r="I132"/>
  <c r="H132"/>
  <c r="I131"/>
  <c r="H131"/>
  <c r="I129"/>
  <c r="H129"/>
  <c r="I128"/>
  <c r="H128"/>
  <c r="I127"/>
  <c r="H127"/>
  <c r="I126"/>
  <c r="H126"/>
  <c r="I125"/>
  <c r="H125"/>
  <c r="I124"/>
  <c r="H124"/>
  <c r="I123"/>
  <c r="H123"/>
  <c r="I122"/>
  <c r="H122"/>
  <c r="I121"/>
  <c r="H121"/>
  <c r="I120"/>
  <c r="H120"/>
  <c r="I119"/>
  <c r="H119"/>
  <c r="I118"/>
  <c r="H118"/>
  <c r="I117"/>
  <c r="H117"/>
  <c r="I116"/>
  <c r="H116"/>
  <c r="I115"/>
  <c r="H115"/>
  <c r="I114"/>
  <c r="H114"/>
  <c r="I113"/>
  <c r="H113"/>
  <c r="I112"/>
  <c r="H112"/>
  <c r="I109"/>
  <c r="H109"/>
  <c r="I108"/>
  <c r="H108"/>
  <c r="I107"/>
  <c r="H107"/>
  <c r="I106"/>
  <c r="H106"/>
  <c r="I105"/>
  <c r="H105"/>
  <c r="I104"/>
  <c r="H104"/>
  <c r="I103"/>
  <c r="H103"/>
  <c r="I101"/>
  <c r="H101"/>
  <c r="I100"/>
  <c r="H100"/>
  <c r="I99"/>
  <c r="H99"/>
  <c r="I98"/>
  <c r="H98"/>
  <c r="I97"/>
  <c r="H97"/>
  <c r="I96"/>
  <c r="H96"/>
  <c r="I95"/>
  <c r="H95"/>
  <c r="I94"/>
  <c r="H94"/>
  <c r="I93"/>
  <c r="H93"/>
  <c r="I92"/>
  <c r="H92"/>
  <c r="I91"/>
  <c r="H91"/>
  <c r="I90"/>
  <c r="H90"/>
  <c r="I89"/>
  <c r="H89"/>
  <c r="I88"/>
  <c r="H88"/>
  <c r="I87"/>
  <c r="H87"/>
  <c r="I86"/>
  <c r="H86"/>
  <c r="I85"/>
  <c r="H85"/>
  <c r="I84"/>
  <c r="H84"/>
  <c r="I83"/>
  <c r="H83"/>
  <c r="I82"/>
  <c r="H82"/>
  <c r="I81"/>
  <c r="H81"/>
  <c r="I80"/>
  <c r="H80"/>
  <c r="I79"/>
  <c r="H79"/>
  <c r="I78"/>
  <c r="H78"/>
  <c r="I77"/>
  <c r="H77"/>
  <c r="I76"/>
  <c r="H76"/>
  <c r="I74"/>
  <c r="H74"/>
  <c r="I73"/>
  <c r="H73"/>
  <c r="I71"/>
  <c r="H71"/>
  <c r="I70"/>
  <c r="H70"/>
  <c r="I69"/>
  <c r="H69"/>
  <c r="I68"/>
  <c r="H68"/>
  <c r="I67"/>
  <c r="H67"/>
  <c r="I66"/>
  <c r="H66"/>
  <c r="I65"/>
  <c r="H65"/>
  <c r="I64"/>
  <c r="H64"/>
  <c r="I63"/>
  <c r="H63"/>
  <c r="I62"/>
  <c r="H62"/>
  <c r="I60"/>
  <c r="H60"/>
  <c r="I59"/>
  <c r="H59"/>
  <c r="I58"/>
  <c r="H58"/>
  <c r="I56"/>
  <c r="H56"/>
  <c r="I55"/>
  <c r="H55"/>
  <c r="I53"/>
  <c r="H53"/>
  <c r="I52"/>
  <c r="H52"/>
  <c r="I51"/>
  <c r="H51"/>
  <c r="I49"/>
  <c r="H49"/>
  <c r="I48"/>
  <c r="H48"/>
  <c r="I47"/>
  <c r="H47"/>
  <c r="I46"/>
  <c r="H46"/>
  <c r="I45"/>
  <c r="H45"/>
  <c r="J43"/>
  <c r="J42"/>
  <c r="J41"/>
  <c r="J40"/>
  <c r="J38"/>
  <c r="J37"/>
  <c r="J36"/>
  <c r="J35"/>
  <c r="J34"/>
  <c r="J33"/>
  <c r="J32"/>
  <c r="J31"/>
  <c r="J30"/>
  <c r="J29"/>
  <c r="J28"/>
  <c r="J27"/>
  <c r="J26"/>
  <c r="J25"/>
  <c r="J24"/>
  <c r="J23"/>
  <c r="J22"/>
  <c r="J21"/>
  <c r="J20"/>
  <c r="J19"/>
  <c r="J18"/>
  <c r="J17"/>
  <c r="J16"/>
  <c r="J15"/>
  <c r="J14"/>
  <c r="J13"/>
  <c r="J12"/>
  <c r="J11"/>
  <c r="J10"/>
  <c r="J9"/>
  <c r="J8"/>
  <c r="Q35" i="44" l="1"/>
  <c r="Q118"/>
  <c r="Q122"/>
  <c r="Q126"/>
  <c r="Q49"/>
  <c r="Q62"/>
  <c r="Q66"/>
  <c r="Q70"/>
  <c r="Q99"/>
  <c r="Q103"/>
  <c r="Q107"/>
  <c r="Q137"/>
  <c r="Q140"/>
  <c r="Q72"/>
  <c r="Q77"/>
  <c r="Q143"/>
  <c r="Q147"/>
  <c r="Q32"/>
  <c r="Q129"/>
  <c r="Q9"/>
  <c r="Q19"/>
  <c r="Q52"/>
  <c r="Q57"/>
  <c r="Q61"/>
  <c r="Q69"/>
  <c r="Q98"/>
  <c r="Q102"/>
  <c r="Q106"/>
  <c r="Q136"/>
  <c r="Q169"/>
  <c r="Q174"/>
  <c r="Q178"/>
  <c r="Q17"/>
  <c r="Q21"/>
  <c r="Q22"/>
  <c r="Q29"/>
  <c r="Q42"/>
  <c r="Q46"/>
  <c r="Q50"/>
  <c r="Q59"/>
  <c r="Q63"/>
  <c r="Q71"/>
  <c r="Q81"/>
  <c r="Q111"/>
  <c r="Q115"/>
  <c r="Q151"/>
  <c r="Q155"/>
  <c r="Q160"/>
  <c r="Q164"/>
  <c r="Q168"/>
  <c r="Q173"/>
  <c r="Q177"/>
  <c r="Q10"/>
  <c r="Q15"/>
  <c r="Q27"/>
  <c r="Q36"/>
  <c r="Q40"/>
  <c r="Q44"/>
  <c r="Q53"/>
  <c r="Q91"/>
  <c r="Q95"/>
  <c r="Q180"/>
  <c r="Q188"/>
  <c r="Q193"/>
  <c r="Q198"/>
  <c r="Q68"/>
  <c r="Q85"/>
  <c r="Q89"/>
  <c r="Q105"/>
  <c r="J576" i="6"/>
  <c r="J579"/>
  <c r="J586"/>
  <c r="J598"/>
  <c r="J600"/>
  <c r="J602"/>
  <c r="J605"/>
  <c r="J48"/>
  <c r="J51"/>
  <c r="J59"/>
  <c r="J62"/>
  <c r="J64"/>
  <c r="J70"/>
  <c r="J73"/>
  <c r="J76"/>
  <c r="J78"/>
  <c r="J84"/>
  <c r="J86"/>
  <c r="J92"/>
  <c r="J94"/>
  <c r="J100"/>
  <c r="J103"/>
  <c r="J109"/>
  <c r="J113"/>
  <c r="J119"/>
  <c r="J121"/>
  <c r="J139"/>
  <c r="J141"/>
  <c r="J153"/>
  <c r="J157"/>
  <c r="J160"/>
  <c r="J162"/>
  <c r="J164"/>
  <c r="J171"/>
  <c r="J174"/>
  <c r="J177"/>
  <c r="J179"/>
  <c r="J185"/>
  <c r="J187"/>
  <c r="J222"/>
  <c r="J224"/>
  <c r="J233"/>
  <c r="J237"/>
  <c r="J243"/>
  <c r="J245"/>
  <c r="J252"/>
  <c r="J260"/>
  <c r="J262"/>
  <c r="J264"/>
  <c r="J295"/>
  <c r="J297"/>
  <c r="J299"/>
  <c r="J301"/>
  <c r="J303"/>
  <c r="J305"/>
  <c r="J337"/>
  <c r="J339"/>
  <c r="J348"/>
  <c r="J350"/>
  <c r="J402"/>
  <c r="J411"/>
  <c r="J414"/>
  <c r="J420"/>
  <c r="J422"/>
  <c r="J428"/>
  <c r="J430"/>
  <c r="J434"/>
  <c r="J456"/>
  <c r="J458"/>
  <c r="J467"/>
  <c r="J469"/>
  <c r="J475"/>
  <c r="J477"/>
  <c r="J485"/>
  <c r="J504"/>
  <c r="J506"/>
  <c r="J553"/>
  <c r="J577"/>
  <c r="J585"/>
  <c r="J587"/>
  <c r="J599"/>
  <c r="J603"/>
  <c r="J608"/>
  <c r="J611"/>
  <c r="J616"/>
  <c r="J619"/>
  <c r="J624"/>
  <c r="J627"/>
  <c r="J630"/>
  <c r="J632"/>
  <c r="J642"/>
  <c r="J644"/>
  <c r="J662"/>
  <c r="J664"/>
  <c r="J669"/>
  <c r="J673"/>
  <c r="J676"/>
  <c r="J679"/>
  <c r="J717"/>
  <c r="J730"/>
  <c r="J733"/>
  <c r="J735"/>
  <c r="J737"/>
  <c r="J746"/>
  <c r="J748"/>
  <c r="J58"/>
  <c r="J69"/>
  <c r="J83"/>
  <c r="J147"/>
  <c r="J202"/>
  <c r="J281"/>
  <c r="J294"/>
  <c r="J324"/>
  <c r="J362"/>
  <c r="J371"/>
  <c r="J388"/>
  <c r="J399"/>
  <c r="J451"/>
  <c r="J542"/>
  <c r="J552"/>
  <c r="J693"/>
  <c r="J607"/>
  <c r="J612"/>
  <c r="J615"/>
  <c r="J620"/>
  <c r="J623"/>
  <c r="J628"/>
  <c r="J633"/>
  <c r="J643"/>
  <c r="J645"/>
  <c r="J665"/>
  <c r="J668"/>
  <c r="J670"/>
  <c r="J672"/>
  <c r="J677"/>
  <c r="J729"/>
  <c r="J732"/>
  <c r="J736"/>
  <c r="J738"/>
  <c r="J747"/>
  <c r="J750"/>
  <c r="J752"/>
  <c r="J570"/>
  <c r="J455"/>
  <c r="J574"/>
  <c r="Q48" i="44"/>
  <c r="Q65"/>
  <c r="Q134"/>
  <c r="Q64"/>
  <c r="Q114"/>
  <c r="Q141"/>
  <c r="Q20"/>
  <c r="Q38"/>
  <c r="Q55"/>
  <c r="Q67"/>
  <c r="Q101"/>
  <c r="Q109"/>
  <c r="Q113"/>
  <c r="Q175"/>
  <c r="Q41"/>
  <c r="Q45"/>
  <c r="Q58"/>
  <c r="Q139"/>
  <c r="Q184"/>
  <c r="Q196"/>
  <c r="Q195"/>
  <c r="Q197"/>
  <c r="Q191"/>
  <c r="Q190"/>
  <c r="Q192"/>
  <c r="Q182"/>
  <c r="Q186"/>
  <c r="Q185"/>
  <c r="Q183"/>
  <c r="Q187"/>
  <c r="Q170"/>
  <c r="Q159"/>
  <c r="Q163"/>
  <c r="Q158"/>
  <c r="Q162"/>
  <c r="Q146"/>
  <c r="Q150"/>
  <c r="Q154"/>
  <c r="Q145"/>
  <c r="Q149"/>
  <c r="Q153"/>
  <c r="Q144"/>
  <c r="Q148"/>
  <c r="Q152"/>
  <c r="Q128"/>
  <c r="Q132"/>
  <c r="Q131"/>
  <c r="Q130"/>
  <c r="Q120"/>
  <c r="Q124"/>
  <c r="Q119"/>
  <c r="Q123"/>
  <c r="Q117"/>
  <c r="Q121"/>
  <c r="Q125"/>
  <c r="Q100"/>
  <c r="Q104"/>
  <c r="Q108"/>
  <c r="Q112"/>
  <c r="Q94"/>
  <c r="Q93"/>
  <c r="Q92"/>
  <c r="Q76"/>
  <c r="Q80"/>
  <c r="Q84"/>
  <c r="Q88"/>
  <c r="Q75"/>
  <c r="Q79"/>
  <c r="Q83"/>
  <c r="Q87"/>
  <c r="Q74"/>
  <c r="Q78"/>
  <c r="Q82"/>
  <c r="Q86"/>
  <c r="Q34"/>
  <c r="Q25"/>
  <c r="Q24"/>
  <c r="Q26"/>
  <c r="Q14"/>
  <c r="Q13"/>
  <c r="Q12"/>
  <c r="J47" i="6"/>
  <c r="J85"/>
  <c r="J93"/>
  <c r="J108"/>
  <c r="J112"/>
  <c r="J122"/>
  <c r="J149"/>
  <c r="J161"/>
  <c r="J165"/>
  <c r="J175"/>
  <c r="J180"/>
  <c r="J186"/>
  <c r="J137"/>
  <c r="J216"/>
  <c r="J220"/>
  <c r="J335"/>
  <c r="J438"/>
  <c r="J442"/>
  <c r="J493"/>
  <c r="J502"/>
  <c r="J519"/>
  <c r="J535"/>
  <c r="J548"/>
  <c r="J682"/>
  <c r="J555"/>
  <c r="J557"/>
  <c r="J560"/>
  <c r="J562"/>
  <c r="J564"/>
  <c r="J687"/>
  <c r="J712"/>
  <c r="J87"/>
  <c r="J95"/>
  <c r="J101"/>
  <c r="J114"/>
  <c r="J120"/>
  <c r="J126"/>
  <c r="J152"/>
  <c r="J172"/>
  <c r="J178"/>
  <c r="J188"/>
  <c r="J192"/>
  <c r="J225"/>
  <c r="J227"/>
  <c r="J234"/>
  <c r="J236"/>
  <c r="J238"/>
  <c r="J242"/>
  <c r="J253"/>
  <c r="J255"/>
  <c r="J259"/>
  <c r="J263"/>
  <c r="J270"/>
  <c r="J296"/>
  <c r="J300"/>
  <c r="J304"/>
  <c r="J306"/>
  <c r="J308"/>
  <c r="J310"/>
  <c r="J340"/>
  <c r="J344"/>
  <c r="J351"/>
  <c r="J353"/>
  <c r="J401"/>
  <c r="J403"/>
  <c r="J412"/>
  <c r="J415"/>
  <c r="J421"/>
  <c r="J423"/>
  <c r="J429"/>
  <c r="J431"/>
  <c r="J443"/>
  <c r="J447"/>
  <c r="J457"/>
  <c r="J466"/>
  <c r="J468"/>
  <c r="J474"/>
  <c r="J476"/>
  <c r="J554"/>
  <c r="J558"/>
  <c r="J561"/>
  <c r="J698"/>
  <c r="J703"/>
  <c r="J715"/>
  <c r="J49"/>
  <c r="J60"/>
  <c r="J63"/>
  <c r="J65"/>
  <c r="J71"/>
  <c r="J74"/>
  <c r="J77"/>
  <c r="J79"/>
  <c r="J107"/>
  <c r="J128"/>
  <c r="J131"/>
  <c r="J134"/>
  <c r="J143"/>
  <c r="J151"/>
  <c r="J194"/>
  <c r="J197"/>
  <c r="J200"/>
  <c r="J204"/>
  <c r="J209"/>
  <c r="J211"/>
  <c r="J213"/>
  <c r="J251"/>
  <c r="J282"/>
  <c r="J284"/>
  <c r="J286"/>
  <c r="J289"/>
  <c r="J291"/>
  <c r="J312"/>
  <c r="J315"/>
  <c r="J320"/>
  <c r="J326"/>
  <c r="J329"/>
  <c r="J331"/>
  <c r="J334"/>
  <c r="J338"/>
  <c r="J349"/>
  <c r="J357"/>
  <c r="J359"/>
  <c r="J363"/>
  <c r="J365"/>
  <c r="J372"/>
  <c r="J375"/>
  <c r="J378"/>
  <c r="J381"/>
  <c r="J385"/>
  <c r="J387"/>
  <c r="J389"/>
  <c r="J392"/>
  <c r="J394"/>
  <c r="J396"/>
  <c r="J398"/>
  <c r="J435"/>
  <c r="J439"/>
  <c r="J448"/>
  <c r="J450"/>
  <c r="J452"/>
  <c r="J454"/>
  <c r="J465"/>
  <c r="J473"/>
  <c r="J481"/>
  <c r="J486"/>
  <c r="J488"/>
  <c r="J494"/>
  <c r="J496"/>
  <c r="J498"/>
  <c r="J501"/>
  <c r="J508"/>
  <c r="J521"/>
  <c r="J525"/>
  <c r="J528"/>
  <c r="J533"/>
  <c r="J543"/>
  <c r="J566"/>
  <c r="J569"/>
  <c r="J584"/>
  <c r="J588"/>
  <c r="J593"/>
  <c r="J637"/>
  <c r="J641"/>
  <c r="J653"/>
  <c r="J661"/>
  <c r="J685"/>
  <c r="J704"/>
  <c r="J709"/>
  <c r="J721"/>
  <c r="J744"/>
  <c r="J751"/>
  <c r="J91"/>
  <c r="J99"/>
  <c r="J118"/>
  <c r="J127"/>
  <c r="J129"/>
  <c r="J132"/>
  <c r="J135"/>
  <c r="J142"/>
  <c r="J170"/>
  <c r="J184"/>
  <c r="J193"/>
  <c r="J196"/>
  <c r="J203"/>
  <c r="J208"/>
  <c r="J212"/>
  <c r="J218"/>
  <c r="J228"/>
  <c r="J241"/>
  <c r="J272"/>
  <c r="J274"/>
  <c r="J283"/>
  <c r="J287"/>
  <c r="J290"/>
  <c r="J298"/>
  <c r="J302"/>
  <c r="J316"/>
  <c r="J321"/>
  <c r="J323"/>
  <c r="J325"/>
  <c r="J330"/>
  <c r="J343"/>
  <c r="J355"/>
  <c r="J358"/>
  <c r="J364"/>
  <c r="J373"/>
  <c r="J376"/>
  <c r="J379"/>
  <c r="J382"/>
  <c r="J386"/>
  <c r="J390"/>
  <c r="J393"/>
  <c r="J395"/>
  <c r="J410"/>
  <c r="J419"/>
  <c r="J427"/>
  <c r="J449"/>
  <c r="J453"/>
  <c r="J459"/>
  <c r="J487"/>
  <c r="J489"/>
  <c r="J495"/>
  <c r="J507"/>
  <c r="J509"/>
  <c r="J511"/>
  <c r="J520"/>
  <c r="J522"/>
  <c r="J524"/>
  <c r="J529"/>
  <c r="J532"/>
  <c r="J534"/>
  <c r="J567"/>
  <c r="J580"/>
  <c r="J597"/>
  <c r="J649"/>
  <c r="J657"/>
  <c r="J684"/>
  <c r="J686"/>
  <c r="J706"/>
  <c r="J708"/>
  <c r="J711"/>
  <c r="J727"/>
  <c r="J741"/>
  <c r="J518"/>
  <c r="J527"/>
  <c r="J537"/>
  <c r="J540"/>
  <c r="J544"/>
  <c r="J547"/>
  <c r="J549"/>
  <c r="J556"/>
  <c r="J571"/>
  <c r="J582"/>
  <c r="J590"/>
  <c r="J595"/>
  <c r="J610"/>
  <c r="J618"/>
  <c r="J626"/>
  <c r="J631"/>
  <c r="J636"/>
  <c r="J638"/>
  <c r="J640"/>
  <c r="J647"/>
  <c r="J651"/>
  <c r="J654"/>
  <c r="J659"/>
  <c r="J667"/>
  <c r="J671"/>
  <c r="J680"/>
  <c r="J689"/>
  <c r="J692"/>
  <c r="J694"/>
  <c r="J697"/>
  <c r="J699"/>
  <c r="J702"/>
  <c r="J707"/>
  <c r="J713"/>
  <c r="J719"/>
  <c r="J723"/>
  <c r="J726"/>
  <c r="J728"/>
  <c r="J743"/>
  <c r="J745"/>
  <c r="J523"/>
  <c r="J531"/>
  <c r="J536"/>
  <c r="J539"/>
  <c r="J545"/>
  <c r="J550"/>
  <c r="J563"/>
  <c r="J572"/>
  <c r="J575"/>
  <c r="J581"/>
  <c r="J589"/>
  <c r="J592"/>
  <c r="J594"/>
  <c r="J601"/>
  <c r="J606"/>
  <c r="J614"/>
  <c r="J622"/>
  <c r="J639"/>
  <c r="J646"/>
  <c r="J650"/>
  <c r="J655"/>
  <c r="J658"/>
  <c r="J663"/>
  <c r="J675"/>
  <c r="J681"/>
  <c r="J683"/>
  <c r="J688"/>
  <c r="J691"/>
  <c r="J695"/>
  <c r="J700"/>
  <c r="J714"/>
  <c r="J718"/>
  <c r="J720"/>
  <c r="J722"/>
  <c r="J725"/>
  <c r="J734"/>
  <c r="J739"/>
  <c r="J742"/>
  <c r="J46"/>
  <c r="J52"/>
  <c r="J55"/>
  <c r="J66"/>
  <c r="J68"/>
  <c r="J81"/>
  <c r="J88"/>
  <c r="J90"/>
  <c r="J97"/>
  <c r="J105"/>
  <c r="J116"/>
  <c r="J123"/>
  <c r="J125"/>
  <c r="J138"/>
  <c r="J140"/>
  <c r="J148"/>
  <c r="J155"/>
  <c r="J163"/>
  <c r="J199"/>
  <c r="J201"/>
  <c r="J229"/>
  <c r="J239"/>
  <c r="J246"/>
  <c r="J249"/>
  <c r="J258"/>
  <c r="J265"/>
  <c r="J268"/>
  <c r="J275"/>
  <c r="J280"/>
  <c r="J319"/>
  <c r="J404"/>
  <c r="J407"/>
  <c r="J409"/>
  <c r="J417"/>
  <c r="J424"/>
  <c r="J426"/>
  <c r="J433"/>
  <c r="J436"/>
  <c r="J441"/>
  <c r="J444"/>
  <c r="J446"/>
  <c r="J461"/>
  <c r="J464"/>
  <c r="J471"/>
  <c r="J478"/>
  <c r="J480"/>
  <c r="J482"/>
  <c r="J484"/>
  <c r="J491"/>
  <c r="J497"/>
  <c r="J503"/>
  <c r="J505"/>
  <c r="J168"/>
  <c r="J181"/>
  <c r="J183"/>
  <c r="J190"/>
  <c r="J206"/>
  <c r="J292"/>
  <c r="J342"/>
  <c r="J361"/>
  <c r="J366"/>
  <c r="J369"/>
  <c r="J384"/>
  <c r="J499"/>
  <c r="J45"/>
  <c r="J53"/>
  <c r="J56"/>
  <c r="J67"/>
  <c r="J80"/>
  <c r="J82"/>
  <c r="J89"/>
  <c r="J96"/>
  <c r="J98"/>
  <c r="J104"/>
  <c r="J106"/>
  <c r="J115"/>
  <c r="J117"/>
  <c r="J124"/>
  <c r="J210"/>
  <c r="J217"/>
  <c r="J219"/>
  <c r="J226"/>
  <c r="J230"/>
  <c r="J240"/>
  <c r="J247"/>
  <c r="J250"/>
  <c r="J257"/>
  <c r="J267"/>
  <c r="J269"/>
  <c r="J276"/>
  <c r="J279"/>
  <c r="J285"/>
  <c r="J307"/>
  <c r="J309"/>
  <c r="J328"/>
  <c r="J352"/>
  <c r="J397"/>
  <c r="J400"/>
  <c r="J405"/>
  <c r="J408"/>
  <c r="J416"/>
  <c r="J418"/>
  <c r="J425"/>
  <c r="J432"/>
  <c r="J437"/>
  <c r="J440"/>
  <c r="J445"/>
  <c r="J460"/>
  <c r="J463"/>
  <c r="J470"/>
  <c r="J472"/>
  <c r="J479"/>
  <c r="J483"/>
  <c r="J490"/>
  <c r="J492"/>
  <c r="J510"/>
  <c r="J136"/>
  <c r="J146"/>
  <c r="J154"/>
  <c r="J156"/>
  <c r="J159"/>
  <c r="J167"/>
  <c r="J169"/>
  <c r="J182"/>
  <c r="J189"/>
  <c r="J191"/>
  <c r="J207"/>
  <c r="J214"/>
  <c r="J221"/>
  <c r="J223"/>
  <c r="J235"/>
  <c r="J254"/>
  <c r="J261"/>
  <c r="J271"/>
  <c r="J273"/>
  <c r="J293"/>
  <c r="J311"/>
  <c r="J322"/>
  <c r="J332"/>
  <c r="J336"/>
  <c r="J341"/>
  <c r="J354"/>
  <c r="J360"/>
  <c r="J368"/>
  <c r="J370"/>
  <c r="J383"/>
  <c r="J512"/>
  <c r="J347"/>
  <c r="J345"/>
  <c r="J317"/>
  <c r="J314"/>
  <c r="J278"/>
  <c r="J256"/>
  <c r="J244"/>
  <c r="J232"/>
  <c r="J215"/>
  <c r="J145"/>
  <c r="D318" i="12"/>
  <c r="E318"/>
  <c r="F318"/>
  <c r="G318"/>
  <c r="H318"/>
  <c r="I318"/>
  <c r="J318"/>
  <c r="K318"/>
  <c r="L318"/>
  <c r="M318"/>
  <c r="N318"/>
  <c r="O318"/>
  <c r="W52" i="14" l="1"/>
  <c r="X52"/>
  <c r="W53"/>
  <c r="X53"/>
  <c r="W54"/>
  <c r="X54"/>
  <c r="W55"/>
  <c r="X55"/>
  <c r="W56"/>
  <c r="X56"/>
  <c r="W57"/>
  <c r="X57"/>
  <c r="W58"/>
  <c r="X58"/>
  <c r="W59"/>
  <c r="X59"/>
  <c r="W60"/>
  <c r="X60"/>
  <c r="W61"/>
  <c r="X61"/>
  <c r="W62"/>
  <c r="X62"/>
  <c r="W63"/>
  <c r="X63"/>
  <c r="W64"/>
  <c r="X64"/>
  <c r="W65"/>
  <c r="X65"/>
  <c r="W66"/>
  <c r="X66"/>
  <c r="W67"/>
  <c r="X67"/>
  <c r="W68"/>
  <c r="X68"/>
  <c r="W69"/>
  <c r="X69"/>
  <c r="W70"/>
  <c r="X70"/>
  <c r="W71"/>
  <c r="X71"/>
  <c r="W72"/>
  <c r="X72"/>
  <c r="W73"/>
  <c r="X73"/>
  <c r="W74"/>
  <c r="X74"/>
  <c r="W75"/>
  <c r="X75"/>
  <c r="W76"/>
  <c r="X76"/>
  <c r="W77"/>
  <c r="X77"/>
  <c r="W78"/>
  <c r="X78"/>
  <c r="W79"/>
  <c r="X79"/>
  <c r="W80"/>
  <c r="X80"/>
  <c r="W81"/>
  <c r="X81"/>
  <c r="W82"/>
  <c r="X82"/>
  <c r="W83"/>
  <c r="X83"/>
  <c r="W84"/>
  <c r="X84"/>
  <c r="W85"/>
  <c r="X85"/>
  <c r="W86"/>
  <c r="X86"/>
  <c r="W87"/>
  <c r="X87"/>
  <c r="W88"/>
  <c r="X88"/>
  <c r="W89"/>
  <c r="X89"/>
  <c r="W90"/>
  <c r="X90"/>
  <c r="W91"/>
  <c r="X91"/>
  <c r="X51"/>
  <c r="W51"/>
  <c r="W8"/>
  <c r="X8"/>
  <c r="W9"/>
  <c r="X9"/>
  <c r="W10"/>
  <c r="X10"/>
  <c r="W11"/>
  <c r="X11"/>
  <c r="W12"/>
  <c r="X12"/>
  <c r="W13"/>
  <c r="X13"/>
  <c r="W14"/>
  <c r="X14"/>
  <c r="W15"/>
  <c r="X15"/>
  <c r="W16"/>
  <c r="X16"/>
  <c r="W17"/>
  <c r="X17"/>
  <c r="Y17" s="1"/>
  <c r="W18"/>
  <c r="X18"/>
  <c r="W19"/>
  <c r="X19"/>
  <c r="W20"/>
  <c r="X20"/>
  <c r="W21"/>
  <c r="X21"/>
  <c r="W22"/>
  <c r="X22"/>
  <c r="W23"/>
  <c r="X23"/>
  <c r="W24"/>
  <c r="X24"/>
  <c r="Y24" s="1"/>
  <c r="W25"/>
  <c r="X25"/>
  <c r="W26"/>
  <c r="X26"/>
  <c r="W27"/>
  <c r="X27"/>
  <c r="W28"/>
  <c r="X28"/>
  <c r="W29"/>
  <c r="X29"/>
  <c r="W30"/>
  <c r="X30"/>
  <c r="W31"/>
  <c r="X31"/>
  <c r="W32"/>
  <c r="X32"/>
  <c r="W33"/>
  <c r="X33"/>
  <c r="W34"/>
  <c r="X34"/>
  <c r="W35"/>
  <c r="X35"/>
  <c r="W36"/>
  <c r="X36"/>
  <c r="W37"/>
  <c r="X37"/>
  <c r="W38"/>
  <c r="X38"/>
  <c r="W39"/>
  <c r="X39"/>
  <c r="W40"/>
  <c r="X40"/>
  <c r="W41"/>
  <c r="X41"/>
  <c r="W42"/>
  <c r="X42"/>
  <c r="W43"/>
  <c r="X43"/>
  <c r="W44"/>
  <c r="X44"/>
  <c r="W45"/>
  <c r="X45"/>
  <c r="W46"/>
  <c r="X46"/>
  <c r="X7"/>
  <c r="W7"/>
  <c r="Y88" l="1"/>
  <c r="Y80"/>
  <c r="Y76"/>
  <c r="Y68"/>
  <c r="Y64"/>
  <c r="Y60"/>
  <c r="Y53"/>
  <c r="Y54"/>
  <c r="Y57"/>
  <c r="Y52"/>
  <c r="Y89"/>
  <c r="Y81"/>
  <c r="Y73"/>
  <c r="Y69"/>
  <c r="Y70"/>
  <c r="Y84"/>
  <c r="Y82"/>
  <c r="Y79"/>
  <c r="Y77"/>
  <c r="Y90"/>
  <c r="Y87"/>
  <c r="Y85"/>
  <c r="Y65"/>
  <c r="Y63"/>
  <c r="Y61"/>
  <c r="Y14"/>
  <c r="Y33"/>
  <c r="Y29"/>
  <c r="Y44"/>
  <c r="Y40"/>
  <c r="Y32"/>
  <c r="Y12"/>
  <c r="Y34"/>
  <c r="Y31"/>
  <c r="Y25"/>
  <c r="Y36"/>
  <c r="Y42"/>
  <c r="Y23"/>
  <c r="Y21"/>
  <c r="Y45"/>
  <c r="Y41"/>
  <c r="Y39"/>
  <c r="Y37"/>
  <c r="Y28"/>
  <c r="Y26"/>
  <c r="Y13"/>
  <c r="Y9"/>
  <c r="Y20"/>
  <c r="Y8"/>
  <c r="Y66"/>
  <c r="Y59"/>
  <c r="Y91"/>
  <c r="Y86"/>
  <c r="Y83"/>
  <c r="Y71"/>
  <c r="Y62"/>
  <c r="Y55"/>
  <c r="Y51"/>
  <c r="Y74"/>
  <c r="Y72"/>
  <c r="Y67"/>
  <c r="Y58"/>
  <c r="Y56"/>
  <c r="Y75"/>
  <c r="Y78"/>
  <c r="Y19"/>
  <c r="Y10"/>
  <c r="Y46"/>
  <c r="Y43"/>
  <c r="Y38"/>
  <c r="Y35"/>
  <c r="Y30"/>
  <c r="Y27"/>
  <c r="Y22"/>
  <c r="Y15"/>
  <c r="Y18"/>
  <c r="Y16"/>
  <c r="Y11"/>
  <c r="O9" i="34"/>
  <c r="P9"/>
  <c r="Q9" s="1"/>
  <c r="O10"/>
  <c r="P10"/>
  <c r="O11"/>
  <c r="P11"/>
  <c r="Q11" s="1"/>
  <c r="O12"/>
  <c r="P12"/>
  <c r="O13"/>
  <c r="P13"/>
  <c r="Q13" s="1"/>
  <c r="O14"/>
  <c r="P14"/>
  <c r="O15"/>
  <c r="P15"/>
  <c r="O17"/>
  <c r="P17"/>
  <c r="O18"/>
  <c r="P18"/>
  <c r="O20"/>
  <c r="P20"/>
  <c r="O21"/>
  <c r="P21"/>
  <c r="Q21" s="1"/>
  <c r="O23"/>
  <c r="P23"/>
  <c r="O24"/>
  <c r="P24"/>
  <c r="O25"/>
  <c r="P25"/>
  <c r="Q25" s="1"/>
  <c r="O26"/>
  <c r="P26"/>
  <c r="O27"/>
  <c r="P27"/>
  <c r="Q27" s="1"/>
  <c r="O29"/>
  <c r="P29"/>
  <c r="O30"/>
  <c r="P30"/>
  <c r="O31"/>
  <c r="P31"/>
  <c r="O32"/>
  <c r="P32"/>
  <c r="O33"/>
  <c r="P33"/>
  <c r="Q33" s="1"/>
  <c r="O34"/>
  <c r="P34"/>
  <c r="O35"/>
  <c r="P35"/>
  <c r="Q35" s="1"/>
  <c r="O37"/>
  <c r="P37"/>
  <c r="Q37" s="1"/>
  <c r="O38"/>
  <c r="P38"/>
  <c r="O39"/>
  <c r="P39"/>
  <c r="O40"/>
  <c r="P40"/>
  <c r="Q40" s="1"/>
  <c r="O41"/>
  <c r="P41"/>
  <c r="O42"/>
  <c r="P42"/>
  <c r="Q42" s="1"/>
  <c r="O43"/>
  <c r="P43"/>
  <c r="O45"/>
  <c r="P45"/>
  <c r="O46"/>
  <c r="P46"/>
  <c r="O47"/>
  <c r="P47"/>
  <c r="P7"/>
  <c r="O7"/>
  <c r="O13" i="33"/>
  <c r="P13"/>
  <c r="O14"/>
  <c r="P14"/>
  <c r="O15"/>
  <c r="P15"/>
  <c r="O17"/>
  <c r="P17"/>
  <c r="O18"/>
  <c r="P18"/>
  <c r="O19"/>
  <c r="P19"/>
  <c r="O20"/>
  <c r="P20"/>
  <c r="O22"/>
  <c r="P22"/>
  <c r="O23"/>
  <c r="P23"/>
  <c r="O24"/>
  <c r="P24"/>
  <c r="O26"/>
  <c r="P26"/>
  <c r="O27"/>
  <c r="P27"/>
  <c r="P28"/>
  <c r="O29"/>
  <c r="P29"/>
  <c r="O31"/>
  <c r="P31"/>
  <c r="O32"/>
  <c r="P32"/>
  <c r="O33"/>
  <c r="P33"/>
  <c r="O35"/>
  <c r="P35"/>
  <c r="Q35" s="1"/>
  <c r="P36"/>
  <c r="O37"/>
  <c r="P37"/>
  <c r="O39"/>
  <c r="P39"/>
  <c r="O40"/>
  <c r="P40"/>
  <c r="O41"/>
  <c r="P41"/>
  <c r="O43"/>
  <c r="P43"/>
  <c r="P44"/>
  <c r="O45"/>
  <c r="P45"/>
  <c r="O46"/>
  <c r="P46"/>
  <c r="O48"/>
  <c r="P48"/>
  <c r="O49"/>
  <c r="P49"/>
  <c r="O50"/>
  <c r="P50"/>
  <c r="O51"/>
  <c r="P51"/>
  <c r="O52"/>
  <c r="P52"/>
  <c r="O9"/>
  <c r="P9"/>
  <c r="O10"/>
  <c r="P10"/>
  <c r="O11"/>
  <c r="P11"/>
  <c r="P7"/>
  <c r="O7"/>
  <c r="Q752" i="12"/>
  <c r="P518"/>
  <c r="Q518"/>
  <c r="P527"/>
  <c r="Q527"/>
  <c r="P531"/>
  <c r="Q531"/>
  <c r="P539"/>
  <c r="Q539"/>
  <c r="P542"/>
  <c r="Q542"/>
  <c r="P547"/>
  <c r="Q547"/>
  <c r="P560"/>
  <c r="Q560"/>
  <c r="R563"/>
  <c r="Q566"/>
  <c r="P569"/>
  <c r="Q569"/>
  <c r="P574"/>
  <c r="Q574"/>
  <c r="P579"/>
  <c r="Q579"/>
  <c r="P584"/>
  <c r="Q584"/>
  <c r="P592"/>
  <c r="Q592"/>
  <c r="Q597"/>
  <c r="P605"/>
  <c r="Q605"/>
  <c r="P610"/>
  <c r="Q610"/>
  <c r="P614"/>
  <c r="Q614"/>
  <c r="R616"/>
  <c r="P618"/>
  <c r="Q618"/>
  <c r="P622"/>
  <c r="Q622"/>
  <c r="P626"/>
  <c r="Q626"/>
  <c r="P630"/>
  <c r="Q630"/>
  <c r="P634"/>
  <c r="Q634"/>
  <c r="P636"/>
  <c r="Q636"/>
  <c r="R642"/>
  <c r="R646"/>
  <c r="P649"/>
  <c r="Q649"/>
  <c r="P653"/>
  <c r="Q653"/>
  <c r="P657"/>
  <c r="Q657"/>
  <c r="P661"/>
  <c r="Q661"/>
  <c r="P667"/>
  <c r="Q667"/>
  <c r="R669"/>
  <c r="R671"/>
  <c r="P675"/>
  <c r="Q675"/>
  <c r="P679"/>
  <c r="Q679"/>
  <c r="R681"/>
  <c r="R683"/>
  <c r="R684"/>
  <c r="P691"/>
  <c r="Q691"/>
  <c r="P697"/>
  <c r="Q697"/>
  <c r="R699"/>
  <c r="P702"/>
  <c r="Q702"/>
  <c r="P706"/>
  <c r="Q706"/>
  <c r="P711"/>
  <c r="Q711"/>
  <c r="P715"/>
  <c r="Q715"/>
  <c r="P717"/>
  <c r="Q717"/>
  <c r="Q725"/>
  <c r="Q732"/>
  <c r="P741"/>
  <c r="Q741"/>
  <c r="Q748"/>
  <c r="P750"/>
  <c r="Q750"/>
  <c r="P463"/>
  <c r="Q463"/>
  <c r="Q501"/>
  <c r="Q8"/>
  <c r="Q40"/>
  <c r="P45"/>
  <c r="Q45"/>
  <c r="P51"/>
  <c r="Q51"/>
  <c r="Q55"/>
  <c r="P62"/>
  <c r="Q62"/>
  <c r="Q73"/>
  <c r="P76"/>
  <c r="Q76"/>
  <c r="Q103"/>
  <c r="P110"/>
  <c r="Q110"/>
  <c r="P112"/>
  <c r="Q112"/>
  <c r="Q134"/>
  <c r="Q135"/>
  <c r="Q136"/>
  <c r="Q137"/>
  <c r="Q138"/>
  <c r="Q139"/>
  <c r="Q140"/>
  <c r="Q141"/>
  <c r="Q142"/>
  <c r="Q143"/>
  <c r="P145"/>
  <c r="Q145"/>
  <c r="P151"/>
  <c r="Q151"/>
  <c r="P159"/>
  <c r="Q159"/>
  <c r="P167"/>
  <c r="Q167"/>
  <c r="Q174"/>
  <c r="P177"/>
  <c r="Q177"/>
  <c r="P196"/>
  <c r="Q196"/>
  <c r="P199"/>
  <c r="Q199"/>
  <c r="P206"/>
  <c r="Q206"/>
  <c r="P232"/>
  <c r="Q232"/>
  <c r="P249"/>
  <c r="Q249"/>
  <c r="P267"/>
  <c r="Q267"/>
  <c r="P278"/>
  <c r="Q278"/>
  <c r="P289"/>
  <c r="Q289"/>
  <c r="P314"/>
  <c r="Q314"/>
  <c r="P319"/>
  <c r="Q319"/>
  <c r="P328"/>
  <c r="Q328"/>
  <c r="P334"/>
  <c r="Q334"/>
  <c r="R344"/>
  <c r="P347"/>
  <c r="Q347"/>
  <c r="P357"/>
  <c r="Q357"/>
  <c r="P365"/>
  <c r="Q365"/>
  <c r="P366"/>
  <c r="Q366"/>
  <c r="P368"/>
  <c r="Q368"/>
  <c r="P375"/>
  <c r="Q375"/>
  <c r="P378"/>
  <c r="Q378"/>
  <c r="P381"/>
  <c r="Q381"/>
  <c r="Q392"/>
  <c r="P407"/>
  <c r="Q407"/>
  <c r="Q414"/>
  <c r="Q29" i="33" l="1"/>
  <c r="R626" i="12"/>
  <c r="R414"/>
  <c r="Q32" i="33"/>
  <c r="Q23"/>
  <c r="Q45" i="34"/>
  <c r="R697" i="12"/>
  <c r="R342"/>
  <c r="R340"/>
  <c r="R305"/>
  <c r="R633"/>
  <c r="R571"/>
  <c r="R569"/>
  <c r="R536"/>
  <c r="R747"/>
  <c r="R695"/>
  <c r="R663"/>
  <c r="R651"/>
  <c r="R649"/>
  <c r="R623"/>
  <c r="R619"/>
  <c r="R598"/>
  <c r="R595"/>
  <c r="R572"/>
  <c r="R334"/>
  <c r="R194"/>
  <c r="R566"/>
  <c r="R81"/>
  <c r="R350"/>
  <c r="R177"/>
  <c r="R174"/>
  <c r="R162"/>
  <c r="R141"/>
  <c r="R130"/>
  <c r="R109"/>
  <c r="R430"/>
  <c r="R426"/>
  <c r="R424"/>
  <c r="R418"/>
  <c r="R416"/>
  <c r="R17"/>
  <c r="R467"/>
  <c r="R450"/>
  <c r="R222"/>
  <c r="R220"/>
  <c r="R193"/>
  <c r="R191"/>
  <c r="R185"/>
  <c r="R181"/>
  <c r="R378"/>
  <c r="R382"/>
  <c r="R145"/>
  <c r="R129"/>
  <c r="R127"/>
  <c r="R121"/>
  <c r="R117"/>
  <c r="R115"/>
  <c r="R97"/>
  <c r="R95"/>
  <c r="R89"/>
  <c r="R85"/>
  <c r="R83"/>
  <c r="R46"/>
  <c r="R435"/>
  <c r="R390"/>
  <c r="R325"/>
  <c r="R321"/>
  <c r="R286"/>
  <c r="R282"/>
  <c r="R260"/>
  <c r="R49"/>
  <c r="R45"/>
  <c r="R512"/>
  <c r="R483"/>
  <c r="R436"/>
  <c r="R715"/>
  <c r="R713"/>
  <c r="R706"/>
  <c r="R703"/>
  <c r="R587"/>
  <c r="R528"/>
  <c r="R523"/>
  <c r="R521"/>
  <c r="R752"/>
  <c r="R298"/>
  <c r="R292"/>
  <c r="R276"/>
  <c r="R272"/>
  <c r="R265"/>
  <c r="R263"/>
  <c r="R257"/>
  <c r="R253"/>
  <c r="R238"/>
  <c r="R236"/>
  <c r="R213"/>
  <c r="R56"/>
  <c r="R53"/>
  <c r="R494"/>
  <c r="R490"/>
  <c r="R478"/>
  <c r="R474"/>
  <c r="R470"/>
  <c r="R461"/>
  <c r="R455"/>
  <c r="R451"/>
  <c r="R439"/>
  <c r="R437"/>
  <c r="R402"/>
  <c r="R400"/>
  <c r="R394"/>
  <c r="R392"/>
  <c r="R389"/>
  <c r="R744"/>
  <c r="R728"/>
  <c r="R524"/>
  <c r="Q29" i="34"/>
  <c r="Q17"/>
  <c r="Q30"/>
  <c r="Q46"/>
  <c r="Q43"/>
  <c r="Q41"/>
  <c r="Q26"/>
  <c r="Q24"/>
  <c r="Q14"/>
  <c r="Q10"/>
  <c r="Q34"/>
  <c r="Q32"/>
  <c r="Q18"/>
  <c r="Q38"/>
  <c r="Q47"/>
  <c r="Q39"/>
  <c r="Q31"/>
  <c r="Q23"/>
  <c r="Q20"/>
  <c r="Q15"/>
  <c r="Q12"/>
  <c r="Q7"/>
  <c r="Q27" i="33"/>
  <c r="Q19"/>
  <c r="Q24"/>
  <c r="Q22"/>
  <c r="Q39"/>
  <c r="Q31"/>
  <c r="Q18"/>
  <c r="Q15"/>
  <c r="Q13"/>
  <c r="Q10"/>
  <c r="Q51"/>
  <c r="Q46"/>
  <c r="Q41"/>
  <c r="Q36"/>
  <c r="Q11"/>
  <c r="Q9"/>
  <c r="Q50"/>
  <c r="Q43"/>
  <c r="Q40"/>
  <c r="Q33"/>
  <c r="Q28"/>
  <c r="Q17"/>
  <c r="Q14"/>
  <c r="Q37"/>
  <c r="Q26"/>
  <c r="Q20"/>
  <c r="Q7"/>
  <c r="Q48"/>
  <c r="Q45"/>
  <c r="Q52"/>
  <c r="Q49"/>
  <c r="Q44"/>
  <c r="R362" i="12"/>
  <c r="R432"/>
  <c r="R405"/>
  <c r="R397"/>
  <c r="R386"/>
  <c r="R384"/>
  <c r="R293"/>
  <c r="R273"/>
  <c r="R269"/>
  <c r="R267"/>
  <c r="R241"/>
  <c r="R228"/>
  <c r="R224"/>
  <c r="R209"/>
  <c r="R204"/>
  <c r="R200"/>
  <c r="R197"/>
  <c r="R188"/>
  <c r="R184"/>
  <c r="R124"/>
  <c r="R120"/>
  <c r="R92"/>
  <c r="R88"/>
  <c r="R15"/>
  <c r="R9"/>
  <c r="R499"/>
  <c r="R497"/>
  <c r="R491"/>
  <c r="R487"/>
  <c r="R485"/>
  <c r="R479"/>
  <c r="R477"/>
  <c r="R471"/>
  <c r="R469"/>
  <c r="R464"/>
  <c r="R447"/>
  <c r="R751"/>
  <c r="R743"/>
  <c r="R732"/>
  <c r="R727"/>
  <c r="R675"/>
  <c r="R643"/>
  <c r="R639"/>
  <c r="R637"/>
  <c r="R630"/>
  <c r="R627"/>
  <c r="R603"/>
  <c r="R601"/>
  <c r="R594"/>
  <c r="R589"/>
  <c r="R584"/>
  <c r="R539"/>
  <c r="R518"/>
  <c r="R324"/>
  <c r="R161"/>
  <c r="R159"/>
  <c r="R156"/>
  <c r="R152"/>
  <c r="R149"/>
  <c r="R147"/>
  <c r="R51"/>
  <c r="R28"/>
  <c r="R24"/>
  <c r="R463"/>
  <c r="R458"/>
  <c r="R446"/>
  <c r="R442"/>
  <c r="R707"/>
  <c r="R562"/>
  <c r="R535"/>
  <c r="R533"/>
  <c r="R422"/>
  <c r="R366"/>
  <c r="R218"/>
  <c r="R78"/>
  <c r="R66"/>
  <c r="R456"/>
  <c r="R429"/>
  <c r="R421"/>
  <c r="R409"/>
  <c r="R407"/>
  <c r="R398"/>
  <c r="R370"/>
  <c r="R368"/>
  <c r="R354"/>
  <c r="R352"/>
  <c r="R341"/>
  <c r="R314"/>
  <c r="R309"/>
  <c r="R244"/>
  <c r="R242"/>
  <c r="R225"/>
  <c r="R221"/>
  <c r="R217"/>
  <c r="R215"/>
  <c r="R201"/>
  <c r="R196"/>
  <c r="R153"/>
  <c r="R142"/>
  <c r="R113"/>
  <c r="R110"/>
  <c r="R79"/>
  <c r="R69"/>
  <c r="R65"/>
  <c r="R63"/>
  <c r="R60"/>
  <c r="R33"/>
  <c r="R31"/>
  <c r="R25"/>
  <c r="R21"/>
  <c r="R19"/>
  <c r="R14"/>
  <c r="R511"/>
  <c r="R480"/>
  <c r="R667"/>
  <c r="R664"/>
  <c r="R615"/>
  <c r="R433"/>
  <c r="R431"/>
  <c r="R417"/>
  <c r="R415"/>
  <c r="R410"/>
  <c r="R408"/>
  <c r="R393"/>
  <c r="R385"/>
  <c r="R383"/>
  <c r="R381"/>
  <c r="R372"/>
  <c r="R364"/>
  <c r="R358"/>
  <c r="R348"/>
  <c r="R345"/>
  <c r="R343"/>
  <c r="R336"/>
  <c r="R331"/>
  <c r="R329"/>
  <c r="R316"/>
  <c r="R308"/>
  <c r="R306"/>
  <c r="R302"/>
  <c r="R300"/>
  <c r="R289"/>
  <c r="R284"/>
  <c r="R425"/>
  <c r="R423"/>
  <c r="R401"/>
  <c r="R399"/>
  <c r="R373"/>
  <c r="R365"/>
  <c r="R361"/>
  <c r="R357"/>
  <c r="R351"/>
  <c r="R349"/>
  <c r="R347"/>
  <c r="R337"/>
  <c r="R330"/>
  <c r="R317"/>
  <c r="R315"/>
  <c r="R290"/>
  <c r="R281"/>
  <c r="R279"/>
  <c r="R234"/>
  <c r="R270"/>
  <c r="R261"/>
  <c r="R251"/>
  <c r="R189"/>
  <c r="R169"/>
  <c r="R140"/>
  <c r="R136"/>
  <c r="R131"/>
  <c r="R126"/>
  <c r="R114"/>
  <c r="R105"/>
  <c r="R93"/>
  <c r="R67"/>
  <c r="R62"/>
  <c r="R41"/>
  <c r="R29"/>
  <c r="R510"/>
  <c r="R506"/>
  <c r="R496"/>
  <c r="R475"/>
  <c r="R465"/>
  <c r="R459"/>
  <c r="R452"/>
  <c r="R745"/>
  <c r="R738"/>
  <c r="R729"/>
  <c r="R722"/>
  <c r="R712"/>
  <c r="R694"/>
  <c r="R687"/>
  <c r="R685"/>
  <c r="R680"/>
  <c r="R668"/>
  <c r="R665"/>
  <c r="R658"/>
  <c r="R655"/>
  <c r="R653"/>
  <c r="R636"/>
  <c r="R631"/>
  <c r="R620"/>
  <c r="R610"/>
  <c r="R607"/>
  <c r="R605"/>
  <c r="R599"/>
  <c r="R585"/>
  <c r="R582"/>
  <c r="R575"/>
  <c r="R547"/>
  <c r="R531"/>
  <c r="R525"/>
  <c r="R520"/>
  <c r="R226"/>
  <c r="R202"/>
  <c r="R98"/>
  <c r="R77"/>
  <c r="R34"/>
  <c r="R13"/>
  <c r="R453"/>
  <c r="R532"/>
  <c r="R280"/>
  <c r="R278"/>
  <c r="R264"/>
  <c r="R254"/>
  <c r="R250"/>
  <c r="R245"/>
  <c r="R229"/>
  <c r="R216"/>
  <c r="R214"/>
  <c r="R212"/>
  <c r="R208"/>
  <c r="R190"/>
  <c r="R178"/>
  <c r="R172"/>
  <c r="R168"/>
  <c r="R165"/>
  <c r="R163"/>
  <c r="R157"/>
  <c r="R146"/>
  <c r="R143"/>
  <c r="R137"/>
  <c r="R125"/>
  <c r="R108"/>
  <c r="R104"/>
  <c r="R101"/>
  <c r="R99"/>
  <c r="R94"/>
  <c r="R82"/>
  <c r="R76"/>
  <c r="R73"/>
  <c r="R47"/>
  <c r="R40"/>
  <c r="R37"/>
  <c r="R35"/>
  <c r="R30"/>
  <c r="R18"/>
  <c r="R12"/>
  <c r="R8"/>
  <c r="R507"/>
  <c r="R503"/>
  <c r="R501"/>
  <c r="R495"/>
  <c r="R481"/>
  <c r="R449"/>
  <c r="R443"/>
  <c r="R441"/>
  <c r="R434"/>
  <c r="R748"/>
  <c r="R742"/>
  <c r="R735"/>
  <c r="R733"/>
  <c r="R726"/>
  <c r="R723"/>
  <c r="R719"/>
  <c r="R717"/>
  <c r="R711"/>
  <c r="R700"/>
  <c r="R691"/>
  <c r="R679"/>
  <c r="R662"/>
  <c r="R659"/>
  <c r="R647"/>
  <c r="R632"/>
  <c r="R614"/>
  <c r="R611"/>
  <c r="R600"/>
  <c r="R588"/>
  <c r="R579"/>
  <c r="R567"/>
  <c r="R550"/>
  <c r="R543"/>
  <c r="R540"/>
  <c r="R527"/>
  <c r="R519"/>
  <c r="R411"/>
  <c r="R395"/>
  <c r="R387"/>
  <c r="R338"/>
  <c r="R310"/>
  <c r="R428"/>
  <c r="R420"/>
  <c r="R412"/>
  <c r="R404"/>
  <c r="R396"/>
  <c r="R388"/>
  <c r="R376"/>
  <c r="R371"/>
  <c r="R369"/>
  <c r="R360"/>
  <c r="R355"/>
  <c r="R353"/>
  <c r="R332"/>
  <c r="R322"/>
  <c r="R320"/>
  <c r="R311"/>
  <c r="R301"/>
  <c r="R299"/>
  <c r="R296"/>
  <c r="R294"/>
  <c r="R268"/>
  <c r="R258"/>
  <c r="R256"/>
  <c r="R249"/>
  <c r="R247"/>
  <c r="R237"/>
  <c r="R235"/>
  <c r="R232"/>
  <c r="R230"/>
  <c r="R206"/>
  <c r="R199"/>
  <c r="R187"/>
  <c r="R182"/>
  <c r="R180"/>
  <c r="R171"/>
  <c r="R164"/>
  <c r="R155"/>
  <c r="R148"/>
  <c r="R139"/>
  <c r="R134"/>
  <c r="R132"/>
  <c r="R123"/>
  <c r="R118"/>
  <c r="R116"/>
  <c r="R107"/>
  <c r="R100"/>
  <c r="R91"/>
  <c r="R86"/>
  <c r="R84"/>
  <c r="R70"/>
  <c r="R68"/>
  <c r="R59"/>
  <c r="R52"/>
  <c r="R43"/>
  <c r="R38"/>
  <c r="R36"/>
  <c r="R27"/>
  <c r="R22"/>
  <c r="R20"/>
  <c r="R11"/>
  <c r="R509"/>
  <c r="R504"/>
  <c r="R502"/>
  <c r="R493"/>
  <c r="R488"/>
  <c r="R486"/>
  <c r="R472"/>
  <c r="R746"/>
  <c r="R304"/>
  <c r="R297"/>
  <c r="R295"/>
  <c r="R285"/>
  <c r="R283"/>
  <c r="R252"/>
  <c r="R240"/>
  <c r="R233"/>
  <c r="R219"/>
  <c r="R207"/>
  <c r="R192"/>
  <c r="R167"/>
  <c r="R160"/>
  <c r="R151"/>
  <c r="R135"/>
  <c r="R128"/>
  <c r="R119"/>
  <c r="R112"/>
  <c r="R103"/>
  <c r="R96"/>
  <c r="R87"/>
  <c r="R80"/>
  <c r="R71"/>
  <c r="R64"/>
  <c r="R55"/>
  <c r="R48"/>
  <c r="R32"/>
  <c r="R23"/>
  <c r="R16"/>
  <c r="R505"/>
  <c r="R498"/>
  <c r="R489"/>
  <c r="R739"/>
  <c r="R737"/>
  <c r="R379"/>
  <c r="R363"/>
  <c r="R328"/>
  <c r="R262"/>
  <c r="R460"/>
  <c r="R448"/>
  <c r="R326"/>
  <c r="R427"/>
  <c r="R419"/>
  <c r="R403"/>
  <c r="R375"/>
  <c r="R359"/>
  <c r="R312"/>
  <c r="R274"/>
  <c r="R246"/>
  <c r="R210"/>
  <c r="R186"/>
  <c r="R170"/>
  <c r="R154"/>
  <c r="R138"/>
  <c r="R122"/>
  <c r="R106"/>
  <c r="R90"/>
  <c r="R74"/>
  <c r="R58"/>
  <c r="R42"/>
  <c r="R26"/>
  <c r="R10"/>
  <c r="R508"/>
  <c r="R492"/>
  <c r="R476"/>
  <c r="R484"/>
  <c r="R482"/>
  <c r="R473"/>
  <c r="R468"/>
  <c r="R466"/>
  <c r="R457"/>
  <c r="R454"/>
  <c r="R445"/>
  <c r="R440"/>
  <c r="R438"/>
  <c r="R750"/>
  <c r="R741"/>
  <c r="R736"/>
  <c r="R734"/>
  <c r="R725"/>
  <c r="R720"/>
  <c r="R718"/>
  <c r="R709"/>
  <c r="R704"/>
  <c r="R702"/>
  <c r="R693"/>
  <c r="R688"/>
  <c r="R686"/>
  <c r="R677"/>
  <c r="R672"/>
  <c r="R670"/>
  <c r="R661"/>
  <c r="R654"/>
  <c r="R645"/>
  <c r="R640"/>
  <c r="R638"/>
  <c r="R624"/>
  <c r="R622"/>
  <c r="R608"/>
  <c r="R606"/>
  <c r="R597"/>
  <c r="R592"/>
  <c r="R590"/>
  <c r="R581"/>
  <c r="R576"/>
  <c r="R574"/>
  <c r="R560"/>
  <c r="R549"/>
  <c r="R544"/>
  <c r="R542"/>
  <c r="R537"/>
  <c r="R534"/>
  <c r="R529"/>
  <c r="R730"/>
  <c r="R721"/>
  <c r="R714"/>
  <c r="R698"/>
  <c r="R689"/>
  <c r="R682"/>
  <c r="R673"/>
  <c r="R657"/>
  <c r="R650"/>
  <c r="R641"/>
  <c r="R634"/>
  <c r="R618"/>
  <c r="R602"/>
  <c r="R593"/>
  <c r="R586"/>
  <c r="R577"/>
  <c r="R570"/>
  <c r="R561"/>
  <c r="R545"/>
  <c r="R522"/>
  <c r="R444"/>
  <c r="R708"/>
  <c r="R692"/>
  <c r="R676"/>
  <c r="R644"/>
  <c r="R628"/>
  <c r="R612"/>
  <c r="R580"/>
  <c r="R564"/>
  <c r="R548"/>
  <c r="R335"/>
  <c r="R319"/>
  <c r="R303"/>
  <c r="R287"/>
  <c r="R271"/>
  <c r="R255"/>
  <c r="R239"/>
  <c r="R223"/>
  <c r="R183"/>
  <c r="R339"/>
  <c r="R323"/>
  <c r="R307"/>
  <c r="R291"/>
  <c r="R275"/>
  <c r="R259"/>
  <c r="R243"/>
  <c r="R227"/>
  <c r="R211"/>
  <c r="R203"/>
  <c r="R179"/>
  <c r="R175"/>
  <c r="S93" i="13"/>
  <c r="R93"/>
  <c r="P17" i="40" l="1"/>
  <c r="Q23" i="39"/>
  <c r="Q25"/>
  <c r="Q27"/>
  <c r="D17" i="28"/>
  <c r="E17"/>
  <c r="F17"/>
  <c r="G17"/>
  <c r="H17"/>
  <c r="I17"/>
  <c r="J17"/>
  <c r="K17"/>
  <c r="L17"/>
  <c r="M17"/>
  <c r="N17"/>
  <c r="R17"/>
  <c r="S17"/>
  <c r="D17" i="29"/>
  <c r="F17"/>
  <c r="G17"/>
  <c r="R41" i="45"/>
  <c r="S41"/>
  <c r="D41"/>
  <c r="E41"/>
  <c r="F41"/>
  <c r="G41"/>
  <c r="H41"/>
  <c r="I41"/>
  <c r="J41"/>
  <c r="K41"/>
  <c r="L41"/>
  <c r="M41"/>
  <c r="N41"/>
  <c r="D19"/>
  <c r="E19"/>
  <c r="F19"/>
  <c r="G19"/>
  <c r="H19"/>
  <c r="I19"/>
  <c r="J19"/>
  <c r="K19"/>
  <c r="L19"/>
  <c r="M19"/>
  <c r="N19"/>
  <c r="R19"/>
  <c r="S19"/>
  <c r="D93" i="13"/>
  <c r="E93"/>
  <c r="F93"/>
  <c r="G93"/>
  <c r="H93"/>
  <c r="I93"/>
  <c r="J93"/>
  <c r="K93"/>
  <c r="L93"/>
  <c r="M93"/>
  <c r="N93"/>
  <c r="Q74" i="53"/>
  <c r="R74"/>
  <c r="D92" i="14"/>
  <c r="E92"/>
  <c r="F92"/>
  <c r="G92"/>
  <c r="H92"/>
  <c r="I92"/>
  <c r="J92"/>
  <c r="K92"/>
  <c r="L92"/>
  <c r="M92"/>
  <c r="N92"/>
  <c r="O92"/>
  <c r="P92"/>
  <c r="Q92"/>
  <c r="R92"/>
  <c r="S92"/>
  <c r="T92"/>
  <c r="U92"/>
  <c r="V92"/>
  <c r="D87" i="15"/>
  <c r="E87"/>
  <c r="F87"/>
  <c r="Q24" i="39" l="1"/>
  <c r="Q63"/>
  <c r="Q28"/>
  <c r="Q17" i="40"/>
  <c r="Q26" i="39"/>
  <c r="Q53"/>
  <c r="O18" i="43"/>
  <c r="R47" i="39"/>
  <c r="S47"/>
  <c r="D47"/>
  <c r="E47"/>
  <c r="F47"/>
  <c r="G47"/>
  <c r="H47"/>
  <c r="I47"/>
  <c r="J47"/>
  <c r="K47"/>
  <c r="L47"/>
  <c r="M47"/>
  <c r="N47"/>
  <c r="C47"/>
  <c r="D486" i="25" l="1"/>
  <c r="D483"/>
  <c r="C486"/>
  <c r="C483"/>
  <c r="T69" i="39" l="1"/>
  <c r="P69"/>
  <c r="O69"/>
  <c r="T68"/>
  <c r="T67"/>
  <c r="T66"/>
  <c r="P66"/>
  <c r="S65"/>
  <c r="R65"/>
  <c r="N65"/>
  <c r="M65"/>
  <c r="L65"/>
  <c r="K65"/>
  <c r="J65"/>
  <c r="I65"/>
  <c r="H65"/>
  <c r="G65"/>
  <c r="F65"/>
  <c r="E65"/>
  <c r="D65"/>
  <c r="C65"/>
  <c r="T64"/>
  <c r="T63"/>
  <c r="T62"/>
  <c r="P62"/>
  <c r="O62"/>
  <c r="S61"/>
  <c r="R61"/>
  <c r="N61"/>
  <c r="M61"/>
  <c r="L61"/>
  <c r="K61"/>
  <c r="J61"/>
  <c r="I61"/>
  <c r="H61"/>
  <c r="G61"/>
  <c r="F61"/>
  <c r="E61"/>
  <c r="D61"/>
  <c r="C61"/>
  <c r="T60"/>
  <c r="T59"/>
  <c r="T58"/>
  <c r="T57"/>
  <c r="P57"/>
  <c r="S56"/>
  <c r="R56"/>
  <c r="N56"/>
  <c r="M56"/>
  <c r="L56"/>
  <c r="K56"/>
  <c r="J56"/>
  <c r="I56"/>
  <c r="H56"/>
  <c r="G56"/>
  <c r="F56"/>
  <c r="E56"/>
  <c r="D56"/>
  <c r="C56"/>
  <c r="T55"/>
  <c r="T54"/>
  <c r="T53"/>
  <c r="T52"/>
  <c r="P52"/>
  <c r="O52"/>
  <c r="S51"/>
  <c r="R51"/>
  <c r="N51"/>
  <c r="M51"/>
  <c r="L51"/>
  <c r="K51"/>
  <c r="J51"/>
  <c r="I51"/>
  <c r="H51"/>
  <c r="G51"/>
  <c r="F51"/>
  <c r="E51"/>
  <c r="D51"/>
  <c r="C51"/>
  <c r="T50"/>
  <c r="T49"/>
  <c r="T48"/>
  <c r="P48"/>
  <c r="O48"/>
  <c r="T46"/>
  <c r="T45"/>
  <c r="T44"/>
  <c r="P44"/>
  <c r="O44"/>
  <c r="S43"/>
  <c r="R43"/>
  <c r="N43"/>
  <c r="M43"/>
  <c r="L43"/>
  <c r="K43"/>
  <c r="J43"/>
  <c r="I43"/>
  <c r="H43"/>
  <c r="G43"/>
  <c r="F43"/>
  <c r="E43"/>
  <c r="D43"/>
  <c r="C43"/>
  <c r="T42"/>
  <c r="T41"/>
  <c r="T40"/>
  <c r="T39"/>
  <c r="P39"/>
  <c r="O39"/>
  <c r="S38"/>
  <c r="R38"/>
  <c r="N38"/>
  <c r="M38"/>
  <c r="L38"/>
  <c r="K38"/>
  <c r="J38"/>
  <c r="I38"/>
  <c r="H38"/>
  <c r="G38"/>
  <c r="F38"/>
  <c r="E38"/>
  <c r="D38"/>
  <c r="C38"/>
  <c r="T37"/>
  <c r="T36"/>
  <c r="P36"/>
  <c r="O36"/>
  <c r="S35"/>
  <c r="R35"/>
  <c r="N35"/>
  <c r="M35"/>
  <c r="L35"/>
  <c r="K35"/>
  <c r="J35"/>
  <c r="I35"/>
  <c r="H35"/>
  <c r="G35"/>
  <c r="F35"/>
  <c r="E35"/>
  <c r="D35"/>
  <c r="C35"/>
  <c r="T34"/>
  <c r="T33"/>
  <c r="T32"/>
  <c r="T31"/>
  <c r="T30"/>
  <c r="P30"/>
  <c r="O30"/>
  <c r="S29"/>
  <c r="R29"/>
  <c r="N29"/>
  <c r="M29"/>
  <c r="L29"/>
  <c r="K29"/>
  <c r="J29"/>
  <c r="I29"/>
  <c r="H29"/>
  <c r="G29"/>
  <c r="F29"/>
  <c r="E29"/>
  <c r="D29"/>
  <c r="C29"/>
  <c r="T28"/>
  <c r="T27"/>
  <c r="T26"/>
  <c r="T25"/>
  <c r="T24"/>
  <c r="T23"/>
  <c r="T22"/>
  <c r="P22"/>
  <c r="O22"/>
  <c r="S21"/>
  <c r="R21"/>
  <c r="N21"/>
  <c r="M21"/>
  <c r="L21"/>
  <c r="K21"/>
  <c r="J21"/>
  <c r="I21"/>
  <c r="H21"/>
  <c r="G21"/>
  <c r="F21"/>
  <c r="E21"/>
  <c r="D21"/>
  <c r="C21"/>
  <c r="T20"/>
  <c r="T19"/>
  <c r="T18"/>
  <c r="T17"/>
  <c r="T16"/>
  <c r="T15"/>
  <c r="T14"/>
  <c r="P14"/>
  <c r="O14"/>
  <c r="S13"/>
  <c r="R13"/>
  <c r="N13"/>
  <c r="M13"/>
  <c r="L13"/>
  <c r="K13"/>
  <c r="J13"/>
  <c r="I13"/>
  <c r="H13"/>
  <c r="G13"/>
  <c r="F13"/>
  <c r="E13"/>
  <c r="D13"/>
  <c r="C13"/>
  <c r="T12"/>
  <c r="T11"/>
  <c r="T10"/>
  <c r="T9"/>
  <c r="P9"/>
  <c r="O9"/>
  <c r="S8"/>
  <c r="R8"/>
  <c r="N8"/>
  <c r="M8"/>
  <c r="L8"/>
  <c r="K8"/>
  <c r="J8"/>
  <c r="I8"/>
  <c r="H8"/>
  <c r="G8"/>
  <c r="F8"/>
  <c r="E8"/>
  <c r="D8"/>
  <c r="C8"/>
  <c r="T7"/>
  <c r="P7"/>
  <c r="O7"/>
  <c r="T47" i="34"/>
  <c r="T46"/>
  <c r="T45"/>
  <c r="S44"/>
  <c r="R44"/>
  <c r="N44"/>
  <c r="M44"/>
  <c r="L44"/>
  <c r="K44"/>
  <c r="J44"/>
  <c r="I44"/>
  <c r="H44"/>
  <c r="G44"/>
  <c r="F44"/>
  <c r="E44"/>
  <c r="D44"/>
  <c r="C44"/>
  <c r="T43"/>
  <c r="A43"/>
  <c r="A44" s="1"/>
  <c r="A45" s="1"/>
  <c r="T42"/>
  <c r="T41"/>
  <c r="T40"/>
  <c r="T39"/>
  <c r="T38"/>
  <c r="T37"/>
  <c r="S36"/>
  <c r="R36"/>
  <c r="N36"/>
  <c r="M36"/>
  <c r="L36"/>
  <c r="K36"/>
  <c r="J36"/>
  <c r="I36"/>
  <c r="H36"/>
  <c r="G36"/>
  <c r="F36"/>
  <c r="E36"/>
  <c r="D36"/>
  <c r="C36"/>
  <c r="T35"/>
  <c r="A35"/>
  <c r="A36" s="1"/>
  <c r="A37" s="1"/>
  <c r="A38" s="1"/>
  <c r="A39" s="1"/>
  <c r="A40" s="1"/>
  <c r="A41" s="1"/>
  <c r="T34"/>
  <c r="T33"/>
  <c r="T32"/>
  <c r="T31"/>
  <c r="T30"/>
  <c r="T29"/>
  <c r="S28"/>
  <c r="R28"/>
  <c r="N28"/>
  <c r="M28"/>
  <c r="L28"/>
  <c r="K28"/>
  <c r="J28"/>
  <c r="I28"/>
  <c r="H28"/>
  <c r="G28"/>
  <c r="F28"/>
  <c r="E28"/>
  <c r="D28"/>
  <c r="C28"/>
  <c r="T27"/>
  <c r="A27"/>
  <c r="A28" s="1"/>
  <c r="A29" s="1"/>
  <c r="A30" s="1"/>
  <c r="A31" s="1"/>
  <c r="A32" s="1"/>
  <c r="A33" s="1"/>
  <c r="T26"/>
  <c r="T25"/>
  <c r="T24"/>
  <c r="T23"/>
  <c r="S22"/>
  <c r="R22"/>
  <c r="N22"/>
  <c r="M22"/>
  <c r="L22"/>
  <c r="K22"/>
  <c r="J22"/>
  <c r="I22"/>
  <c r="H22"/>
  <c r="G22"/>
  <c r="F22"/>
  <c r="E22"/>
  <c r="D22"/>
  <c r="C22"/>
  <c r="A22"/>
  <c r="A23" s="1"/>
  <c r="A24" s="1"/>
  <c r="A25" s="1"/>
  <c r="T21"/>
  <c r="T20"/>
  <c r="S19"/>
  <c r="R19"/>
  <c r="N19"/>
  <c r="M19"/>
  <c r="L19"/>
  <c r="K19"/>
  <c r="J19"/>
  <c r="I19"/>
  <c r="H19"/>
  <c r="G19"/>
  <c r="F19"/>
  <c r="E19"/>
  <c r="D19"/>
  <c r="C19"/>
  <c r="A19"/>
  <c r="A20" s="1"/>
  <c r="T18"/>
  <c r="T17"/>
  <c r="S16"/>
  <c r="R16"/>
  <c r="N16"/>
  <c r="M16"/>
  <c r="L16"/>
  <c r="K16"/>
  <c r="J16"/>
  <c r="I16"/>
  <c r="H16"/>
  <c r="G16"/>
  <c r="F16"/>
  <c r="E16"/>
  <c r="D16"/>
  <c r="C16"/>
  <c r="T15"/>
  <c r="A15"/>
  <c r="A16" s="1"/>
  <c r="A17" s="1"/>
  <c r="T14"/>
  <c r="T13"/>
  <c r="T12"/>
  <c r="T11"/>
  <c r="T10"/>
  <c r="T9"/>
  <c r="A9"/>
  <c r="A10" s="1"/>
  <c r="A11" s="1"/>
  <c r="A12" s="1"/>
  <c r="A13" s="1"/>
  <c r="S8"/>
  <c r="R8"/>
  <c r="N8"/>
  <c r="M8"/>
  <c r="L8"/>
  <c r="K8"/>
  <c r="J8"/>
  <c r="I8"/>
  <c r="H8"/>
  <c r="G8"/>
  <c r="F8"/>
  <c r="E8"/>
  <c r="D8"/>
  <c r="C8"/>
  <c r="T7"/>
  <c r="T52" i="33"/>
  <c r="T51"/>
  <c r="T50"/>
  <c r="T49"/>
  <c r="T48"/>
  <c r="S47"/>
  <c r="R47"/>
  <c r="N47"/>
  <c r="M47"/>
  <c r="L47"/>
  <c r="K47"/>
  <c r="J47"/>
  <c r="I47"/>
  <c r="H47"/>
  <c r="G47"/>
  <c r="F47"/>
  <c r="E47"/>
  <c r="D47"/>
  <c r="C47"/>
  <c r="T46"/>
  <c r="T45"/>
  <c r="T44"/>
  <c r="T43"/>
  <c r="S42"/>
  <c r="R42"/>
  <c r="N42"/>
  <c r="M42"/>
  <c r="L42"/>
  <c r="K42"/>
  <c r="J42"/>
  <c r="I42"/>
  <c r="H42"/>
  <c r="G42"/>
  <c r="F42"/>
  <c r="E42"/>
  <c r="D42"/>
  <c r="C42"/>
  <c r="T41"/>
  <c r="T40"/>
  <c r="T39"/>
  <c r="S38"/>
  <c r="R38"/>
  <c r="N38"/>
  <c r="M38"/>
  <c r="L38"/>
  <c r="K38"/>
  <c r="J38"/>
  <c r="I38"/>
  <c r="H38"/>
  <c r="G38"/>
  <c r="F38"/>
  <c r="E38"/>
  <c r="D38"/>
  <c r="C38"/>
  <c r="T37"/>
  <c r="T36"/>
  <c r="T35"/>
  <c r="S34"/>
  <c r="R34"/>
  <c r="N34"/>
  <c r="M34"/>
  <c r="L34"/>
  <c r="K34"/>
  <c r="J34"/>
  <c r="I34"/>
  <c r="H34"/>
  <c r="G34"/>
  <c r="F34"/>
  <c r="E34"/>
  <c r="D34"/>
  <c r="C34"/>
  <c r="T33"/>
  <c r="T32"/>
  <c r="T31"/>
  <c r="S30"/>
  <c r="R30"/>
  <c r="N30"/>
  <c r="M30"/>
  <c r="L30"/>
  <c r="K30"/>
  <c r="J30"/>
  <c r="I30"/>
  <c r="H30"/>
  <c r="G30"/>
  <c r="F30"/>
  <c r="E30"/>
  <c r="D30"/>
  <c r="C30"/>
  <c r="T29"/>
  <c r="T28"/>
  <c r="T27"/>
  <c r="T26"/>
  <c r="S25"/>
  <c r="R25"/>
  <c r="N25"/>
  <c r="M25"/>
  <c r="L25"/>
  <c r="K25"/>
  <c r="J25"/>
  <c r="I25"/>
  <c r="H25"/>
  <c r="G25"/>
  <c r="F25"/>
  <c r="E25"/>
  <c r="D25"/>
  <c r="C25"/>
  <c r="T24"/>
  <c r="T23"/>
  <c r="T22"/>
  <c r="S21"/>
  <c r="R21"/>
  <c r="N21"/>
  <c r="M21"/>
  <c r="L21"/>
  <c r="K21"/>
  <c r="J21"/>
  <c r="I21"/>
  <c r="H21"/>
  <c r="G21"/>
  <c r="F21"/>
  <c r="E21"/>
  <c r="D21"/>
  <c r="C21"/>
  <c r="T20"/>
  <c r="T19"/>
  <c r="T18"/>
  <c r="T17"/>
  <c r="S16"/>
  <c r="R16"/>
  <c r="N16"/>
  <c r="M16"/>
  <c r="L16"/>
  <c r="K16"/>
  <c r="J16"/>
  <c r="I16"/>
  <c r="H16"/>
  <c r="G16"/>
  <c r="F16"/>
  <c r="E16"/>
  <c r="D16"/>
  <c r="C16"/>
  <c r="T15"/>
  <c r="T14"/>
  <c r="T13"/>
  <c r="S12"/>
  <c r="R12"/>
  <c r="N12"/>
  <c r="M12"/>
  <c r="L12"/>
  <c r="K12"/>
  <c r="J12"/>
  <c r="I12"/>
  <c r="H12"/>
  <c r="G12"/>
  <c r="F12"/>
  <c r="E12"/>
  <c r="D12"/>
  <c r="C12"/>
  <c r="T11"/>
  <c r="T10"/>
  <c r="T9"/>
  <c r="S8"/>
  <c r="R8"/>
  <c r="N8"/>
  <c r="M8"/>
  <c r="L8"/>
  <c r="K8"/>
  <c r="J8"/>
  <c r="I8"/>
  <c r="H8"/>
  <c r="G8"/>
  <c r="F8"/>
  <c r="E8"/>
  <c r="D8"/>
  <c r="C8"/>
  <c r="T7"/>
  <c r="H495" i="25"/>
  <c r="E495"/>
  <c r="H494"/>
  <c r="E494"/>
  <c r="H493"/>
  <c r="E493"/>
  <c r="H492"/>
  <c r="E492"/>
  <c r="H490"/>
  <c r="E490"/>
  <c r="H489"/>
  <c r="E489"/>
  <c r="H488"/>
  <c r="E488"/>
  <c r="H487"/>
  <c r="E487"/>
  <c r="H485"/>
  <c r="E485"/>
  <c r="H484"/>
  <c r="E484"/>
  <c r="H482"/>
  <c r="E482"/>
  <c r="H479"/>
  <c r="E479"/>
  <c r="H478"/>
  <c r="E478"/>
  <c r="H477"/>
  <c r="E477"/>
  <c r="H476"/>
  <c r="E476"/>
  <c r="H475"/>
  <c r="E475"/>
  <c r="H474"/>
  <c r="E474"/>
  <c r="H473"/>
  <c r="E473"/>
  <c r="H472"/>
  <c r="E472"/>
  <c r="H469"/>
  <c r="E469"/>
  <c r="H468"/>
  <c r="E468"/>
  <c r="H467"/>
  <c r="E467"/>
  <c r="H466"/>
  <c r="E466"/>
  <c r="H465"/>
  <c r="E465"/>
  <c r="H464"/>
  <c r="E464"/>
  <c r="G463"/>
  <c r="F463"/>
  <c r="D463"/>
  <c r="C463"/>
  <c r="H462"/>
  <c r="E462"/>
  <c r="H460"/>
  <c r="E460"/>
  <c r="H459"/>
  <c r="E459"/>
  <c r="H458"/>
  <c r="E458"/>
  <c r="H457"/>
  <c r="E457"/>
  <c r="G456"/>
  <c r="F456"/>
  <c r="D456"/>
  <c r="C456"/>
  <c r="H454"/>
  <c r="E454"/>
  <c r="H453"/>
  <c r="E453"/>
  <c r="H452"/>
  <c r="E452"/>
  <c r="H450"/>
  <c r="E450"/>
  <c r="H449"/>
  <c r="E449"/>
  <c r="H448"/>
  <c r="E448"/>
  <c r="H447"/>
  <c r="E447"/>
  <c r="H446"/>
  <c r="E446"/>
  <c r="H445"/>
  <c r="E445"/>
  <c r="H444"/>
  <c r="E444"/>
  <c r="G443"/>
  <c r="F443"/>
  <c r="D443"/>
  <c r="C443"/>
  <c r="H442"/>
  <c r="E442"/>
  <c r="H440"/>
  <c r="E440"/>
  <c r="G439"/>
  <c r="G411" s="1"/>
  <c r="F439"/>
  <c r="F411" s="1"/>
  <c r="D439"/>
  <c r="D411" s="1"/>
  <c r="C439"/>
  <c r="H438"/>
  <c r="E438"/>
  <c r="H437"/>
  <c r="E437"/>
  <c r="H436"/>
  <c r="E436"/>
  <c r="H435"/>
  <c r="E435"/>
  <c r="H434"/>
  <c r="E434"/>
  <c r="H433"/>
  <c r="E433"/>
  <c r="H432"/>
  <c r="E432"/>
  <c r="H430"/>
  <c r="E430"/>
  <c r="H429"/>
  <c r="E429"/>
  <c r="H428"/>
  <c r="E428"/>
  <c r="H427"/>
  <c r="E427"/>
  <c r="H426"/>
  <c r="E426"/>
  <c r="H425"/>
  <c r="E425"/>
  <c r="H424"/>
  <c r="E424"/>
  <c r="H423"/>
  <c r="E423"/>
  <c r="H422"/>
  <c r="E422"/>
  <c r="H420"/>
  <c r="E420"/>
  <c r="H409"/>
  <c r="E409"/>
  <c r="H408"/>
  <c r="E408"/>
  <c r="H407"/>
  <c r="E407"/>
  <c r="H406"/>
  <c r="E406"/>
  <c r="H405"/>
  <c r="E405"/>
  <c r="H404"/>
  <c r="E404"/>
  <c r="H403"/>
  <c r="E403"/>
  <c r="H402"/>
  <c r="E402"/>
  <c r="H400"/>
  <c r="E400"/>
  <c r="H399"/>
  <c r="E399"/>
  <c r="H398"/>
  <c r="E398"/>
  <c r="H397"/>
  <c r="E397"/>
  <c r="H396"/>
  <c r="E396"/>
  <c r="H395"/>
  <c r="E395"/>
  <c r="H394"/>
  <c r="E394"/>
  <c r="H393"/>
  <c r="E393"/>
  <c r="H392"/>
  <c r="E392"/>
  <c r="H389"/>
  <c r="E389"/>
  <c r="H388"/>
  <c r="E388"/>
  <c r="H387"/>
  <c r="E387"/>
  <c r="H386"/>
  <c r="E386"/>
  <c r="H385"/>
  <c r="E385"/>
  <c r="G384"/>
  <c r="F384"/>
  <c r="D384"/>
  <c r="C384"/>
  <c r="H383"/>
  <c r="E383"/>
  <c r="H382"/>
  <c r="E382"/>
  <c r="H380"/>
  <c r="E380"/>
  <c r="H379"/>
  <c r="E379"/>
  <c r="H378"/>
  <c r="E378"/>
  <c r="H377"/>
  <c r="E377"/>
  <c r="H376"/>
  <c r="E376"/>
  <c r="H375"/>
  <c r="E375"/>
  <c r="H374"/>
  <c r="E374"/>
  <c r="H373"/>
  <c r="E373"/>
  <c r="H372"/>
  <c r="E372"/>
  <c r="G371"/>
  <c r="F371"/>
  <c r="D371"/>
  <c r="C371"/>
  <c r="H370"/>
  <c r="E370"/>
  <c r="H369"/>
  <c r="E369"/>
  <c r="H368"/>
  <c r="E368"/>
  <c r="H367"/>
  <c r="E367"/>
  <c r="H366"/>
  <c r="E366"/>
  <c r="H365"/>
  <c r="E365"/>
  <c r="H364"/>
  <c r="E364"/>
  <c r="H363"/>
  <c r="E363"/>
  <c r="H362"/>
  <c r="E362"/>
  <c r="H360"/>
  <c r="E360"/>
  <c r="H359"/>
  <c r="E359"/>
  <c r="H358"/>
  <c r="E358"/>
  <c r="G357"/>
  <c r="G339" s="1"/>
  <c r="F357"/>
  <c r="F339" s="1"/>
  <c r="D357"/>
  <c r="C357"/>
  <c r="C339" s="1"/>
  <c r="H356"/>
  <c r="E356"/>
  <c r="H355"/>
  <c r="E355"/>
  <c r="H354"/>
  <c r="E354"/>
  <c r="H353"/>
  <c r="E353"/>
  <c r="H352"/>
  <c r="E352"/>
  <c r="H350"/>
  <c r="E350"/>
  <c r="H349"/>
  <c r="E349"/>
  <c r="H348"/>
  <c r="E348"/>
  <c r="H347"/>
  <c r="E347"/>
  <c r="H346"/>
  <c r="E346"/>
  <c r="H345"/>
  <c r="E345"/>
  <c r="H344"/>
  <c r="E344"/>
  <c r="H343"/>
  <c r="E343"/>
  <c r="H342"/>
  <c r="E342"/>
  <c r="H338"/>
  <c r="E338"/>
  <c r="H337"/>
  <c r="E337"/>
  <c r="H336"/>
  <c r="E336"/>
  <c r="H335"/>
  <c r="E335"/>
  <c r="G334"/>
  <c r="F334"/>
  <c r="D334"/>
  <c r="C334"/>
  <c r="H333"/>
  <c r="E333"/>
  <c r="H332"/>
  <c r="E332"/>
  <c r="H330"/>
  <c r="E330"/>
  <c r="H329"/>
  <c r="E329"/>
  <c r="G328"/>
  <c r="G317" s="1"/>
  <c r="F328"/>
  <c r="F317" s="1"/>
  <c r="D328"/>
  <c r="D317" s="1"/>
  <c r="C328"/>
  <c r="C317" s="1"/>
  <c r="H327"/>
  <c r="E327"/>
  <c r="H326"/>
  <c r="E326"/>
  <c r="H325"/>
  <c r="E325"/>
  <c r="H324"/>
  <c r="E324"/>
  <c r="H323"/>
  <c r="E323"/>
  <c r="H322"/>
  <c r="E322"/>
  <c r="H320"/>
  <c r="E320"/>
  <c r="H309"/>
  <c r="E309"/>
  <c r="H308"/>
  <c r="E308"/>
  <c r="H307"/>
  <c r="E307"/>
  <c r="H306"/>
  <c r="E306"/>
  <c r="H304"/>
  <c r="E304"/>
  <c r="H303"/>
  <c r="E303"/>
  <c r="H302"/>
  <c r="E302"/>
  <c r="H300"/>
  <c r="E300"/>
  <c r="H299"/>
  <c r="E299"/>
  <c r="H298"/>
  <c r="E298"/>
  <c r="H297"/>
  <c r="E297"/>
  <c r="H296"/>
  <c r="E296"/>
  <c r="H295"/>
  <c r="E295"/>
  <c r="H294"/>
  <c r="E294"/>
  <c r="H293"/>
  <c r="E293"/>
  <c r="H292"/>
  <c r="E292"/>
  <c r="G291"/>
  <c r="F291"/>
  <c r="D291"/>
  <c r="C291"/>
  <c r="H290"/>
  <c r="E290"/>
  <c r="H289"/>
  <c r="E289"/>
  <c r="H288"/>
  <c r="E288"/>
  <c r="H287"/>
  <c r="E287"/>
  <c r="H286"/>
  <c r="E286"/>
  <c r="H285"/>
  <c r="E285"/>
  <c r="H284"/>
  <c r="E284"/>
  <c r="H283"/>
  <c r="E283"/>
  <c r="H282"/>
  <c r="E282"/>
  <c r="H280"/>
  <c r="E280"/>
  <c r="H279"/>
  <c r="E279"/>
  <c r="H278"/>
  <c r="E278"/>
  <c r="H277"/>
  <c r="E277"/>
  <c r="H276"/>
  <c r="E276"/>
  <c r="H275"/>
  <c r="E275"/>
  <c r="H274"/>
  <c r="E274"/>
  <c r="G273"/>
  <c r="G272" s="1"/>
  <c r="F273"/>
  <c r="F272" s="1"/>
  <c r="D273"/>
  <c r="D272" s="1"/>
  <c r="C273"/>
  <c r="C272" s="1"/>
  <c r="H270"/>
  <c r="E270"/>
  <c r="H269"/>
  <c r="E269"/>
  <c r="H268"/>
  <c r="E268"/>
  <c r="H267"/>
  <c r="E267"/>
  <c r="H266"/>
  <c r="E266"/>
  <c r="H265"/>
  <c r="E265"/>
  <c r="H263"/>
  <c r="E263"/>
  <c r="H262"/>
  <c r="E262"/>
  <c r="H260"/>
  <c r="E260"/>
  <c r="H259"/>
  <c r="E259"/>
  <c r="H258"/>
  <c r="E258"/>
  <c r="G257"/>
  <c r="F257"/>
  <c r="D257"/>
  <c r="C257"/>
  <c r="H256"/>
  <c r="E256"/>
  <c r="H255"/>
  <c r="E255"/>
  <c r="H254"/>
  <c r="E254"/>
  <c r="H253"/>
  <c r="E253"/>
  <c r="H252"/>
  <c r="E252"/>
  <c r="H250"/>
  <c r="E250"/>
  <c r="H249"/>
  <c r="E249"/>
  <c r="H248"/>
  <c r="E248"/>
  <c r="H247"/>
  <c r="E247"/>
  <c r="H246"/>
  <c r="E246"/>
  <c r="H245"/>
  <c r="E245"/>
  <c r="G244"/>
  <c r="F244"/>
  <c r="D244"/>
  <c r="C244"/>
  <c r="H243"/>
  <c r="E243"/>
  <c r="H242"/>
  <c r="E242"/>
  <c r="H240"/>
  <c r="E240"/>
  <c r="G239"/>
  <c r="F239"/>
  <c r="D239"/>
  <c r="D238" s="1"/>
  <c r="C239"/>
  <c r="E237"/>
  <c r="E236"/>
  <c r="H235"/>
  <c r="G235"/>
  <c r="F235"/>
  <c r="D235"/>
  <c r="C235"/>
  <c r="H234"/>
  <c r="E234"/>
  <c r="H233"/>
  <c r="E233"/>
  <c r="H232"/>
  <c r="E232"/>
  <c r="H230"/>
  <c r="E230"/>
  <c r="H229"/>
  <c r="E229"/>
  <c r="H228"/>
  <c r="E228"/>
  <c r="H227"/>
  <c r="E227"/>
  <c r="H226"/>
  <c r="E226"/>
  <c r="H225"/>
  <c r="E225"/>
  <c r="H224"/>
  <c r="E224"/>
  <c r="H223"/>
  <c r="E223"/>
  <c r="H222"/>
  <c r="E222"/>
  <c r="H220"/>
  <c r="E220"/>
  <c r="G219"/>
  <c r="F219"/>
  <c r="F148" s="1"/>
  <c r="D219"/>
  <c r="D148" s="1"/>
  <c r="C219"/>
  <c r="H209"/>
  <c r="E209"/>
  <c r="H208"/>
  <c r="E208"/>
  <c r="H207"/>
  <c r="E207"/>
  <c r="H206"/>
  <c r="E206"/>
  <c r="H205"/>
  <c r="E205"/>
  <c r="H204"/>
  <c r="E204"/>
  <c r="H203"/>
  <c r="E203"/>
  <c r="H202"/>
  <c r="E202"/>
  <c r="H200"/>
  <c r="E200"/>
  <c r="H99"/>
  <c r="E99"/>
  <c r="H98"/>
  <c r="E98"/>
  <c r="H97"/>
  <c r="E97"/>
  <c r="H96"/>
  <c r="E96"/>
  <c r="H95"/>
  <c r="E95"/>
  <c r="H94"/>
  <c r="E94"/>
  <c r="H93"/>
  <c r="E93"/>
  <c r="H92"/>
  <c r="E92"/>
  <c r="E90"/>
  <c r="E89"/>
  <c r="E88"/>
  <c r="E87"/>
  <c r="E86"/>
  <c r="E85"/>
  <c r="E84"/>
  <c r="E83"/>
  <c r="E82"/>
  <c r="E80"/>
  <c r="E79"/>
  <c r="E78"/>
  <c r="E77"/>
  <c r="E76"/>
  <c r="H75"/>
  <c r="G75"/>
  <c r="G49" s="1"/>
  <c r="F75"/>
  <c r="F49" s="1"/>
  <c r="D75"/>
  <c r="D49" s="1"/>
  <c r="C75"/>
  <c r="C49" s="1"/>
  <c r="E74"/>
  <c r="E73"/>
  <c r="E72"/>
  <c r="E70"/>
  <c r="E69"/>
  <c r="E68"/>
  <c r="E67"/>
  <c r="E66"/>
  <c r="E65"/>
  <c r="E64"/>
  <c r="E63"/>
  <c r="E62"/>
  <c r="E60"/>
  <c r="E59"/>
  <c r="E58"/>
  <c r="E57"/>
  <c r="E56"/>
  <c r="E55"/>
  <c r="E54"/>
  <c r="E53"/>
  <c r="E52"/>
  <c r="H48"/>
  <c r="E48"/>
  <c r="H47"/>
  <c r="E47"/>
  <c r="H46"/>
  <c r="E46"/>
  <c r="H45"/>
  <c r="E45"/>
  <c r="H44"/>
  <c r="E44"/>
  <c r="G43"/>
  <c r="F43"/>
  <c r="D43"/>
  <c r="C43"/>
  <c r="H42"/>
  <c r="E42"/>
  <c r="H40"/>
  <c r="E40"/>
  <c r="H39"/>
  <c r="E39"/>
  <c r="H38"/>
  <c r="E38"/>
  <c r="H37"/>
  <c r="E37"/>
  <c r="H36"/>
  <c r="E36"/>
  <c r="H35"/>
  <c r="E35"/>
  <c r="H34"/>
  <c r="E34"/>
  <c r="H33"/>
  <c r="E33"/>
  <c r="H32"/>
  <c r="E32"/>
  <c r="H30"/>
  <c r="E30"/>
  <c r="H29"/>
  <c r="E29"/>
  <c r="G28"/>
  <c r="G13" s="1"/>
  <c r="F28"/>
  <c r="F13" s="1"/>
  <c r="D28"/>
  <c r="C28"/>
  <c r="C13" s="1"/>
  <c r="H27"/>
  <c r="E27"/>
  <c r="H26"/>
  <c r="E26"/>
  <c r="H25"/>
  <c r="E25"/>
  <c r="H24"/>
  <c r="E24"/>
  <c r="H23"/>
  <c r="E23"/>
  <c r="H22"/>
  <c r="E22"/>
  <c r="H8"/>
  <c r="E8"/>
  <c r="G7"/>
  <c r="G6" s="1"/>
  <c r="F7"/>
  <c r="F6" s="1"/>
  <c r="D7"/>
  <c r="D6" s="1"/>
  <c r="C7"/>
  <c r="C6" s="1"/>
  <c r="G148" l="1"/>
  <c r="C148"/>
  <c r="H20"/>
  <c r="H28"/>
  <c r="H43"/>
  <c r="C411"/>
  <c r="H239"/>
  <c r="H340"/>
  <c r="H390"/>
  <c r="H443"/>
  <c r="E7"/>
  <c r="H7"/>
  <c r="H91"/>
  <c r="H194"/>
  <c r="E480"/>
  <c r="E20"/>
  <c r="H244"/>
  <c r="H264"/>
  <c r="H291"/>
  <c r="H305"/>
  <c r="H318"/>
  <c r="H384"/>
  <c r="H412"/>
  <c r="H470"/>
  <c r="H480"/>
  <c r="T56" i="39"/>
  <c r="E264" i="25"/>
  <c r="E305"/>
  <c r="E318"/>
  <c r="E390"/>
  <c r="E470"/>
  <c r="E194"/>
  <c r="D13"/>
  <c r="E50"/>
  <c r="E91"/>
  <c r="D339"/>
  <c r="E340"/>
  <c r="E412"/>
  <c r="E43"/>
  <c r="Q9" i="39"/>
  <c r="Q37"/>
  <c r="Q68"/>
  <c r="E456" i="25"/>
  <c r="E483"/>
  <c r="E486"/>
  <c r="O22" i="34"/>
  <c r="P36"/>
  <c r="O19"/>
  <c r="P44"/>
  <c r="O8"/>
  <c r="P16"/>
  <c r="P28"/>
  <c r="O44"/>
  <c r="P8"/>
  <c r="O16"/>
  <c r="O28"/>
  <c r="Q44"/>
  <c r="P19"/>
  <c r="P22"/>
  <c r="O36"/>
  <c r="T28"/>
  <c r="T36"/>
  <c r="O42" i="33"/>
  <c r="P8"/>
  <c r="P34"/>
  <c r="O16"/>
  <c r="P21"/>
  <c r="P12"/>
  <c r="P25"/>
  <c r="O30"/>
  <c r="P38"/>
  <c r="P42"/>
  <c r="O47"/>
  <c r="O12"/>
  <c r="O25"/>
  <c r="P30"/>
  <c r="O38"/>
  <c r="P47"/>
  <c r="O8"/>
  <c r="P16"/>
  <c r="O21"/>
  <c r="O34"/>
  <c r="E70" i="39"/>
  <c r="I70"/>
  <c r="M70"/>
  <c r="F70"/>
  <c r="J70"/>
  <c r="N70"/>
  <c r="G70"/>
  <c r="K70"/>
  <c r="R70"/>
  <c r="D70"/>
  <c r="H70"/>
  <c r="L70"/>
  <c r="S70"/>
  <c r="T30" i="33"/>
  <c r="T12"/>
  <c r="T25"/>
  <c r="T42"/>
  <c r="E235" i="25"/>
  <c r="Q12" i="39"/>
  <c r="Q11"/>
  <c r="O56"/>
  <c r="Q66"/>
  <c r="Q10"/>
  <c r="O8"/>
  <c r="P8"/>
  <c r="P13"/>
  <c r="Q15"/>
  <c r="Q19"/>
  <c r="Q22"/>
  <c r="Q33"/>
  <c r="Q36"/>
  <c r="T47"/>
  <c r="Q41"/>
  <c r="Q44"/>
  <c r="O47"/>
  <c r="P47"/>
  <c r="T19" i="34"/>
  <c r="T22"/>
  <c r="G48"/>
  <c r="J48"/>
  <c r="N48"/>
  <c r="D48"/>
  <c r="H48"/>
  <c r="K48"/>
  <c r="E48"/>
  <c r="L48"/>
  <c r="R48"/>
  <c r="T16"/>
  <c r="F48"/>
  <c r="I48"/>
  <c r="M48"/>
  <c r="S48"/>
  <c r="T34" i="33"/>
  <c r="T16"/>
  <c r="T8"/>
  <c r="H53"/>
  <c r="D53"/>
  <c r="K53"/>
  <c r="R53"/>
  <c r="T21"/>
  <c r="E53"/>
  <c r="L53"/>
  <c r="S53"/>
  <c r="C53"/>
  <c r="F53"/>
  <c r="I53"/>
  <c r="M53"/>
  <c r="T38"/>
  <c r="G53"/>
  <c r="J53"/>
  <c r="N53"/>
  <c r="C238" i="25"/>
  <c r="E257"/>
  <c r="E291"/>
  <c r="H219"/>
  <c r="E328"/>
  <c r="E357"/>
  <c r="E384"/>
  <c r="H486"/>
  <c r="E239"/>
  <c r="G238"/>
  <c r="H334"/>
  <c r="E371"/>
  <c r="H456"/>
  <c r="H463"/>
  <c r="E219"/>
  <c r="E273"/>
  <c r="H357"/>
  <c r="E439"/>
  <c r="T8" i="34"/>
  <c r="C48"/>
  <c r="T44"/>
  <c r="E244" i="25"/>
  <c r="H257"/>
  <c r="E334"/>
  <c r="H371"/>
  <c r="E443"/>
  <c r="E463"/>
  <c r="H483"/>
  <c r="E75"/>
  <c r="E28"/>
  <c r="F238"/>
  <c r="H273"/>
  <c r="H328"/>
  <c r="H439"/>
  <c r="Q16" i="39"/>
  <c r="Q20"/>
  <c r="Q45"/>
  <c r="T51"/>
  <c r="Q54"/>
  <c r="Q57"/>
  <c r="T61"/>
  <c r="Q64"/>
  <c r="T29"/>
  <c r="Q32"/>
  <c r="O35"/>
  <c r="P35"/>
  <c r="P38"/>
  <c r="Q40"/>
  <c r="O43"/>
  <c r="Q52"/>
  <c r="Q62"/>
  <c r="Q46"/>
  <c r="Q55"/>
  <c r="O13"/>
  <c r="T13"/>
  <c r="Q17"/>
  <c r="T21"/>
  <c r="Q30"/>
  <c r="Q34"/>
  <c r="O38"/>
  <c r="T38"/>
  <c r="Q42"/>
  <c r="Q48"/>
  <c r="O51"/>
  <c r="P51"/>
  <c r="P56"/>
  <c r="Q56" s="1"/>
  <c r="Q58"/>
  <c r="P61"/>
  <c r="P65"/>
  <c r="Q67"/>
  <c r="O29"/>
  <c r="P43"/>
  <c r="Q50"/>
  <c r="Q60"/>
  <c r="O65"/>
  <c r="T8"/>
  <c r="Q14"/>
  <c r="Q18"/>
  <c r="O21"/>
  <c r="P21"/>
  <c r="P29"/>
  <c r="Q31"/>
  <c r="T35"/>
  <c r="Q39"/>
  <c r="T43"/>
  <c r="Q49"/>
  <c r="Q59"/>
  <c r="Q7"/>
  <c r="Q69"/>
  <c r="T65"/>
  <c r="O61"/>
  <c r="T47" i="33"/>
  <c r="Q22" i="34" l="1"/>
  <c r="E49" i="25"/>
  <c r="E6"/>
  <c r="H272"/>
  <c r="H148"/>
  <c r="H13"/>
  <c r="H317"/>
  <c r="H238"/>
  <c r="E148"/>
  <c r="H6"/>
  <c r="H411"/>
  <c r="E13"/>
  <c r="H49"/>
  <c r="Q13" i="39"/>
  <c r="E317" i="25"/>
  <c r="E411"/>
  <c r="E339"/>
  <c r="H339"/>
  <c r="E272"/>
  <c r="P70" i="39"/>
  <c r="O70"/>
  <c r="Q42" i="33"/>
  <c r="T70" i="39"/>
  <c r="Q8" i="34"/>
  <c r="P48"/>
  <c r="Q36"/>
  <c r="Q28"/>
  <c r="Q19"/>
  <c r="O48"/>
  <c r="Q16"/>
  <c r="Q8" i="33"/>
  <c r="Q34"/>
  <c r="Q21"/>
  <c r="Q16"/>
  <c r="O53"/>
  <c r="Q12"/>
  <c r="Q30"/>
  <c r="Q38"/>
  <c r="Q47"/>
  <c r="P53"/>
  <c r="Q25"/>
  <c r="Q8" i="39"/>
  <c r="Q29"/>
  <c r="Q51"/>
  <c r="Q38"/>
  <c r="Q43"/>
  <c r="Q21"/>
  <c r="Q35"/>
  <c r="Q47"/>
  <c r="T48" i="34"/>
  <c r="T53" i="33"/>
  <c r="E238" i="25"/>
  <c r="Q65" i="39"/>
  <c r="Q61"/>
  <c r="C70"/>
  <c r="Q70" l="1"/>
  <c r="Q48" i="34"/>
  <c r="Q53" i="33"/>
  <c r="P42" i="40" l="1"/>
  <c r="O42"/>
  <c r="P41"/>
  <c r="O41"/>
  <c r="P40"/>
  <c r="O40"/>
  <c r="P39"/>
  <c r="O39"/>
  <c r="P37"/>
  <c r="O37"/>
  <c r="P36"/>
  <c r="O36"/>
  <c r="P35"/>
  <c r="O35"/>
  <c r="P34"/>
  <c r="O34"/>
  <c r="P33"/>
  <c r="O33"/>
  <c r="P32"/>
  <c r="O32"/>
  <c r="P30"/>
  <c r="O30"/>
  <c r="P29"/>
  <c r="O29"/>
  <c r="P28"/>
  <c r="O28"/>
  <c r="P27"/>
  <c r="O27"/>
  <c r="P25"/>
  <c r="O25"/>
  <c r="P24"/>
  <c r="O24"/>
  <c r="P23"/>
  <c r="O23"/>
  <c r="P22"/>
  <c r="O22"/>
  <c r="P21"/>
  <c r="O21"/>
  <c r="P20"/>
  <c r="O20"/>
  <c r="P18"/>
  <c r="O18"/>
  <c r="P16"/>
  <c r="O16"/>
  <c r="P15"/>
  <c r="O15"/>
  <c r="P14"/>
  <c r="O14"/>
  <c r="P13"/>
  <c r="P11"/>
  <c r="O11"/>
  <c r="P10"/>
  <c r="O10"/>
  <c r="P9"/>
  <c r="O9"/>
  <c r="P7"/>
  <c r="O7"/>
  <c r="P46" i="41"/>
  <c r="O46"/>
  <c r="P45"/>
  <c r="O45"/>
  <c r="P44"/>
  <c r="O44"/>
  <c r="P43"/>
  <c r="O43"/>
  <c r="P42"/>
  <c r="O42"/>
  <c r="P41"/>
  <c r="O41"/>
  <c r="P40"/>
  <c r="O40"/>
  <c r="P39"/>
  <c r="O39"/>
  <c r="P38"/>
  <c r="O38"/>
  <c r="P37"/>
  <c r="O37"/>
  <c r="P35"/>
  <c r="O35"/>
  <c r="P34"/>
  <c r="O34"/>
  <c r="P33"/>
  <c r="O33"/>
  <c r="P32"/>
  <c r="O32"/>
  <c r="P30"/>
  <c r="O30"/>
  <c r="P29"/>
  <c r="O29"/>
  <c r="P28"/>
  <c r="O28"/>
  <c r="P27"/>
  <c r="O27"/>
  <c r="P26"/>
  <c r="O26"/>
  <c r="P25"/>
  <c r="O25"/>
  <c r="P24"/>
  <c r="O24"/>
  <c r="P23"/>
  <c r="O23"/>
  <c r="P21"/>
  <c r="O21"/>
  <c r="P20"/>
  <c r="O20"/>
  <c r="P19"/>
  <c r="O19"/>
  <c r="P18"/>
  <c r="O18"/>
  <c r="P16"/>
  <c r="O16"/>
  <c r="P15"/>
  <c r="O15"/>
  <c r="P14"/>
  <c r="O14"/>
  <c r="P12"/>
  <c r="O12"/>
  <c r="P11"/>
  <c r="O11"/>
  <c r="P10"/>
  <c r="O10"/>
  <c r="P9"/>
  <c r="O9"/>
  <c r="P7"/>
  <c r="O7"/>
  <c r="P58" i="42"/>
  <c r="O58"/>
  <c r="P57"/>
  <c r="O57"/>
  <c r="P56"/>
  <c r="O56"/>
  <c r="P55"/>
  <c r="O55"/>
  <c r="P54"/>
  <c r="O54"/>
  <c r="P53"/>
  <c r="O53"/>
  <c r="P52"/>
  <c r="O52"/>
  <c r="P50"/>
  <c r="O50"/>
  <c r="P49"/>
  <c r="O49"/>
  <c r="P48"/>
  <c r="O48"/>
  <c r="P47"/>
  <c r="O47"/>
  <c r="P46"/>
  <c r="O46"/>
  <c r="P45"/>
  <c r="O45"/>
  <c r="P43"/>
  <c r="O43"/>
  <c r="P42"/>
  <c r="O42"/>
  <c r="P41"/>
  <c r="O41"/>
  <c r="P40"/>
  <c r="O40"/>
  <c r="P39"/>
  <c r="O39"/>
  <c r="P37"/>
  <c r="O37"/>
  <c r="P36"/>
  <c r="O36"/>
  <c r="P35"/>
  <c r="O35"/>
  <c r="P33"/>
  <c r="O33"/>
  <c r="P32"/>
  <c r="O32"/>
  <c r="P31"/>
  <c r="O31"/>
  <c r="P30"/>
  <c r="O30"/>
  <c r="Q30" s="1"/>
  <c r="P29"/>
  <c r="O29"/>
  <c r="P28"/>
  <c r="O28"/>
  <c r="Q28" s="1"/>
  <c r="P26"/>
  <c r="O26"/>
  <c r="P25"/>
  <c r="O25"/>
  <c r="Q25" s="1"/>
  <c r="P24"/>
  <c r="O24"/>
  <c r="P23"/>
  <c r="O23"/>
  <c r="P22"/>
  <c r="O22"/>
  <c r="P21"/>
  <c r="O21"/>
  <c r="Q21" s="1"/>
  <c r="O16"/>
  <c r="P16"/>
  <c r="O17"/>
  <c r="P17"/>
  <c r="Q17" s="1"/>
  <c r="O18"/>
  <c r="P18"/>
  <c r="O19"/>
  <c r="P19"/>
  <c r="P15"/>
  <c r="O15"/>
  <c r="P13"/>
  <c r="O13"/>
  <c r="P12"/>
  <c r="O12"/>
  <c r="P11"/>
  <c r="O11"/>
  <c r="P10"/>
  <c r="O10"/>
  <c r="P9"/>
  <c r="O9"/>
  <c r="P7"/>
  <c r="Q7" l="1"/>
  <c r="Q10"/>
  <c r="Q16"/>
  <c r="Q35"/>
  <c r="Q23" i="41"/>
  <c r="Q41"/>
  <c r="Q32"/>
  <c r="Q37" i="40"/>
  <c r="Q40"/>
  <c r="Q14"/>
  <c r="Q22"/>
  <c r="Q27"/>
  <c r="Q32"/>
  <c r="Q7"/>
  <c r="Q10"/>
  <c r="Q15"/>
  <c r="Q23"/>
  <c r="Q25"/>
  <c r="Q28"/>
  <c r="Q30"/>
  <c r="Q33"/>
  <c r="Q33" i="42"/>
  <c r="Q39"/>
  <c r="Q43"/>
  <c r="Q48"/>
  <c r="Q53"/>
  <c r="Q40"/>
  <c r="Q42"/>
  <c r="Q45"/>
  <c r="Q49"/>
  <c r="Q52"/>
  <c r="Q54"/>
  <c r="Q13"/>
  <c r="Q22"/>
  <c r="Q26"/>
  <c r="Q12"/>
  <c r="Q24"/>
  <c r="Q29"/>
  <c r="Q31"/>
  <c r="Q36"/>
  <c r="Q47"/>
  <c r="Q58"/>
  <c r="Q41"/>
  <c r="Q46"/>
  <c r="Q50"/>
  <c r="Q11"/>
  <c r="Q15"/>
  <c r="Q18"/>
  <c r="Q23"/>
  <c r="Q37"/>
  <c r="Q55"/>
  <c r="Q16" i="41"/>
  <c r="Q19"/>
  <c r="Q26"/>
  <c r="Q28"/>
  <c r="Q33"/>
  <c r="Q35"/>
  <c r="Q38"/>
  <c r="Q7"/>
  <c r="Q10"/>
  <c r="Q24"/>
  <c r="Q34"/>
  <c r="Q12"/>
  <c r="Q15"/>
  <c r="Q21"/>
  <c r="Q27"/>
  <c r="Q29"/>
  <c r="Q40"/>
  <c r="Q42"/>
  <c r="Q44"/>
  <c r="Q46"/>
  <c r="Q9"/>
  <c r="Q11"/>
  <c r="Q14"/>
  <c r="Q18"/>
  <c r="Q20"/>
  <c r="Q30"/>
  <c r="Q37"/>
  <c r="Q39"/>
  <c r="Q45"/>
  <c r="Q13" i="40"/>
  <c r="Q18"/>
  <c r="Q9"/>
  <c r="Q11"/>
  <c r="Q20"/>
  <c r="Q39"/>
  <c r="Q41"/>
  <c r="Q29"/>
  <c r="Q34"/>
  <c r="Q36"/>
  <c r="Q42"/>
  <c r="Q24"/>
  <c r="Q35"/>
  <c r="Q16"/>
  <c r="Q21"/>
  <c r="Q25" i="41"/>
  <c r="Q43"/>
  <c r="Q57" i="42"/>
  <c r="Q56"/>
  <c r="Q32"/>
  <c r="Q19"/>
  <c r="Q9"/>
  <c r="T54" i="43" l="1"/>
  <c r="T51"/>
  <c r="T52"/>
  <c r="T53"/>
  <c r="T50"/>
  <c r="T46"/>
  <c r="T47"/>
  <c r="T48"/>
  <c r="T45"/>
  <c r="T40"/>
  <c r="T41"/>
  <c r="T42"/>
  <c r="T43"/>
  <c r="T39"/>
  <c r="T35"/>
  <c r="T36"/>
  <c r="T37"/>
  <c r="T34"/>
  <c r="T28"/>
  <c r="T29"/>
  <c r="T30"/>
  <c r="T31"/>
  <c r="T32"/>
  <c r="T27"/>
  <c r="T24"/>
  <c r="T25"/>
  <c r="T23"/>
  <c r="T19"/>
  <c r="T20"/>
  <c r="T21"/>
  <c r="T18"/>
  <c r="T10"/>
  <c r="T11"/>
  <c r="T12"/>
  <c r="T13"/>
  <c r="T14"/>
  <c r="T15"/>
  <c r="T16"/>
  <c r="T9"/>
  <c r="T7"/>
  <c r="P54"/>
  <c r="O54"/>
  <c r="P53"/>
  <c r="O53"/>
  <c r="P52"/>
  <c r="O52"/>
  <c r="P51"/>
  <c r="O51"/>
  <c r="P50"/>
  <c r="O50"/>
  <c r="P48"/>
  <c r="O48"/>
  <c r="P47"/>
  <c r="O47"/>
  <c r="P46"/>
  <c r="O46"/>
  <c r="P45"/>
  <c r="O45"/>
  <c r="P43"/>
  <c r="O43"/>
  <c r="P42"/>
  <c r="O42"/>
  <c r="P41"/>
  <c r="O41"/>
  <c r="P40"/>
  <c r="O40"/>
  <c r="P39"/>
  <c r="O39"/>
  <c r="P37"/>
  <c r="O37"/>
  <c r="P36"/>
  <c r="O36"/>
  <c r="P35"/>
  <c r="O35"/>
  <c r="P34"/>
  <c r="O34"/>
  <c r="P32"/>
  <c r="O32"/>
  <c r="P31"/>
  <c r="O31"/>
  <c r="P30"/>
  <c r="O30"/>
  <c r="P29"/>
  <c r="O29"/>
  <c r="P28"/>
  <c r="O28"/>
  <c r="P27"/>
  <c r="O27"/>
  <c r="P25"/>
  <c r="O25"/>
  <c r="P24"/>
  <c r="O24"/>
  <c r="P23"/>
  <c r="O23"/>
  <c r="P21"/>
  <c r="O21"/>
  <c r="P20"/>
  <c r="O20"/>
  <c r="P19"/>
  <c r="O19"/>
  <c r="P18"/>
  <c r="Q18" s="1"/>
  <c r="P16"/>
  <c r="O16"/>
  <c r="P15"/>
  <c r="O15"/>
  <c r="P14"/>
  <c r="O14"/>
  <c r="P13"/>
  <c r="O13"/>
  <c r="P12"/>
  <c r="O12"/>
  <c r="P11"/>
  <c r="O11"/>
  <c r="P10"/>
  <c r="O10"/>
  <c r="P9"/>
  <c r="O9"/>
  <c r="P7"/>
  <c r="O7"/>
  <c r="P199" i="44"/>
  <c r="O199"/>
  <c r="P8"/>
  <c r="O8"/>
  <c r="Q12" i="43" l="1"/>
  <c r="Q14"/>
  <c r="Q29"/>
  <c r="Q41"/>
  <c r="Q48"/>
  <c r="Q8" i="44"/>
  <c r="Q28" i="43"/>
  <c r="Q19"/>
  <c r="Q21"/>
  <c r="Q24"/>
  <c r="Q27"/>
  <c r="Q42"/>
  <c r="Q45"/>
  <c r="Q54"/>
  <c r="Q199" i="44"/>
  <c r="Q9" i="43"/>
  <c r="P8"/>
  <c r="Q7"/>
  <c r="Q10"/>
  <c r="Q43"/>
  <c r="Q11"/>
  <c r="Q20"/>
  <c r="Q23"/>
  <c r="Q25"/>
  <c r="Q37"/>
  <c r="Q40"/>
  <c r="Q50"/>
  <c r="Q53"/>
  <c r="Q52"/>
  <c r="Q13"/>
  <c r="Q15"/>
  <c r="Q31"/>
  <c r="Q34"/>
  <c r="Q36"/>
  <c r="Q39"/>
  <c r="Q47"/>
  <c r="Q51"/>
  <c r="Q16"/>
  <c r="Q30"/>
  <c r="Q32"/>
  <c r="Q35"/>
  <c r="Q46"/>
  <c r="I266" i="6"/>
  <c r="H266"/>
  <c r="G266"/>
  <c r="F266"/>
  <c r="E266"/>
  <c r="D266"/>
  <c r="J266" l="1"/>
  <c r="G7" i="15"/>
  <c r="H7"/>
  <c r="G8"/>
  <c r="H8"/>
  <c r="G9"/>
  <c r="H9"/>
  <c r="G10"/>
  <c r="H10"/>
  <c r="G11"/>
  <c r="H11"/>
  <c r="G12"/>
  <c r="H12"/>
  <c r="G13"/>
  <c r="H13"/>
  <c r="G14"/>
  <c r="H14"/>
  <c r="G15"/>
  <c r="H15"/>
  <c r="G16"/>
  <c r="H16"/>
  <c r="G17"/>
  <c r="H17"/>
  <c r="G18"/>
  <c r="H18"/>
  <c r="G19"/>
  <c r="H19"/>
  <c r="G20"/>
  <c r="H20"/>
  <c r="G21"/>
  <c r="H21"/>
  <c r="G22"/>
  <c r="H22"/>
  <c r="G23"/>
  <c r="H23"/>
  <c r="G24"/>
  <c r="H24"/>
  <c r="G25"/>
  <c r="H25"/>
  <c r="G26"/>
  <c r="H26"/>
  <c r="G27"/>
  <c r="H27"/>
  <c r="G28"/>
  <c r="H28"/>
  <c r="G29"/>
  <c r="H29"/>
  <c r="G30"/>
  <c r="H30"/>
  <c r="G31"/>
  <c r="H31"/>
  <c r="G32"/>
  <c r="H32"/>
  <c r="G33"/>
  <c r="H33"/>
  <c r="G34"/>
  <c r="H34"/>
  <c r="G35"/>
  <c r="H35"/>
  <c r="G36"/>
  <c r="H36"/>
  <c r="G37"/>
  <c r="H37"/>
  <c r="G38"/>
  <c r="H38"/>
  <c r="G39"/>
  <c r="H39"/>
  <c r="G40"/>
  <c r="H40"/>
  <c r="G41"/>
  <c r="H41"/>
  <c r="G42"/>
  <c r="H42"/>
  <c r="G43"/>
  <c r="H43"/>
  <c r="G44"/>
  <c r="H44"/>
  <c r="G45"/>
  <c r="H45"/>
  <c r="G46"/>
  <c r="H46"/>
  <c r="G47"/>
  <c r="H47"/>
  <c r="G48"/>
  <c r="H48"/>
  <c r="G49"/>
  <c r="H49"/>
  <c r="G50"/>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H72"/>
  <c r="G73"/>
  <c r="H73"/>
  <c r="G74"/>
  <c r="H74"/>
  <c r="G75"/>
  <c r="H75"/>
  <c r="G76"/>
  <c r="H76"/>
  <c r="G77"/>
  <c r="H77"/>
  <c r="G78"/>
  <c r="H78"/>
  <c r="G79"/>
  <c r="H79"/>
  <c r="G80"/>
  <c r="H80"/>
  <c r="G81"/>
  <c r="H81"/>
  <c r="G82"/>
  <c r="H82"/>
  <c r="G83"/>
  <c r="H83"/>
  <c r="G84"/>
  <c r="H84"/>
  <c r="G85"/>
  <c r="H85"/>
  <c r="G86"/>
  <c r="H86"/>
  <c r="H6"/>
  <c r="G6"/>
  <c r="H87" l="1"/>
  <c r="G87"/>
  <c r="W92" i="14"/>
  <c r="X92"/>
  <c r="S8" i="53" l="1"/>
  <c r="E39" i="12"/>
  <c r="F39"/>
  <c r="G39"/>
  <c r="H39"/>
  <c r="I39"/>
  <c r="D39"/>
  <c r="P39" l="1"/>
  <c r="O74" i="53"/>
  <c r="N74"/>
  <c r="D327" i="12"/>
  <c r="E327"/>
  <c r="F327"/>
  <c r="G327"/>
  <c r="H327"/>
  <c r="I327"/>
  <c r="J327"/>
  <c r="K327"/>
  <c r="L327"/>
  <c r="M327"/>
  <c r="N327"/>
  <c r="O327"/>
  <c r="D333"/>
  <c r="E333"/>
  <c r="F333"/>
  <c r="G333"/>
  <c r="H333"/>
  <c r="I333"/>
  <c r="J333"/>
  <c r="K333"/>
  <c r="L333"/>
  <c r="M333"/>
  <c r="N333"/>
  <c r="O333"/>
  <c r="U753"/>
  <c r="U752"/>
  <c r="U751"/>
  <c r="U750"/>
  <c r="T749"/>
  <c r="S749"/>
  <c r="O749"/>
  <c r="N749"/>
  <c r="M749"/>
  <c r="L749"/>
  <c r="K749"/>
  <c r="J749"/>
  <c r="I749"/>
  <c r="H749"/>
  <c r="G749"/>
  <c r="F749"/>
  <c r="E749"/>
  <c r="D749"/>
  <c r="U748"/>
  <c r="U747"/>
  <c r="U746"/>
  <c r="U745"/>
  <c r="U744"/>
  <c r="U743"/>
  <c r="U742"/>
  <c r="U741"/>
  <c r="T740"/>
  <c r="S740"/>
  <c r="O740"/>
  <c r="N740"/>
  <c r="M740"/>
  <c r="L740"/>
  <c r="K740"/>
  <c r="J740"/>
  <c r="I740"/>
  <c r="H740"/>
  <c r="G740"/>
  <c r="F740"/>
  <c r="E740"/>
  <c r="D740"/>
  <c r="U739"/>
  <c r="U738"/>
  <c r="U737"/>
  <c r="U736"/>
  <c r="U735"/>
  <c r="U734"/>
  <c r="U733"/>
  <c r="U732"/>
  <c r="T731"/>
  <c r="S731"/>
  <c r="O731"/>
  <c r="N731"/>
  <c r="M731"/>
  <c r="L731"/>
  <c r="K731"/>
  <c r="J731"/>
  <c r="I731"/>
  <c r="H731"/>
  <c r="G731"/>
  <c r="F731"/>
  <c r="E731"/>
  <c r="D731"/>
  <c r="U730"/>
  <c r="U729"/>
  <c r="U728"/>
  <c r="U727"/>
  <c r="U726"/>
  <c r="U725"/>
  <c r="T724"/>
  <c r="S724"/>
  <c r="O724"/>
  <c r="N724"/>
  <c r="M724"/>
  <c r="L724"/>
  <c r="K724"/>
  <c r="J724"/>
  <c r="I724"/>
  <c r="H724"/>
  <c r="G724"/>
  <c r="F724"/>
  <c r="E724"/>
  <c r="D724"/>
  <c r="U723"/>
  <c r="U722"/>
  <c r="U721"/>
  <c r="U720"/>
  <c r="U719"/>
  <c r="U718"/>
  <c r="U717"/>
  <c r="T716"/>
  <c r="S716"/>
  <c r="U715"/>
  <c r="U714"/>
  <c r="U713"/>
  <c r="U712"/>
  <c r="U711"/>
  <c r="T710"/>
  <c r="S710"/>
  <c r="O710"/>
  <c r="N710"/>
  <c r="M710"/>
  <c r="L710"/>
  <c r="K710"/>
  <c r="J710"/>
  <c r="I710"/>
  <c r="H710"/>
  <c r="G710"/>
  <c r="F710"/>
  <c r="E710"/>
  <c r="D710"/>
  <c r="U709"/>
  <c r="U708"/>
  <c r="U707"/>
  <c r="U706"/>
  <c r="T705"/>
  <c r="S705"/>
  <c r="O705"/>
  <c r="N705"/>
  <c r="M705"/>
  <c r="L705"/>
  <c r="K705"/>
  <c r="J705"/>
  <c r="I705"/>
  <c r="H705"/>
  <c r="G705"/>
  <c r="F705"/>
  <c r="E705"/>
  <c r="D705"/>
  <c r="U704"/>
  <c r="U703"/>
  <c r="U702"/>
  <c r="T701"/>
  <c r="S701"/>
  <c r="O701"/>
  <c r="N701"/>
  <c r="M701"/>
  <c r="L701"/>
  <c r="K701"/>
  <c r="J701"/>
  <c r="I701"/>
  <c r="H701"/>
  <c r="G701"/>
  <c r="F701"/>
  <c r="E701"/>
  <c r="D701"/>
  <c r="U700"/>
  <c r="U699"/>
  <c r="U698"/>
  <c r="U697"/>
  <c r="T696"/>
  <c r="S696"/>
  <c r="O696"/>
  <c r="N696"/>
  <c r="M696"/>
  <c r="L696"/>
  <c r="K696"/>
  <c r="J696"/>
  <c r="I696"/>
  <c r="H696"/>
  <c r="G696"/>
  <c r="F696"/>
  <c r="E696"/>
  <c r="D696"/>
  <c r="U695"/>
  <c r="U694"/>
  <c r="U693"/>
  <c r="U692"/>
  <c r="U691"/>
  <c r="T690"/>
  <c r="S690"/>
  <c r="O690"/>
  <c r="N690"/>
  <c r="M690"/>
  <c r="L690"/>
  <c r="K690"/>
  <c r="J690"/>
  <c r="I690"/>
  <c r="H690"/>
  <c r="G690"/>
  <c r="F690"/>
  <c r="E690"/>
  <c r="D690"/>
  <c r="U689"/>
  <c r="U688"/>
  <c r="U687"/>
  <c r="U686"/>
  <c r="U685"/>
  <c r="U684"/>
  <c r="U683"/>
  <c r="U682"/>
  <c r="U681"/>
  <c r="U680"/>
  <c r="U679"/>
  <c r="T678"/>
  <c r="S678"/>
  <c r="O678"/>
  <c r="N678"/>
  <c r="M678"/>
  <c r="L678"/>
  <c r="K678"/>
  <c r="J678"/>
  <c r="I678"/>
  <c r="H678"/>
  <c r="G678"/>
  <c r="F678"/>
  <c r="E678"/>
  <c r="D678"/>
  <c r="U677"/>
  <c r="U676"/>
  <c r="U675"/>
  <c r="T674"/>
  <c r="S674"/>
  <c r="O674"/>
  <c r="N674"/>
  <c r="M674"/>
  <c r="L674"/>
  <c r="K674"/>
  <c r="J674"/>
  <c r="I674"/>
  <c r="H674"/>
  <c r="G674"/>
  <c r="F674"/>
  <c r="E674"/>
  <c r="D674"/>
  <c r="U673"/>
  <c r="U672"/>
  <c r="U671"/>
  <c r="U670"/>
  <c r="U669"/>
  <c r="U668"/>
  <c r="U667"/>
  <c r="T666"/>
  <c r="S666"/>
  <c r="O666"/>
  <c r="N666"/>
  <c r="M666"/>
  <c r="L666"/>
  <c r="K666"/>
  <c r="J666"/>
  <c r="I666"/>
  <c r="H666"/>
  <c r="G666"/>
  <c r="F666"/>
  <c r="E666"/>
  <c r="D666"/>
  <c r="U665"/>
  <c r="U664"/>
  <c r="U663"/>
  <c r="U662"/>
  <c r="U661"/>
  <c r="T660"/>
  <c r="S660"/>
  <c r="O660"/>
  <c r="N660"/>
  <c r="M660"/>
  <c r="L660"/>
  <c r="K660"/>
  <c r="J660"/>
  <c r="I660"/>
  <c r="H660"/>
  <c r="G660"/>
  <c r="F660"/>
  <c r="E660"/>
  <c r="D660"/>
  <c r="U659"/>
  <c r="U658"/>
  <c r="U657"/>
  <c r="T656"/>
  <c r="S656"/>
  <c r="O656"/>
  <c r="N656"/>
  <c r="M656"/>
  <c r="L656"/>
  <c r="K656"/>
  <c r="J656"/>
  <c r="I656"/>
  <c r="H656"/>
  <c r="G656"/>
  <c r="F656"/>
  <c r="E656"/>
  <c r="D656"/>
  <c r="U655"/>
  <c r="U654"/>
  <c r="U653"/>
  <c r="T652"/>
  <c r="S652"/>
  <c r="O652"/>
  <c r="N652"/>
  <c r="M652"/>
  <c r="L652"/>
  <c r="K652"/>
  <c r="J652"/>
  <c r="I652"/>
  <c r="H652"/>
  <c r="G652"/>
  <c r="F652"/>
  <c r="E652"/>
  <c r="D652"/>
  <c r="U651"/>
  <c r="U650"/>
  <c r="U649"/>
  <c r="T648"/>
  <c r="S648"/>
  <c r="O648"/>
  <c r="N648"/>
  <c r="M648"/>
  <c r="L648"/>
  <c r="K648"/>
  <c r="J648"/>
  <c r="I648"/>
  <c r="H648"/>
  <c r="G648"/>
  <c r="F648"/>
  <c r="E648"/>
  <c r="D648"/>
  <c r="U647"/>
  <c r="U646"/>
  <c r="U645"/>
  <c r="U644"/>
  <c r="U643"/>
  <c r="U642"/>
  <c r="U641"/>
  <c r="U640"/>
  <c r="U639"/>
  <c r="U638"/>
  <c r="U637"/>
  <c r="U636"/>
  <c r="T635"/>
  <c r="S635"/>
  <c r="O635"/>
  <c r="N635"/>
  <c r="M635"/>
  <c r="L635"/>
  <c r="K635"/>
  <c r="J635"/>
  <c r="I635"/>
  <c r="H635"/>
  <c r="G635"/>
  <c r="F635"/>
  <c r="E635"/>
  <c r="D635"/>
  <c r="U634"/>
  <c r="U633"/>
  <c r="U632"/>
  <c r="U631"/>
  <c r="U630"/>
  <c r="T629"/>
  <c r="S629"/>
  <c r="O629"/>
  <c r="N629"/>
  <c r="M629"/>
  <c r="L629"/>
  <c r="K629"/>
  <c r="J629"/>
  <c r="I629"/>
  <c r="H629"/>
  <c r="G629"/>
  <c r="F629"/>
  <c r="E629"/>
  <c r="D629"/>
  <c r="U628"/>
  <c r="U627"/>
  <c r="U626"/>
  <c r="T625"/>
  <c r="S625"/>
  <c r="O625"/>
  <c r="N625"/>
  <c r="M625"/>
  <c r="L625"/>
  <c r="K625"/>
  <c r="J625"/>
  <c r="I625"/>
  <c r="H625"/>
  <c r="G625"/>
  <c r="F625"/>
  <c r="E625"/>
  <c r="D625"/>
  <c r="U624"/>
  <c r="U623"/>
  <c r="U622"/>
  <c r="T621"/>
  <c r="S621"/>
  <c r="O621"/>
  <c r="N621"/>
  <c r="M621"/>
  <c r="L621"/>
  <c r="K621"/>
  <c r="J621"/>
  <c r="I621"/>
  <c r="H621"/>
  <c r="G621"/>
  <c r="F621"/>
  <c r="E621"/>
  <c r="D621"/>
  <c r="U620"/>
  <c r="U619"/>
  <c r="U618"/>
  <c r="T617"/>
  <c r="S617"/>
  <c r="O617"/>
  <c r="N617"/>
  <c r="M617"/>
  <c r="L617"/>
  <c r="K617"/>
  <c r="J617"/>
  <c r="I617"/>
  <c r="H617"/>
  <c r="G617"/>
  <c r="F617"/>
  <c r="E617"/>
  <c r="D617"/>
  <c r="U616"/>
  <c r="U615"/>
  <c r="U614"/>
  <c r="T613"/>
  <c r="S613"/>
  <c r="O613"/>
  <c r="N613"/>
  <c r="M613"/>
  <c r="L613"/>
  <c r="K613"/>
  <c r="J613"/>
  <c r="I613"/>
  <c r="H613"/>
  <c r="G613"/>
  <c r="F613"/>
  <c r="E613"/>
  <c r="D613"/>
  <c r="U612"/>
  <c r="U611"/>
  <c r="U610"/>
  <c r="T609"/>
  <c r="S609"/>
  <c r="O609"/>
  <c r="N609"/>
  <c r="M609"/>
  <c r="L609"/>
  <c r="K609"/>
  <c r="J609"/>
  <c r="I609"/>
  <c r="H609"/>
  <c r="G609"/>
  <c r="F609"/>
  <c r="E609"/>
  <c r="D609"/>
  <c r="U608"/>
  <c r="U607"/>
  <c r="U606"/>
  <c r="U605"/>
  <c r="T604"/>
  <c r="S604"/>
  <c r="O604"/>
  <c r="N604"/>
  <c r="M604"/>
  <c r="L604"/>
  <c r="K604"/>
  <c r="J604"/>
  <c r="I604"/>
  <c r="H604"/>
  <c r="G604"/>
  <c r="F604"/>
  <c r="E604"/>
  <c r="D604"/>
  <c r="U603"/>
  <c r="U602"/>
  <c r="U601"/>
  <c r="U600"/>
  <c r="U599"/>
  <c r="U598"/>
  <c r="U597"/>
  <c r="T596"/>
  <c r="S596"/>
  <c r="O596"/>
  <c r="N596"/>
  <c r="M596"/>
  <c r="L596"/>
  <c r="K596"/>
  <c r="J596"/>
  <c r="I596"/>
  <c r="H596"/>
  <c r="G596"/>
  <c r="F596"/>
  <c r="E596"/>
  <c r="D596"/>
  <c r="U595"/>
  <c r="U594"/>
  <c r="U593"/>
  <c r="U592"/>
  <c r="T591"/>
  <c r="S591"/>
  <c r="O591"/>
  <c r="N591"/>
  <c r="M591"/>
  <c r="L591"/>
  <c r="K591"/>
  <c r="J591"/>
  <c r="I591"/>
  <c r="H591"/>
  <c r="G591"/>
  <c r="F591"/>
  <c r="E591"/>
  <c r="D591"/>
  <c r="U590"/>
  <c r="U589"/>
  <c r="U588"/>
  <c r="U587"/>
  <c r="U586"/>
  <c r="U585"/>
  <c r="U584"/>
  <c r="T583"/>
  <c r="S583"/>
  <c r="O583"/>
  <c r="N583"/>
  <c r="M583"/>
  <c r="L583"/>
  <c r="K583"/>
  <c r="J583"/>
  <c r="I583"/>
  <c r="H583"/>
  <c r="G583"/>
  <c r="F583"/>
  <c r="E583"/>
  <c r="D583"/>
  <c r="U582"/>
  <c r="U581"/>
  <c r="U580"/>
  <c r="U579"/>
  <c r="T578"/>
  <c r="S578"/>
  <c r="O578"/>
  <c r="N578"/>
  <c r="M578"/>
  <c r="L578"/>
  <c r="K578"/>
  <c r="J578"/>
  <c r="I578"/>
  <c r="H578"/>
  <c r="G578"/>
  <c r="F578"/>
  <c r="E578"/>
  <c r="D578"/>
  <c r="U577"/>
  <c r="U576"/>
  <c r="U575"/>
  <c r="U574"/>
  <c r="T573"/>
  <c r="S573"/>
  <c r="O573"/>
  <c r="N573"/>
  <c r="M573"/>
  <c r="L573"/>
  <c r="K573"/>
  <c r="J573"/>
  <c r="I573"/>
  <c r="H573"/>
  <c r="G573"/>
  <c r="F573"/>
  <c r="E573"/>
  <c r="D573"/>
  <c r="U572"/>
  <c r="U571"/>
  <c r="U570"/>
  <c r="U569"/>
  <c r="T568"/>
  <c r="S568"/>
  <c r="O568"/>
  <c r="N568"/>
  <c r="M568"/>
  <c r="L568"/>
  <c r="K568"/>
  <c r="J568"/>
  <c r="I568"/>
  <c r="H568"/>
  <c r="G568"/>
  <c r="F568"/>
  <c r="E568"/>
  <c r="D568"/>
  <c r="U567"/>
  <c r="U566"/>
  <c r="T565"/>
  <c r="S565"/>
  <c r="O565"/>
  <c r="N565"/>
  <c r="M565"/>
  <c r="L565"/>
  <c r="K565"/>
  <c r="J565"/>
  <c r="I565"/>
  <c r="H565"/>
  <c r="G565"/>
  <c r="F565"/>
  <c r="E565"/>
  <c r="D565"/>
  <c r="U564"/>
  <c r="U563"/>
  <c r="U562"/>
  <c r="U561"/>
  <c r="U560"/>
  <c r="T559"/>
  <c r="S559"/>
  <c r="O559"/>
  <c r="N559"/>
  <c r="M559"/>
  <c r="L559"/>
  <c r="K559"/>
  <c r="J559"/>
  <c r="I559"/>
  <c r="H559"/>
  <c r="G559"/>
  <c r="F559"/>
  <c r="E559"/>
  <c r="D559"/>
  <c r="U558"/>
  <c r="U557"/>
  <c r="U556"/>
  <c r="U555"/>
  <c r="U554"/>
  <c r="U553"/>
  <c r="U552"/>
  <c r="T551"/>
  <c r="S551"/>
  <c r="O551"/>
  <c r="N551"/>
  <c r="M551"/>
  <c r="L551"/>
  <c r="K551"/>
  <c r="J551"/>
  <c r="I551"/>
  <c r="H551"/>
  <c r="G551"/>
  <c r="F551"/>
  <c r="E551"/>
  <c r="D551"/>
  <c r="U550"/>
  <c r="U549"/>
  <c r="U548"/>
  <c r="U547"/>
  <c r="T546"/>
  <c r="S546"/>
  <c r="O546"/>
  <c r="N546"/>
  <c r="M546"/>
  <c r="L546"/>
  <c r="K546"/>
  <c r="J546"/>
  <c r="I546"/>
  <c r="H546"/>
  <c r="G546"/>
  <c r="F546"/>
  <c r="E546"/>
  <c r="D546"/>
  <c r="U545"/>
  <c r="U544"/>
  <c r="U543"/>
  <c r="U542"/>
  <c r="T541"/>
  <c r="S541"/>
  <c r="O541"/>
  <c r="N541"/>
  <c r="M541"/>
  <c r="L541"/>
  <c r="K541"/>
  <c r="J541"/>
  <c r="I541"/>
  <c r="H541"/>
  <c r="G541"/>
  <c r="F541"/>
  <c r="E541"/>
  <c r="D541"/>
  <c r="U540"/>
  <c r="U539"/>
  <c r="T538"/>
  <c r="S538"/>
  <c r="O538"/>
  <c r="N538"/>
  <c r="M538"/>
  <c r="L538"/>
  <c r="K538"/>
  <c r="J538"/>
  <c r="I538"/>
  <c r="H538"/>
  <c r="G538"/>
  <c r="F538"/>
  <c r="E538"/>
  <c r="D538"/>
  <c r="U537"/>
  <c r="U536"/>
  <c r="U535"/>
  <c r="U534"/>
  <c r="U533"/>
  <c r="U532"/>
  <c r="U531"/>
  <c r="T530"/>
  <c r="S530"/>
  <c r="O530"/>
  <c r="N530"/>
  <c r="M530"/>
  <c r="L530"/>
  <c r="K530"/>
  <c r="J530"/>
  <c r="I530"/>
  <c r="H530"/>
  <c r="G530"/>
  <c r="F530"/>
  <c r="E530"/>
  <c r="D530"/>
  <c r="U529"/>
  <c r="U528"/>
  <c r="U527"/>
  <c r="T526"/>
  <c r="S526"/>
  <c r="O526"/>
  <c r="N526"/>
  <c r="M526"/>
  <c r="L526"/>
  <c r="K526"/>
  <c r="J526"/>
  <c r="I526"/>
  <c r="H526"/>
  <c r="G526"/>
  <c r="F526"/>
  <c r="E526"/>
  <c r="D526"/>
  <c r="U525"/>
  <c r="U524"/>
  <c r="U523"/>
  <c r="U522"/>
  <c r="U521"/>
  <c r="U520"/>
  <c r="U519"/>
  <c r="U518"/>
  <c r="T517"/>
  <c r="S517"/>
  <c r="O517"/>
  <c r="N517"/>
  <c r="M517"/>
  <c r="L517"/>
  <c r="K517"/>
  <c r="J517"/>
  <c r="I517"/>
  <c r="H517"/>
  <c r="G517"/>
  <c r="F517"/>
  <c r="E517"/>
  <c r="D517"/>
  <c r="U512"/>
  <c r="U511"/>
  <c r="U510"/>
  <c r="U509"/>
  <c r="U508"/>
  <c r="U507"/>
  <c r="U506"/>
  <c r="U505"/>
  <c r="U504"/>
  <c r="U503"/>
  <c r="U502"/>
  <c r="U501"/>
  <c r="T500"/>
  <c r="S500"/>
  <c r="O500"/>
  <c r="N500"/>
  <c r="M500"/>
  <c r="L500"/>
  <c r="K500"/>
  <c r="J500"/>
  <c r="I500"/>
  <c r="H500"/>
  <c r="G500"/>
  <c r="F500"/>
  <c r="E500"/>
  <c r="D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T462"/>
  <c r="S462"/>
  <c r="O462"/>
  <c r="N462"/>
  <c r="M462"/>
  <c r="L462"/>
  <c r="K462"/>
  <c r="J462"/>
  <c r="I462"/>
  <c r="H462"/>
  <c r="G462"/>
  <c r="F462"/>
  <c r="E462"/>
  <c r="D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T413"/>
  <c r="S413"/>
  <c r="O413"/>
  <c r="N413"/>
  <c r="M413"/>
  <c r="L413"/>
  <c r="K413"/>
  <c r="J413"/>
  <c r="I413"/>
  <c r="H413"/>
  <c r="G413"/>
  <c r="F413"/>
  <c r="E413"/>
  <c r="D413"/>
  <c r="U412"/>
  <c r="U411"/>
  <c r="U410"/>
  <c r="U409"/>
  <c r="U408"/>
  <c r="U407"/>
  <c r="T406"/>
  <c r="S406"/>
  <c r="O406"/>
  <c r="N406"/>
  <c r="M406"/>
  <c r="L406"/>
  <c r="K406"/>
  <c r="J406"/>
  <c r="I406"/>
  <c r="H406"/>
  <c r="G406"/>
  <c r="F406"/>
  <c r="E406"/>
  <c r="D406"/>
  <c r="U405"/>
  <c r="U404"/>
  <c r="U403"/>
  <c r="U402"/>
  <c r="U401"/>
  <c r="U400"/>
  <c r="U399"/>
  <c r="U398"/>
  <c r="U397"/>
  <c r="U396"/>
  <c r="U395"/>
  <c r="U394"/>
  <c r="U393"/>
  <c r="U392"/>
  <c r="T391"/>
  <c r="S391"/>
  <c r="O391"/>
  <c r="N391"/>
  <c r="M391"/>
  <c r="L391"/>
  <c r="K391"/>
  <c r="J391"/>
  <c r="I391"/>
  <c r="H391"/>
  <c r="G391"/>
  <c r="F391"/>
  <c r="E391"/>
  <c r="D391"/>
  <c r="U390"/>
  <c r="U389"/>
  <c r="U388"/>
  <c r="U387"/>
  <c r="U386"/>
  <c r="U385"/>
  <c r="U384"/>
  <c r="U383"/>
  <c r="U382"/>
  <c r="U381"/>
  <c r="T380"/>
  <c r="S380"/>
  <c r="O380"/>
  <c r="N380"/>
  <c r="M380"/>
  <c r="L380"/>
  <c r="K380"/>
  <c r="J380"/>
  <c r="I380"/>
  <c r="H380"/>
  <c r="G380"/>
  <c r="F380"/>
  <c r="E380"/>
  <c r="D380"/>
  <c r="U379"/>
  <c r="U378"/>
  <c r="T377"/>
  <c r="S377"/>
  <c r="O377"/>
  <c r="N377"/>
  <c r="M377"/>
  <c r="L377"/>
  <c r="K377"/>
  <c r="J377"/>
  <c r="I377"/>
  <c r="H377"/>
  <c r="G377"/>
  <c r="F377"/>
  <c r="E377"/>
  <c r="D377"/>
  <c r="U376"/>
  <c r="U375"/>
  <c r="T374"/>
  <c r="S374"/>
  <c r="O374"/>
  <c r="N374"/>
  <c r="M374"/>
  <c r="L374"/>
  <c r="K374"/>
  <c r="J374"/>
  <c r="I374"/>
  <c r="H374"/>
  <c r="G374"/>
  <c r="F374"/>
  <c r="E374"/>
  <c r="D374"/>
  <c r="U373"/>
  <c r="U372"/>
  <c r="U371"/>
  <c r="U370"/>
  <c r="U369"/>
  <c r="U368"/>
  <c r="T367"/>
  <c r="S367"/>
  <c r="O367"/>
  <c r="N367"/>
  <c r="M367"/>
  <c r="L367"/>
  <c r="K367"/>
  <c r="J367"/>
  <c r="I367"/>
  <c r="H367"/>
  <c r="G367"/>
  <c r="F367"/>
  <c r="E367"/>
  <c r="D367"/>
  <c r="U366"/>
  <c r="U365"/>
  <c r="T356"/>
  <c r="S356"/>
  <c r="O356"/>
  <c r="N356"/>
  <c r="M356"/>
  <c r="L356"/>
  <c r="K356"/>
  <c r="J356"/>
  <c r="I356"/>
  <c r="H356"/>
  <c r="G356"/>
  <c r="F356"/>
  <c r="E356"/>
  <c r="D356"/>
  <c r="U355"/>
  <c r="U354"/>
  <c r="U353"/>
  <c r="U352"/>
  <c r="U351"/>
  <c r="U350"/>
  <c r="U349"/>
  <c r="U348"/>
  <c r="U347"/>
  <c r="T346"/>
  <c r="S346"/>
  <c r="O346"/>
  <c r="N346"/>
  <c r="M346"/>
  <c r="L346"/>
  <c r="K346"/>
  <c r="J346"/>
  <c r="I346"/>
  <c r="H346"/>
  <c r="G346"/>
  <c r="F346"/>
  <c r="E346"/>
  <c r="D346"/>
  <c r="U345"/>
  <c r="U344"/>
  <c r="U343"/>
  <c r="U342"/>
  <c r="U341"/>
  <c r="U340"/>
  <c r="U339"/>
  <c r="U338"/>
  <c r="U337"/>
  <c r="U336"/>
  <c r="U335"/>
  <c r="U334"/>
  <c r="T333"/>
  <c r="S333"/>
  <c r="U332"/>
  <c r="U331"/>
  <c r="U330"/>
  <c r="U329"/>
  <c r="U328"/>
  <c r="T327"/>
  <c r="S327"/>
  <c r="U326"/>
  <c r="U325"/>
  <c r="U324"/>
  <c r="U323"/>
  <c r="U322"/>
  <c r="U321"/>
  <c r="U320"/>
  <c r="U319"/>
  <c r="T318"/>
  <c r="S318"/>
  <c r="U317"/>
  <c r="U316"/>
  <c r="U315"/>
  <c r="U314"/>
  <c r="T313"/>
  <c r="S313"/>
  <c r="O313"/>
  <c r="N313"/>
  <c r="M313"/>
  <c r="L313"/>
  <c r="K313"/>
  <c r="J313"/>
  <c r="I313"/>
  <c r="H313"/>
  <c r="G313"/>
  <c r="F313"/>
  <c r="E313"/>
  <c r="D313"/>
  <c r="U312"/>
  <c r="U311"/>
  <c r="U310"/>
  <c r="U309"/>
  <c r="U308"/>
  <c r="U307"/>
  <c r="U306"/>
  <c r="U305"/>
  <c r="U304"/>
  <c r="U303"/>
  <c r="U302"/>
  <c r="U301"/>
  <c r="U300"/>
  <c r="U299"/>
  <c r="U298"/>
  <c r="U297"/>
  <c r="U296"/>
  <c r="U295"/>
  <c r="U294"/>
  <c r="U293"/>
  <c r="U292"/>
  <c r="U291"/>
  <c r="U290"/>
  <c r="U289"/>
  <c r="T288"/>
  <c r="S288"/>
  <c r="O288"/>
  <c r="N288"/>
  <c r="M288"/>
  <c r="L288"/>
  <c r="K288"/>
  <c r="J288"/>
  <c r="I288"/>
  <c r="H288"/>
  <c r="G288"/>
  <c r="F288"/>
  <c r="E288"/>
  <c r="D288"/>
  <c r="U287"/>
  <c r="U286"/>
  <c r="U285"/>
  <c r="U284"/>
  <c r="U283"/>
  <c r="U282"/>
  <c r="U281"/>
  <c r="U280"/>
  <c r="U279"/>
  <c r="U278"/>
  <c r="T277"/>
  <c r="S277"/>
  <c r="O277"/>
  <c r="N277"/>
  <c r="M277"/>
  <c r="L277"/>
  <c r="K277"/>
  <c r="J277"/>
  <c r="I277"/>
  <c r="H277"/>
  <c r="G277"/>
  <c r="F277"/>
  <c r="E277"/>
  <c r="D277"/>
  <c r="U276"/>
  <c r="U275"/>
  <c r="U274"/>
  <c r="U273"/>
  <c r="U272"/>
  <c r="U271"/>
  <c r="U270"/>
  <c r="U269"/>
  <c r="U268"/>
  <c r="U267"/>
  <c r="T266"/>
  <c r="S266"/>
  <c r="O266"/>
  <c r="N266"/>
  <c r="M266"/>
  <c r="L266"/>
  <c r="K266"/>
  <c r="J266"/>
  <c r="I266"/>
  <c r="H266"/>
  <c r="G266"/>
  <c r="F266"/>
  <c r="E266"/>
  <c r="D266"/>
  <c r="U265"/>
  <c r="U264"/>
  <c r="U263"/>
  <c r="U262"/>
  <c r="U261"/>
  <c r="U260"/>
  <c r="U259"/>
  <c r="U258"/>
  <c r="U257"/>
  <c r="U256"/>
  <c r="U255"/>
  <c r="U254"/>
  <c r="U253"/>
  <c r="U252"/>
  <c r="U251"/>
  <c r="U250"/>
  <c r="U249"/>
  <c r="T248"/>
  <c r="S248"/>
  <c r="O248"/>
  <c r="N248"/>
  <c r="M248"/>
  <c r="L248"/>
  <c r="K248"/>
  <c r="J248"/>
  <c r="I248"/>
  <c r="H248"/>
  <c r="G248"/>
  <c r="F248"/>
  <c r="E248"/>
  <c r="D248"/>
  <c r="U247"/>
  <c r="U246"/>
  <c r="U245"/>
  <c r="U244"/>
  <c r="U243"/>
  <c r="U242"/>
  <c r="U241"/>
  <c r="U240"/>
  <c r="U239"/>
  <c r="U238"/>
  <c r="U237"/>
  <c r="U236"/>
  <c r="U235"/>
  <c r="U234"/>
  <c r="U233"/>
  <c r="U232"/>
  <c r="T231"/>
  <c r="S231"/>
  <c r="O231"/>
  <c r="N231"/>
  <c r="M231"/>
  <c r="L231"/>
  <c r="K231"/>
  <c r="J231"/>
  <c r="I231"/>
  <c r="H231"/>
  <c r="G231"/>
  <c r="F231"/>
  <c r="E231"/>
  <c r="D231"/>
  <c r="U230"/>
  <c r="U229"/>
  <c r="U228"/>
  <c r="U227"/>
  <c r="U226"/>
  <c r="U225"/>
  <c r="U224"/>
  <c r="U223"/>
  <c r="U222"/>
  <c r="U221"/>
  <c r="U220"/>
  <c r="U219"/>
  <c r="U218"/>
  <c r="U217"/>
  <c r="U216"/>
  <c r="U215"/>
  <c r="U214"/>
  <c r="U213"/>
  <c r="U212"/>
  <c r="U211"/>
  <c r="U210"/>
  <c r="U209"/>
  <c r="U208"/>
  <c r="U207"/>
  <c r="U206"/>
  <c r="T205"/>
  <c r="S205"/>
  <c r="O205"/>
  <c r="N205"/>
  <c r="M205"/>
  <c r="L205"/>
  <c r="K205"/>
  <c r="J205"/>
  <c r="I205"/>
  <c r="H205"/>
  <c r="G205"/>
  <c r="F205"/>
  <c r="E205"/>
  <c r="D205"/>
  <c r="U204"/>
  <c r="U203"/>
  <c r="U202"/>
  <c r="U201"/>
  <c r="U200"/>
  <c r="U199"/>
  <c r="T198"/>
  <c r="S198"/>
  <c r="O198"/>
  <c r="N198"/>
  <c r="M198"/>
  <c r="L198"/>
  <c r="K198"/>
  <c r="J198"/>
  <c r="I198"/>
  <c r="H198"/>
  <c r="G198"/>
  <c r="F198"/>
  <c r="E198"/>
  <c r="D198"/>
  <c r="U197"/>
  <c r="U196"/>
  <c r="T195"/>
  <c r="S195"/>
  <c r="O195"/>
  <c r="N195"/>
  <c r="M195"/>
  <c r="L195"/>
  <c r="K195"/>
  <c r="J195"/>
  <c r="I195"/>
  <c r="H195"/>
  <c r="G195"/>
  <c r="F195"/>
  <c r="E195"/>
  <c r="D195"/>
  <c r="U194"/>
  <c r="U193"/>
  <c r="U192"/>
  <c r="U191"/>
  <c r="U190"/>
  <c r="U189"/>
  <c r="U188"/>
  <c r="U187"/>
  <c r="U186"/>
  <c r="U185"/>
  <c r="U184"/>
  <c r="U183"/>
  <c r="U182"/>
  <c r="U181"/>
  <c r="U180"/>
  <c r="U179"/>
  <c r="U178"/>
  <c r="U177"/>
  <c r="T176"/>
  <c r="S176"/>
  <c r="O176"/>
  <c r="N176"/>
  <c r="M176"/>
  <c r="L176"/>
  <c r="K176"/>
  <c r="J176"/>
  <c r="I176"/>
  <c r="H176"/>
  <c r="G176"/>
  <c r="F176"/>
  <c r="E176"/>
  <c r="D176"/>
  <c r="U175"/>
  <c r="U174"/>
  <c r="T173"/>
  <c r="S173"/>
  <c r="O173"/>
  <c r="N173"/>
  <c r="M173"/>
  <c r="L173"/>
  <c r="K173"/>
  <c r="J173"/>
  <c r="I173"/>
  <c r="H173"/>
  <c r="G173"/>
  <c r="F173"/>
  <c r="E173"/>
  <c r="D173"/>
  <c r="U172"/>
  <c r="U171"/>
  <c r="U170"/>
  <c r="U169"/>
  <c r="U168"/>
  <c r="U167"/>
  <c r="T166"/>
  <c r="S166"/>
  <c r="O166"/>
  <c r="N166"/>
  <c r="M166"/>
  <c r="L166"/>
  <c r="K166"/>
  <c r="J166"/>
  <c r="I166"/>
  <c r="H166"/>
  <c r="G166"/>
  <c r="F166"/>
  <c r="E166"/>
  <c r="D166"/>
  <c r="U165"/>
  <c r="U164"/>
  <c r="U163"/>
  <c r="U162"/>
  <c r="U161"/>
  <c r="U160"/>
  <c r="U159"/>
  <c r="T158"/>
  <c r="S158"/>
  <c r="O158"/>
  <c r="N158"/>
  <c r="M158"/>
  <c r="L158"/>
  <c r="K158"/>
  <c r="J158"/>
  <c r="I158"/>
  <c r="H158"/>
  <c r="G158"/>
  <c r="F158"/>
  <c r="E158"/>
  <c r="D158"/>
  <c r="U157"/>
  <c r="U156"/>
  <c r="U155"/>
  <c r="U154"/>
  <c r="U153"/>
  <c r="U152"/>
  <c r="U151"/>
  <c r="T150"/>
  <c r="S150"/>
  <c r="U149"/>
  <c r="U148"/>
  <c r="U147"/>
  <c r="U146"/>
  <c r="U145"/>
  <c r="T144"/>
  <c r="S144"/>
  <c r="O144"/>
  <c r="N144"/>
  <c r="M144"/>
  <c r="L144"/>
  <c r="K144"/>
  <c r="J144"/>
  <c r="I144"/>
  <c r="H144"/>
  <c r="G144"/>
  <c r="F144"/>
  <c r="E144"/>
  <c r="D144"/>
  <c r="U143"/>
  <c r="U142"/>
  <c r="U141"/>
  <c r="U140"/>
  <c r="U139"/>
  <c r="U138"/>
  <c r="U137"/>
  <c r="U136"/>
  <c r="U135"/>
  <c r="U134"/>
  <c r="T133"/>
  <c r="S133"/>
  <c r="O133"/>
  <c r="N133"/>
  <c r="M133"/>
  <c r="L133"/>
  <c r="K133"/>
  <c r="J133"/>
  <c r="I133"/>
  <c r="H133"/>
  <c r="G133"/>
  <c r="F133"/>
  <c r="E133"/>
  <c r="D133"/>
  <c r="U132"/>
  <c r="U131"/>
  <c r="U130"/>
  <c r="U129"/>
  <c r="U128"/>
  <c r="U127"/>
  <c r="U126"/>
  <c r="U125"/>
  <c r="U124"/>
  <c r="U123"/>
  <c r="U122"/>
  <c r="U121"/>
  <c r="U120"/>
  <c r="U119"/>
  <c r="U118"/>
  <c r="U117"/>
  <c r="U116"/>
  <c r="U115"/>
  <c r="U114"/>
  <c r="U113"/>
  <c r="U112"/>
  <c r="T111"/>
  <c r="S111"/>
  <c r="O111"/>
  <c r="N111"/>
  <c r="M111"/>
  <c r="L111"/>
  <c r="K111"/>
  <c r="J111"/>
  <c r="I111"/>
  <c r="H111"/>
  <c r="G111"/>
  <c r="F111"/>
  <c r="E111"/>
  <c r="D111"/>
  <c r="U110"/>
  <c r="U109"/>
  <c r="U108"/>
  <c r="U107"/>
  <c r="U106"/>
  <c r="U105"/>
  <c r="U104"/>
  <c r="U103"/>
  <c r="T102"/>
  <c r="S102"/>
  <c r="O102"/>
  <c r="N102"/>
  <c r="M102"/>
  <c r="L102"/>
  <c r="K102"/>
  <c r="J102"/>
  <c r="I102"/>
  <c r="H102"/>
  <c r="G102"/>
  <c r="F102"/>
  <c r="E102"/>
  <c r="D102"/>
  <c r="U101"/>
  <c r="U100"/>
  <c r="U99"/>
  <c r="U98"/>
  <c r="U97"/>
  <c r="U96"/>
  <c r="U95"/>
  <c r="U94"/>
  <c r="U93"/>
  <c r="U92"/>
  <c r="U91"/>
  <c r="U90"/>
  <c r="U89"/>
  <c r="U88"/>
  <c r="U87"/>
  <c r="U86"/>
  <c r="U85"/>
  <c r="U84"/>
  <c r="U83"/>
  <c r="U82"/>
  <c r="U81"/>
  <c r="U80"/>
  <c r="U79"/>
  <c r="U78"/>
  <c r="U77"/>
  <c r="U76"/>
  <c r="T75"/>
  <c r="S75"/>
  <c r="O75"/>
  <c r="N75"/>
  <c r="M75"/>
  <c r="L75"/>
  <c r="K75"/>
  <c r="J75"/>
  <c r="I75"/>
  <c r="H75"/>
  <c r="G75"/>
  <c r="F75"/>
  <c r="E75"/>
  <c r="D75"/>
  <c r="U74"/>
  <c r="U73"/>
  <c r="T72"/>
  <c r="S72"/>
  <c r="O72"/>
  <c r="N72"/>
  <c r="M72"/>
  <c r="L72"/>
  <c r="K72"/>
  <c r="J72"/>
  <c r="I72"/>
  <c r="H72"/>
  <c r="G72"/>
  <c r="F72"/>
  <c r="E72"/>
  <c r="D72"/>
  <c r="U71"/>
  <c r="U70"/>
  <c r="U69"/>
  <c r="U68"/>
  <c r="U67"/>
  <c r="U66"/>
  <c r="U65"/>
  <c r="U64"/>
  <c r="U63"/>
  <c r="U62"/>
  <c r="T61"/>
  <c r="S61"/>
  <c r="O61"/>
  <c r="N61"/>
  <c r="M61"/>
  <c r="L61"/>
  <c r="K61"/>
  <c r="J61"/>
  <c r="I61"/>
  <c r="H61"/>
  <c r="G61"/>
  <c r="F61"/>
  <c r="E61"/>
  <c r="D61"/>
  <c r="U60"/>
  <c r="U59"/>
  <c r="U58"/>
  <c r="T57"/>
  <c r="S57"/>
  <c r="O57"/>
  <c r="N57"/>
  <c r="M57"/>
  <c r="L57"/>
  <c r="K57"/>
  <c r="J57"/>
  <c r="I57"/>
  <c r="H57"/>
  <c r="G57"/>
  <c r="F57"/>
  <c r="E57"/>
  <c r="D57"/>
  <c r="U56"/>
  <c r="U55"/>
  <c r="T54"/>
  <c r="S54"/>
  <c r="O54"/>
  <c r="N54"/>
  <c r="M54"/>
  <c r="L54"/>
  <c r="K54"/>
  <c r="J54"/>
  <c r="I54"/>
  <c r="H54"/>
  <c r="G54"/>
  <c r="F54"/>
  <c r="E54"/>
  <c r="D54"/>
  <c r="U53"/>
  <c r="U52"/>
  <c r="U51"/>
  <c r="T50"/>
  <c r="S50"/>
  <c r="O50"/>
  <c r="N50"/>
  <c r="M50"/>
  <c r="L50"/>
  <c r="K50"/>
  <c r="J50"/>
  <c r="I50"/>
  <c r="H50"/>
  <c r="G50"/>
  <c r="F50"/>
  <c r="E50"/>
  <c r="D50"/>
  <c r="U49"/>
  <c r="U48"/>
  <c r="U47"/>
  <c r="U46"/>
  <c r="U45"/>
  <c r="T44"/>
  <c r="S44"/>
  <c r="O44"/>
  <c r="N44"/>
  <c r="M44"/>
  <c r="L44"/>
  <c r="K44"/>
  <c r="J44"/>
  <c r="I44"/>
  <c r="H44"/>
  <c r="G44"/>
  <c r="F44"/>
  <c r="E44"/>
  <c r="D44"/>
  <c r="U43"/>
  <c r="U42"/>
  <c r="U41"/>
  <c r="U40"/>
  <c r="T39"/>
  <c r="S39"/>
  <c r="O39"/>
  <c r="N39"/>
  <c r="M39"/>
  <c r="L39"/>
  <c r="K39"/>
  <c r="J39"/>
  <c r="U38"/>
  <c r="U37"/>
  <c r="U36"/>
  <c r="U35"/>
  <c r="U34"/>
  <c r="U33"/>
  <c r="U32"/>
  <c r="U31"/>
  <c r="U30"/>
  <c r="U29"/>
  <c r="U28"/>
  <c r="U27"/>
  <c r="U26"/>
  <c r="U25"/>
  <c r="U24"/>
  <c r="U23"/>
  <c r="U22"/>
  <c r="U21"/>
  <c r="U20"/>
  <c r="U19"/>
  <c r="U18"/>
  <c r="U17"/>
  <c r="U16"/>
  <c r="U15"/>
  <c r="U14"/>
  <c r="U13"/>
  <c r="U12"/>
  <c r="U11"/>
  <c r="U10"/>
  <c r="U9"/>
  <c r="U8"/>
  <c r="T7"/>
  <c r="S7"/>
  <c r="O7"/>
  <c r="N7"/>
  <c r="M7"/>
  <c r="L7"/>
  <c r="K7"/>
  <c r="J7"/>
  <c r="I7"/>
  <c r="H7"/>
  <c r="G7"/>
  <c r="F7"/>
  <c r="E7"/>
  <c r="D7"/>
  <c r="U144" l="1"/>
  <c r="P133"/>
  <c r="E754"/>
  <c r="T754"/>
  <c r="I754"/>
  <c r="M754"/>
  <c r="F754"/>
  <c r="G754"/>
  <c r="J754"/>
  <c r="N754"/>
  <c r="O754"/>
  <c r="K754"/>
  <c r="H754"/>
  <c r="L754"/>
  <c r="S754"/>
  <c r="Q740"/>
  <c r="P7"/>
  <c r="Q39"/>
  <c r="P44"/>
  <c r="P50"/>
  <c r="P54"/>
  <c r="Q57"/>
  <c r="Q61"/>
  <c r="P72"/>
  <c r="Q75"/>
  <c r="P102"/>
  <c r="Q111"/>
  <c r="Q133"/>
  <c r="P144"/>
  <c r="P150"/>
  <c r="P158"/>
  <c r="P166"/>
  <c r="Q173"/>
  <c r="P176"/>
  <c r="Q195"/>
  <c r="P198"/>
  <c r="Q205"/>
  <c r="Q231"/>
  <c r="P248"/>
  <c r="P266"/>
  <c r="Q277"/>
  <c r="P288"/>
  <c r="Q313"/>
  <c r="P346"/>
  <c r="P356"/>
  <c r="Q367"/>
  <c r="P374"/>
  <c r="Q377"/>
  <c r="P380"/>
  <c r="Q391"/>
  <c r="P406"/>
  <c r="Q413"/>
  <c r="P462"/>
  <c r="P500"/>
  <c r="Q517"/>
  <c r="P526"/>
  <c r="P530"/>
  <c r="P538"/>
  <c r="Q541"/>
  <c r="P546"/>
  <c r="Q551"/>
  <c r="Q559"/>
  <c r="Q565"/>
  <c r="P568"/>
  <c r="Q573"/>
  <c r="P578"/>
  <c r="Q583"/>
  <c r="Q591"/>
  <c r="P596"/>
  <c r="P604"/>
  <c r="Q609"/>
  <c r="Q613"/>
  <c r="Q617"/>
  <c r="Q621"/>
  <c r="Q625"/>
  <c r="Q629"/>
  <c r="Q635"/>
  <c r="P648"/>
  <c r="P652"/>
  <c r="P656"/>
  <c r="P660"/>
  <c r="P666"/>
  <c r="P674"/>
  <c r="P678"/>
  <c r="P690"/>
  <c r="P696"/>
  <c r="Q701"/>
  <c r="Q705"/>
  <c r="P710"/>
  <c r="P716"/>
  <c r="P724"/>
  <c r="Q731"/>
  <c r="P740"/>
  <c r="P333"/>
  <c r="P327"/>
  <c r="P318"/>
  <c r="Q749"/>
  <c r="Q333"/>
  <c r="Q327"/>
  <c r="Q318"/>
  <c r="Q7"/>
  <c r="Q44"/>
  <c r="Q50"/>
  <c r="Q54"/>
  <c r="P57"/>
  <c r="P61"/>
  <c r="Q72"/>
  <c r="P75"/>
  <c r="Q102"/>
  <c r="P111"/>
  <c r="Q144"/>
  <c r="Q150"/>
  <c r="Q158"/>
  <c r="Q166"/>
  <c r="P173"/>
  <c r="Q176"/>
  <c r="P195"/>
  <c r="Q198"/>
  <c r="P205"/>
  <c r="P231"/>
  <c r="Q248"/>
  <c r="Q266"/>
  <c r="P277"/>
  <c r="Q288"/>
  <c r="P313"/>
  <c r="Q346"/>
  <c r="Q356"/>
  <c r="P367"/>
  <c r="Q374"/>
  <c r="P377"/>
  <c r="Q380"/>
  <c r="P391"/>
  <c r="Q406"/>
  <c r="P413"/>
  <c r="Q462"/>
  <c r="Q500"/>
  <c r="P517"/>
  <c r="Q526"/>
  <c r="Q530"/>
  <c r="Q538"/>
  <c r="P541"/>
  <c r="Q546"/>
  <c r="P551"/>
  <c r="P559"/>
  <c r="P565"/>
  <c r="Q568"/>
  <c r="P573"/>
  <c r="Q578"/>
  <c r="P583"/>
  <c r="P591"/>
  <c r="Q596"/>
  <c r="Q604"/>
  <c r="P609"/>
  <c r="P613"/>
  <c r="P617"/>
  <c r="P621"/>
  <c r="P625"/>
  <c r="P629"/>
  <c r="P635"/>
  <c r="Q648"/>
  <c r="Q652"/>
  <c r="Q656"/>
  <c r="Q660"/>
  <c r="Q666"/>
  <c r="Q674"/>
  <c r="Q678"/>
  <c r="Q690"/>
  <c r="Q696"/>
  <c r="P701"/>
  <c r="P705"/>
  <c r="Q710"/>
  <c r="Q716"/>
  <c r="Q724"/>
  <c r="P731"/>
  <c r="P749"/>
  <c r="U690"/>
  <c r="U573"/>
  <c r="U462"/>
  <c r="U635"/>
  <c r="U660"/>
  <c r="U674"/>
  <c r="U57"/>
  <c r="U701"/>
  <c r="U150"/>
  <c r="U39"/>
  <c r="U568"/>
  <c r="U625"/>
  <c r="U102"/>
  <c r="U195"/>
  <c r="U313"/>
  <c r="U377"/>
  <c r="U413"/>
  <c r="U629"/>
  <c r="U716"/>
  <c r="U740"/>
  <c r="U559"/>
  <c r="U530"/>
  <c r="U652"/>
  <c r="U621"/>
  <c r="U333"/>
  <c r="U318"/>
  <c r="U266"/>
  <c r="U231"/>
  <c r="U198"/>
  <c r="U50"/>
  <c r="U54"/>
  <c r="U173"/>
  <c r="U248"/>
  <c r="U327"/>
  <c r="U367"/>
  <c r="U406"/>
  <c r="U500"/>
  <c r="U526"/>
  <c r="U538"/>
  <c r="U617"/>
  <c r="U656"/>
  <c r="U158"/>
  <c r="U205"/>
  <c r="U277"/>
  <c r="U346"/>
  <c r="U374"/>
  <c r="U391"/>
  <c r="U591"/>
  <c r="U596"/>
  <c r="U609"/>
  <c r="U72"/>
  <c r="U133"/>
  <c r="U166"/>
  <c r="U176"/>
  <c r="U517"/>
  <c r="U583"/>
  <c r="U749"/>
  <c r="U44"/>
  <c r="U61"/>
  <c r="U75"/>
  <c r="U356"/>
  <c r="U380"/>
  <c r="U546"/>
  <c r="U551"/>
  <c r="U565"/>
  <c r="U604"/>
  <c r="U613"/>
  <c r="U696"/>
  <c r="U710"/>
  <c r="U724"/>
  <c r="U731"/>
  <c r="U288"/>
  <c r="U578"/>
  <c r="U111"/>
  <c r="U541"/>
  <c r="U648"/>
  <c r="U666"/>
  <c r="U678"/>
  <c r="U705"/>
  <c r="D754"/>
  <c r="U7"/>
  <c r="R39" l="1"/>
  <c r="R724"/>
  <c r="R701"/>
  <c r="R674"/>
  <c r="R652"/>
  <c r="R625"/>
  <c r="R609"/>
  <c r="R740"/>
  <c r="R583"/>
  <c r="R565"/>
  <c r="R541"/>
  <c r="R517"/>
  <c r="R374"/>
  <c r="R313"/>
  <c r="R111"/>
  <c r="R61"/>
  <c r="R44"/>
  <c r="R716"/>
  <c r="R559"/>
  <c r="R696"/>
  <c r="R406"/>
  <c r="R248"/>
  <c r="R195"/>
  <c r="R176"/>
  <c r="R158"/>
  <c r="U754"/>
  <c r="R666"/>
  <c r="R648"/>
  <c r="R621"/>
  <c r="R604"/>
  <c r="R578"/>
  <c r="R538"/>
  <c r="R500"/>
  <c r="R391"/>
  <c r="R367"/>
  <c r="R288"/>
  <c r="R231"/>
  <c r="R150"/>
  <c r="R102"/>
  <c r="R57"/>
  <c r="R710"/>
  <c r="R660"/>
  <c r="R617"/>
  <c r="R573"/>
  <c r="R530"/>
  <c r="R462"/>
  <c r="R356"/>
  <c r="R205"/>
  <c r="R173"/>
  <c r="R144"/>
  <c r="R54"/>
  <c r="R591"/>
  <c r="R413"/>
  <c r="R690"/>
  <c r="R635"/>
  <c r="R596"/>
  <c r="R551"/>
  <c r="R380"/>
  <c r="R277"/>
  <c r="R75"/>
  <c r="Q754"/>
  <c r="P754"/>
  <c r="R327"/>
  <c r="R731"/>
  <c r="R705"/>
  <c r="R678"/>
  <c r="R656"/>
  <c r="R629"/>
  <c r="R613"/>
  <c r="R568"/>
  <c r="R546"/>
  <c r="R526"/>
  <c r="R377"/>
  <c r="R346"/>
  <c r="R266"/>
  <c r="R198"/>
  <c r="R166"/>
  <c r="R133"/>
  <c r="R72"/>
  <c r="R50"/>
  <c r="R7"/>
  <c r="R333"/>
  <c r="R318"/>
  <c r="R749"/>
  <c r="S194" i="44"/>
  <c r="R194"/>
  <c r="N194"/>
  <c r="M194"/>
  <c r="L194"/>
  <c r="K194"/>
  <c r="J194"/>
  <c r="I194"/>
  <c r="H194"/>
  <c r="G194"/>
  <c r="F194"/>
  <c r="E194"/>
  <c r="D194"/>
  <c r="C194"/>
  <c r="S189"/>
  <c r="R189"/>
  <c r="N189"/>
  <c r="M189"/>
  <c r="L189"/>
  <c r="K189"/>
  <c r="J189"/>
  <c r="I189"/>
  <c r="H189"/>
  <c r="G189"/>
  <c r="F189"/>
  <c r="E189"/>
  <c r="D189"/>
  <c r="C189"/>
  <c r="S181"/>
  <c r="R181"/>
  <c r="N181"/>
  <c r="M181"/>
  <c r="L181"/>
  <c r="K181"/>
  <c r="J181"/>
  <c r="I181"/>
  <c r="H181"/>
  <c r="G181"/>
  <c r="F181"/>
  <c r="E181"/>
  <c r="D181"/>
  <c r="C181"/>
  <c r="S171"/>
  <c r="R171"/>
  <c r="N171"/>
  <c r="M171"/>
  <c r="L171"/>
  <c r="K171"/>
  <c r="J171"/>
  <c r="I171"/>
  <c r="H171"/>
  <c r="G171"/>
  <c r="F171"/>
  <c r="E171"/>
  <c r="D171"/>
  <c r="C171"/>
  <c r="S166"/>
  <c r="R166"/>
  <c r="N166"/>
  <c r="M166"/>
  <c r="L166"/>
  <c r="K166"/>
  <c r="J166"/>
  <c r="I166"/>
  <c r="H166"/>
  <c r="G166"/>
  <c r="F166"/>
  <c r="E166"/>
  <c r="D166"/>
  <c r="C166"/>
  <c r="S156"/>
  <c r="R156"/>
  <c r="N156"/>
  <c r="M156"/>
  <c r="L156"/>
  <c r="K156"/>
  <c r="J156"/>
  <c r="I156"/>
  <c r="H156"/>
  <c r="G156"/>
  <c r="F156"/>
  <c r="E156"/>
  <c r="D156"/>
  <c r="C156"/>
  <c r="S142"/>
  <c r="R142"/>
  <c r="N142"/>
  <c r="M142"/>
  <c r="L142"/>
  <c r="K142"/>
  <c r="J142"/>
  <c r="I142"/>
  <c r="H142"/>
  <c r="G142"/>
  <c r="F142"/>
  <c r="E142"/>
  <c r="D142"/>
  <c r="C142"/>
  <c r="S133"/>
  <c r="R133"/>
  <c r="N133"/>
  <c r="M133"/>
  <c r="L133"/>
  <c r="K133"/>
  <c r="J133"/>
  <c r="I133"/>
  <c r="H133"/>
  <c r="G133"/>
  <c r="F133"/>
  <c r="E133"/>
  <c r="D133"/>
  <c r="C133"/>
  <c r="S127"/>
  <c r="R127"/>
  <c r="N127"/>
  <c r="M127"/>
  <c r="L127"/>
  <c r="K127"/>
  <c r="J127"/>
  <c r="I127"/>
  <c r="H127"/>
  <c r="G127"/>
  <c r="F127"/>
  <c r="E127"/>
  <c r="D127"/>
  <c r="C127"/>
  <c r="S116"/>
  <c r="R116"/>
  <c r="N116"/>
  <c r="M116"/>
  <c r="L116"/>
  <c r="K116"/>
  <c r="J116"/>
  <c r="I116"/>
  <c r="H116"/>
  <c r="G116"/>
  <c r="F116"/>
  <c r="E116"/>
  <c r="D116"/>
  <c r="C116"/>
  <c r="S96"/>
  <c r="R96"/>
  <c r="N96"/>
  <c r="M96"/>
  <c r="L96"/>
  <c r="K96"/>
  <c r="J96"/>
  <c r="I96"/>
  <c r="H96"/>
  <c r="G96"/>
  <c r="F96"/>
  <c r="E96"/>
  <c r="D96"/>
  <c r="C96"/>
  <c r="S90"/>
  <c r="R90"/>
  <c r="N90"/>
  <c r="M90"/>
  <c r="L90"/>
  <c r="K90"/>
  <c r="J90"/>
  <c r="I90"/>
  <c r="H90"/>
  <c r="G90"/>
  <c r="F90"/>
  <c r="E90"/>
  <c r="D90"/>
  <c r="C90"/>
  <c r="S73"/>
  <c r="R73"/>
  <c r="N73"/>
  <c r="M73"/>
  <c r="L73"/>
  <c r="K73"/>
  <c r="J73"/>
  <c r="I73"/>
  <c r="H73"/>
  <c r="G73"/>
  <c r="F73"/>
  <c r="E73"/>
  <c r="D73"/>
  <c r="C73"/>
  <c r="S54"/>
  <c r="R54"/>
  <c r="N54"/>
  <c r="M54"/>
  <c r="L54"/>
  <c r="K54"/>
  <c r="J54"/>
  <c r="I54"/>
  <c r="H54"/>
  <c r="G54"/>
  <c r="F54"/>
  <c r="E54"/>
  <c r="D54"/>
  <c r="C54"/>
  <c r="S37"/>
  <c r="R37"/>
  <c r="N37"/>
  <c r="M37"/>
  <c r="L37"/>
  <c r="K37"/>
  <c r="J37"/>
  <c r="I37"/>
  <c r="H37"/>
  <c r="G37"/>
  <c r="F37"/>
  <c r="E37"/>
  <c r="D37"/>
  <c r="C37"/>
  <c r="S33"/>
  <c r="R33"/>
  <c r="N33"/>
  <c r="M33"/>
  <c r="L33"/>
  <c r="K33"/>
  <c r="J33"/>
  <c r="I33"/>
  <c r="H33"/>
  <c r="G33"/>
  <c r="F33"/>
  <c r="E33"/>
  <c r="D33"/>
  <c r="C33"/>
  <c r="S28"/>
  <c r="R28"/>
  <c r="N28"/>
  <c r="M28"/>
  <c r="L28"/>
  <c r="K28"/>
  <c r="J28"/>
  <c r="I28"/>
  <c r="H28"/>
  <c r="G28"/>
  <c r="F28"/>
  <c r="E28"/>
  <c r="D28"/>
  <c r="C28"/>
  <c r="S23"/>
  <c r="R23"/>
  <c r="N23"/>
  <c r="M23"/>
  <c r="L23"/>
  <c r="K23"/>
  <c r="J23"/>
  <c r="I23"/>
  <c r="H23"/>
  <c r="G23"/>
  <c r="F23"/>
  <c r="E23"/>
  <c r="D23"/>
  <c r="C23"/>
  <c r="S16"/>
  <c r="R16"/>
  <c r="N16"/>
  <c r="M16"/>
  <c r="L16"/>
  <c r="K16"/>
  <c r="J16"/>
  <c r="I16"/>
  <c r="H16"/>
  <c r="G16"/>
  <c r="F16"/>
  <c r="E16"/>
  <c r="D16"/>
  <c r="C16"/>
  <c r="S11"/>
  <c r="R11"/>
  <c r="N11"/>
  <c r="M11"/>
  <c r="L11"/>
  <c r="K11"/>
  <c r="J11"/>
  <c r="I11"/>
  <c r="H11"/>
  <c r="G11"/>
  <c r="F11"/>
  <c r="E11"/>
  <c r="D11"/>
  <c r="C11"/>
  <c r="S7"/>
  <c r="R7"/>
  <c r="N7"/>
  <c r="M7"/>
  <c r="L7"/>
  <c r="K7"/>
  <c r="J7"/>
  <c r="I7"/>
  <c r="H7"/>
  <c r="G7"/>
  <c r="F7"/>
  <c r="E7"/>
  <c r="D7"/>
  <c r="C7"/>
  <c r="T199"/>
  <c r="T28"/>
  <c r="T23"/>
  <c r="T7"/>
  <c r="O189"/>
  <c r="O171"/>
  <c r="O166"/>
  <c r="O133"/>
  <c r="P127"/>
  <c r="O73"/>
  <c r="P54"/>
  <c r="O33"/>
  <c r="P28"/>
  <c r="O28"/>
  <c r="O7"/>
  <c r="S49" i="43"/>
  <c r="R49"/>
  <c r="N49"/>
  <c r="M49"/>
  <c r="L49"/>
  <c r="K49"/>
  <c r="J49"/>
  <c r="I49"/>
  <c r="H49"/>
  <c r="G49"/>
  <c r="F49"/>
  <c r="E49"/>
  <c r="D49"/>
  <c r="C49"/>
  <c r="S44"/>
  <c r="R44"/>
  <c r="N44"/>
  <c r="M44"/>
  <c r="L44"/>
  <c r="K44"/>
  <c r="J44"/>
  <c r="I44"/>
  <c r="H44"/>
  <c r="G44"/>
  <c r="F44"/>
  <c r="E44"/>
  <c r="D44"/>
  <c r="C44"/>
  <c r="S38"/>
  <c r="R38"/>
  <c r="N38"/>
  <c r="M38"/>
  <c r="L38"/>
  <c r="K38"/>
  <c r="J38"/>
  <c r="I38"/>
  <c r="H38"/>
  <c r="G38"/>
  <c r="F38"/>
  <c r="E38"/>
  <c r="D38"/>
  <c r="C38"/>
  <c r="S33"/>
  <c r="R33"/>
  <c r="N33"/>
  <c r="M33"/>
  <c r="L33"/>
  <c r="K33"/>
  <c r="J33"/>
  <c r="I33"/>
  <c r="H33"/>
  <c r="G33"/>
  <c r="F33"/>
  <c r="E33"/>
  <c r="D33"/>
  <c r="C33"/>
  <c r="S26"/>
  <c r="R26"/>
  <c r="N26"/>
  <c r="M26"/>
  <c r="L26"/>
  <c r="K26"/>
  <c r="J26"/>
  <c r="I26"/>
  <c r="H26"/>
  <c r="G26"/>
  <c r="F26"/>
  <c r="E26"/>
  <c r="D26"/>
  <c r="C26"/>
  <c r="S22"/>
  <c r="R22"/>
  <c r="N22"/>
  <c r="M22"/>
  <c r="L22"/>
  <c r="K22"/>
  <c r="J22"/>
  <c r="I22"/>
  <c r="H22"/>
  <c r="G22"/>
  <c r="F22"/>
  <c r="E22"/>
  <c r="D22"/>
  <c r="C22"/>
  <c r="S17"/>
  <c r="R17"/>
  <c r="N17"/>
  <c r="M17"/>
  <c r="L17"/>
  <c r="K17"/>
  <c r="J17"/>
  <c r="I17"/>
  <c r="H17"/>
  <c r="G17"/>
  <c r="F17"/>
  <c r="E17"/>
  <c r="D17"/>
  <c r="C17"/>
  <c r="S8"/>
  <c r="R8"/>
  <c r="N8"/>
  <c r="M8"/>
  <c r="L8"/>
  <c r="K8"/>
  <c r="J8"/>
  <c r="I8"/>
  <c r="H8"/>
  <c r="G8"/>
  <c r="F8"/>
  <c r="E8"/>
  <c r="D8"/>
  <c r="C8"/>
  <c r="T49"/>
  <c r="O49"/>
  <c r="O44"/>
  <c r="P38"/>
  <c r="O22"/>
  <c r="O17"/>
  <c r="S51" i="42"/>
  <c r="R51"/>
  <c r="Q51"/>
  <c r="P51"/>
  <c r="O51"/>
  <c r="N51"/>
  <c r="M51"/>
  <c r="L51"/>
  <c r="K51"/>
  <c r="J51"/>
  <c r="I51"/>
  <c r="H51"/>
  <c r="G51"/>
  <c r="F51"/>
  <c r="E51"/>
  <c r="D51"/>
  <c r="C51"/>
  <c r="S44"/>
  <c r="R44"/>
  <c r="Q44"/>
  <c r="P44"/>
  <c r="O44"/>
  <c r="N44"/>
  <c r="M44"/>
  <c r="L44"/>
  <c r="K44"/>
  <c r="J44"/>
  <c r="I44"/>
  <c r="H44"/>
  <c r="G44"/>
  <c r="F44"/>
  <c r="E44"/>
  <c r="D44"/>
  <c r="C44"/>
  <c r="S38"/>
  <c r="R38"/>
  <c r="Q38"/>
  <c r="P38"/>
  <c r="O38"/>
  <c r="N38"/>
  <c r="M38"/>
  <c r="L38"/>
  <c r="K38"/>
  <c r="J38"/>
  <c r="I38"/>
  <c r="H38"/>
  <c r="G38"/>
  <c r="F38"/>
  <c r="E38"/>
  <c r="D38"/>
  <c r="C38"/>
  <c r="S34"/>
  <c r="R34"/>
  <c r="Q34"/>
  <c r="P34"/>
  <c r="O34"/>
  <c r="N34"/>
  <c r="M34"/>
  <c r="L34"/>
  <c r="K34"/>
  <c r="J34"/>
  <c r="I34"/>
  <c r="H34"/>
  <c r="G34"/>
  <c r="F34"/>
  <c r="E34"/>
  <c r="D34"/>
  <c r="C34"/>
  <c r="S27"/>
  <c r="R27"/>
  <c r="Q27"/>
  <c r="P27"/>
  <c r="O27"/>
  <c r="N27"/>
  <c r="M27"/>
  <c r="L27"/>
  <c r="K27"/>
  <c r="J27"/>
  <c r="I27"/>
  <c r="H27"/>
  <c r="G27"/>
  <c r="F27"/>
  <c r="E27"/>
  <c r="D27"/>
  <c r="C27"/>
  <c r="S20"/>
  <c r="R20"/>
  <c r="Q20"/>
  <c r="P20"/>
  <c r="O20"/>
  <c r="N20"/>
  <c r="M20"/>
  <c r="L20"/>
  <c r="K20"/>
  <c r="J20"/>
  <c r="I20"/>
  <c r="H20"/>
  <c r="G20"/>
  <c r="F20"/>
  <c r="E20"/>
  <c r="D20"/>
  <c r="C20"/>
  <c r="S14"/>
  <c r="R14"/>
  <c r="Q14"/>
  <c r="P14"/>
  <c r="O14"/>
  <c r="N14"/>
  <c r="M14"/>
  <c r="L14"/>
  <c r="K14"/>
  <c r="J14"/>
  <c r="I14"/>
  <c r="H14"/>
  <c r="G14"/>
  <c r="F14"/>
  <c r="E14"/>
  <c r="D14"/>
  <c r="C14"/>
  <c r="S8"/>
  <c r="R8"/>
  <c r="Q8"/>
  <c r="P8"/>
  <c r="O8"/>
  <c r="N8"/>
  <c r="M8"/>
  <c r="L8"/>
  <c r="K8"/>
  <c r="J8"/>
  <c r="I8"/>
  <c r="H8"/>
  <c r="G8"/>
  <c r="F8"/>
  <c r="E8"/>
  <c r="D8"/>
  <c r="C8"/>
  <c r="T58"/>
  <c r="T57"/>
  <c r="T56"/>
  <c r="T55"/>
  <c r="T54"/>
  <c r="T53"/>
  <c r="T52"/>
  <c r="T50"/>
  <c r="T49"/>
  <c r="T48"/>
  <c r="T47"/>
  <c r="T46"/>
  <c r="T45"/>
  <c r="T43"/>
  <c r="T42"/>
  <c r="T41"/>
  <c r="T40"/>
  <c r="T39"/>
  <c r="T37"/>
  <c r="T36"/>
  <c r="T35"/>
  <c r="T33"/>
  <c r="T32"/>
  <c r="T31"/>
  <c r="T30"/>
  <c r="T29"/>
  <c r="T28"/>
  <c r="T26"/>
  <c r="T25"/>
  <c r="T24"/>
  <c r="T23"/>
  <c r="T22"/>
  <c r="T21"/>
  <c r="T19"/>
  <c r="T18"/>
  <c r="T17"/>
  <c r="T16"/>
  <c r="T15"/>
  <c r="T13"/>
  <c r="T12"/>
  <c r="T11"/>
  <c r="T10"/>
  <c r="T9"/>
  <c r="T7"/>
  <c r="S36" i="41"/>
  <c r="R36"/>
  <c r="N36"/>
  <c r="M36"/>
  <c r="L36"/>
  <c r="K36"/>
  <c r="J36"/>
  <c r="I36"/>
  <c r="H36"/>
  <c r="G36"/>
  <c r="F36"/>
  <c r="E36"/>
  <c r="D36"/>
  <c r="C36"/>
  <c r="S31"/>
  <c r="R31"/>
  <c r="N31"/>
  <c r="M31"/>
  <c r="L31"/>
  <c r="K31"/>
  <c r="J31"/>
  <c r="I31"/>
  <c r="H31"/>
  <c r="G31"/>
  <c r="F31"/>
  <c r="E31"/>
  <c r="D31"/>
  <c r="C31"/>
  <c r="S22"/>
  <c r="R22"/>
  <c r="N22"/>
  <c r="M22"/>
  <c r="L22"/>
  <c r="K22"/>
  <c r="J22"/>
  <c r="I22"/>
  <c r="H22"/>
  <c r="G22"/>
  <c r="F22"/>
  <c r="E22"/>
  <c r="D22"/>
  <c r="C22"/>
  <c r="S17"/>
  <c r="R17"/>
  <c r="N17"/>
  <c r="M17"/>
  <c r="L17"/>
  <c r="K17"/>
  <c r="J17"/>
  <c r="I17"/>
  <c r="H17"/>
  <c r="G17"/>
  <c r="F17"/>
  <c r="E17"/>
  <c r="D17"/>
  <c r="C17"/>
  <c r="S13"/>
  <c r="R13"/>
  <c r="N13"/>
  <c r="M13"/>
  <c r="L13"/>
  <c r="K13"/>
  <c r="J13"/>
  <c r="I13"/>
  <c r="H13"/>
  <c r="G13"/>
  <c r="F13"/>
  <c r="E13"/>
  <c r="D13"/>
  <c r="C13"/>
  <c r="S8"/>
  <c r="R8"/>
  <c r="N8"/>
  <c r="M8"/>
  <c r="L8"/>
  <c r="K8"/>
  <c r="J8"/>
  <c r="I8"/>
  <c r="H8"/>
  <c r="G8"/>
  <c r="F8"/>
  <c r="E8"/>
  <c r="D8"/>
  <c r="C8"/>
  <c r="T46"/>
  <c r="T45"/>
  <c r="T44"/>
  <c r="T43"/>
  <c r="T42"/>
  <c r="T41"/>
  <c r="T40"/>
  <c r="T39"/>
  <c r="T38"/>
  <c r="T37"/>
  <c r="T35"/>
  <c r="T34"/>
  <c r="T33"/>
  <c r="T32"/>
  <c r="T30"/>
  <c r="T29"/>
  <c r="T28"/>
  <c r="T27"/>
  <c r="T26"/>
  <c r="T25"/>
  <c r="T24"/>
  <c r="T23"/>
  <c r="T21"/>
  <c r="T20"/>
  <c r="T19"/>
  <c r="T18"/>
  <c r="T16"/>
  <c r="T15"/>
  <c r="T14"/>
  <c r="T12"/>
  <c r="T11"/>
  <c r="T10"/>
  <c r="T9"/>
  <c r="T7"/>
  <c r="O36"/>
  <c r="P31"/>
  <c r="P17"/>
  <c r="O8"/>
  <c r="S38" i="40"/>
  <c r="R38"/>
  <c r="Q38"/>
  <c r="P38"/>
  <c r="O38"/>
  <c r="N38"/>
  <c r="M38"/>
  <c r="L38"/>
  <c r="K38"/>
  <c r="J38"/>
  <c r="I38"/>
  <c r="H38"/>
  <c r="G38"/>
  <c r="F38"/>
  <c r="E38"/>
  <c r="D38"/>
  <c r="C38"/>
  <c r="S31"/>
  <c r="R31"/>
  <c r="Q31"/>
  <c r="P31"/>
  <c r="O31"/>
  <c r="N31"/>
  <c r="M31"/>
  <c r="L31"/>
  <c r="K31"/>
  <c r="J31"/>
  <c r="I31"/>
  <c r="H31"/>
  <c r="G31"/>
  <c r="F31"/>
  <c r="E31"/>
  <c r="D31"/>
  <c r="C31"/>
  <c r="S26"/>
  <c r="R26"/>
  <c r="Q26"/>
  <c r="P26"/>
  <c r="O26"/>
  <c r="N26"/>
  <c r="M26"/>
  <c r="L26"/>
  <c r="K26"/>
  <c r="J26"/>
  <c r="I26"/>
  <c r="H26"/>
  <c r="G26"/>
  <c r="F26"/>
  <c r="E26"/>
  <c r="D26"/>
  <c r="C26"/>
  <c r="S19"/>
  <c r="R19"/>
  <c r="Q19"/>
  <c r="P19"/>
  <c r="O19"/>
  <c r="N19"/>
  <c r="M19"/>
  <c r="L19"/>
  <c r="K19"/>
  <c r="J19"/>
  <c r="I19"/>
  <c r="H19"/>
  <c r="G19"/>
  <c r="F19"/>
  <c r="E19"/>
  <c r="D19"/>
  <c r="C19"/>
  <c r="S12"/>
  <c r="R12"/>
  <c r="Q12"/>
  <c r="P12"/>
  <c r="O12"/>
  <c r="N12"/>
  <c r="M12"/>
  <c r="L12"/>
  <c r="K12"/>
  <c r="J12"/>
  <c r="I12"/>
  <c r="H12"/>
  <c r="G12"/>
  <c r="F12"/>
  <c r="E12"/>
  <c r="D12"/>
  <c r="C12"/>
  <c r="S8"/>
  <c r="R8"/>
  <c r="Q8"/>
  <c r="P8"/>
  <c r="O8"/>
  <c r="N8"/>
  <c r="M8"/>
  <c r="L8"/>
  <c r="K8"/>
  <c r="J8"/>
  <c r="I8"/>
  <c r="H8"/>
  <c r="G8"/>
  <c r="F8"/>
  <c r="E8"/>
  <c r="D8"/>
  <c r="C8"/>
  <c r="T42"/>
  <c r="T41"/>
  <c r="T40"/>
  <c r="T39"/>
  <c r="T37"/>
  <c r="T36"/>
  <c r="T35"/>
  <c r="T34"/>
  <c r="T33"/>
  <c r="T32"/>
  <c r="T30"/>
  <c r="T29"/>
  <c r="T28"/>
  <c r="T27"/>
  <c r="T25"/>
  <c r="T24"/>
  <c r="T23"/>
  <c r="T22"/>
  <c r="T21"/>
  <c r="T20"/>
  <c r="T18"/>
  <c r="T17"/>
  <c r="T16"/>
  <c r="T15"/>
  <c r="T14"/>
  <c r="T13"/>
  <c r="T11"/>
  <c r="T10"/>
  <c r="T9"/>
  <c r="T7"/>
  <c r="H16" i="29"/>
  <c r="H15"/>
  <c r="H14"/>
  <c r="H13"/>
  <c r="H12"/>
  <c r="H11"/>
  <c r="H10"/>
  <c r="H9"/>
  <c r="H8"/>
  <c r="H7"/>
  <c r="H6"/>
  <c r="H17" s="1"/>
  <c r="E16"/>
  <c r="E15"/>
  <c r="E14"/>
  <c r="E13"/>
  <c r="E12"/>
  <c r="E11"/>
  <c r="E10"/>
  <c r="E9"/>
  <c r="E8"/>
  <c r="E7"/>
  <c r="E6"/>
  <c r="T16" i="28"/>
  <c r="T15"/>
  <c r="T14"/>
  <c r="T13"/>
  <c r="T12"/>
  <c r="T11"/>
  <c r="T10"/>
  <c r="T9"/>
  <c r="T8"/>
  <c r="T7"/>
  <c r="P16"/>
  <c r="O16"/>
  <c r="P15"/>
  <c r="O15"/>
  <c r="P14"/>
  <c r="O14"/>
  <c r="P13"/>
  <c r="Q13" s="1"/>
  <c r="O13"/>
  <c r="P12"/>
  <c r="Q12" s="1"/>
  <c r="O12"/>
  <c r="P11"/>
  <c r="O11"/>
  <c r="P10"/>
  <c r="O10"/>
  <c r="P9"/>
  <c r="O9"/>
  <c r="P8"/>
  <c r="O8"/>
  <c r="P7"/>
  <c r="O7"/>
  <c r="H86" i="17"/>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T34" i="42" l="1"/>
  <c r="T44"/>
  <c r="E17" i="29"/>
  <c r="T17" i="28"/>
  <c r="Q7"/>
  <c r="P17"/>
  <c r="Q10"/>
  <c r="Q15"/>
  <c r="Q8"/>
  <c r="Q16"/>
  <c r="O17"/>
  <c r="R754" i="12"/>
  <c r="E55" i="43"/>
  <c r="I55"/>
  <c r="M55"/>
  <c r="F55"/>
  <c r="J55"/>
  <c r="N55"/>
  <c r="G55"/>
  <c r="K55"/>
  <c r="R55"/>
  <c r="D55"/>
  <c r="H55"/>
  <c r="L55"/>
  <c r="S55"/>
  <c r="G200" i="44"/>
  <c r="K200"/>
  <c r="R200"/>
  <c r="D200"/>
  <c r="L200"/>
  <c r="E200"/>
  <c r="I200"/>
  <c r="M200"/>
  <c r="H200"/>
  <c r="S200"/>
  <c r="F200"/>
  <c r="J200"/>
  <c r="N200"/>
  <c r="O59" i="42"/>
  <c r="S59"/>
  <c r="D59"/>
  <c r="H59"/>
  <c r="L59"/>
  <c r="P59"/>
  <c r="G59"/>
  <c r="T8"/>
  <c r="E59"/>
  <c r="I59"/>
  <c r="M59"/>
  <c r="Q59"/>
  <c r="K59"/>
  <c r="F59"/>
  <c r="J59"/>
  <c r="N59"/>
  <c r="R59"/>
  <c r="L47" i="41"/>
  <c r="E47"/>
  <c r="I47"/>
  <c r="M47"/>
  <c r="H47"/>
  <c r="F47"/>
  <c r="J47"/>
  <c r="N47"/>
  <c r="D47"/>
  <c r="S47"/>
  <c r="T22"/>
  <c r="G47"/>
  <c r="K47"/>
  <c r="R47"/>
  <c r="E43" i="40"/>
  <c r="I43"/>
  <c r="M43"/>
  <c r="Q43"/>
  <c r="F43"/>
  <c r="J43"/>
  <c r="N43"/>
  <c r="R43"/>
  <c r="G43"/>
  <c r="K43"/>
  <c r="O43"/>
  <c r="S43"/>
  <c r="D43"/>
  <c r="H43"/>
  <c r="L43"/>
  <c r="P43"/>
  <c r="T19"/>
  <c r="T12"/>
  <c r="T26"/>
  <c r="T31"/>
  <c r="T38"/>
  <c r="T8"/>
  <c r="T36" i="41"/>
  <c r="T31"/>
  <c r="T17"/>
  <c r="T51" i="42"/>
  <c r="T38"/>
  <c r="T27"/>
  <c r="T20"/>
  <c r="T14"/>
  <c r="T44" i="43"/>
  <c r="T33"/>
  <c r="T142" i="44"/>
  <c r="T133"/>
  <c r="T33"/>
  <c r="Q9" i="28"/>
  <c r="Q11"/>
  <c r="Q14"/>
  <c r="O22" i="41"/>
  <c r="P22"/>
  <c r="O31"/>
  <c r="P13"/>
  <c r="Q36"/>
  <c r="T8"/>
  <c r="T13"/>
  <c r="P16" i="44"/>
  <c r="O23"/>
  <c r="P37"/>
  <c r="O96"/>
  <c r="P116"/>
  <c r="O127"/>
  <c r="P142"/>
  <c r="T37"/>
  <c r="T54"/>
  <c r="T127"/>
  <c r="T181"/>
  <c r="P73"/>
  <c r="P166"/>
  <c r="O181"/>
  <c r="Q194"/>
  <c r="T73"/>
  <c r="T90"/>
  <c r="T116"/>
  <c r="T156"/>
  <c r="O11"/>
  <c r="O16"/>
  <c r="O37"/>
  <c r="P90"/>
  <c r="O116"/>
  <c r="O142"/>
  <c r="P156"/>
  <c r="P194"/>
  <c r="T11"/>
  <c r="T16"/>
  <c r="T96"/>
  <c r="T166"/>
  <c r="T171"/>
  <c r="T189"/>
  <c r="T194"/>
  <c r="Q7"/>
  <c r="O194"/>
  <c r="Q166"/>
  <c r="P7"/>
  <c r="P96"/>
  <c r="P181"/>
  <c r="O54"/>
  <c r="O90"/>
  <c r="O156"/>
  <c r="Q11"/>
  <c r="Q16"/>
  <c r="Q116"/>
  <c r="Q133"/>
  <c r="Q171"/>
  <c r="P11"/>
  <c r="P23"/>
  <c r="P33"/>
  <c r="P133"/>
  <c r="P171"/>
  <c r="P189"/>
  <c r="T8" i="43"/>
  <c r="T17"/>
  <c r="T22"/>
  <c r="Q8"/>
  <c r="Q17"/>
  <c r="T38"/>
  <c r="O26"/>
  <c r="P44"/>
  <c r="O8"/>
  <c r="P26"/>
  <c r="O33"/>
  <c r="Q38"/>
  <c r="T26"/>
  <c r="Q22"/>
  <c r="P22"/>
  <c r="P33"/>
  <c r="Q49"/>
  <c r="O38"/>
  <c r="P17"/>
  <c r="P49"/>
  <c r="Q33"/>
  <c r="O13" i="41"/>
  <c r="P36"/>
  <c r="O17"/>
  <c r="Q31"/>
  <c r="P8"/>
  <c r="Q54" i="44"/>
  <c r="Q90"/>
  <c r="Q13" i="41"/>
  <c r="Q17" i="28" l="1"/>
  <c r="O55" i="43"/>
  <c r="P55"/>
  <c r="T55"/>
  <c r="T59" i="42"/>
  <c r="O47" i="41"/>
  <c r="T43" i="40"/>
  <c r="O200" i="44"/>
  <c r="T200"/>
  <c r="P200"/>
  <c r="T47" i="41"/>
  <c r="P47"/>
  <c r="Q8"/>
  <c r="Q96" i="44"/>
  <c r="Q181"/>
  <c r="Q156"/>
  <c r="Q142"/>
  <c r="Q33"/>
  <c r="Q189"/>
  <c r="Q23"/>
  <c r="Q28"/>
  <c r="Q73"/>
  <c r="Q37"/>
  <c r="Q127"/>
  <c r="Q26" i="43"/>
  <c r="Q44"/>
  <c r="Q17" i="41"/>
  <c r="Q22"/>
  <c r="Q55" i="43" l="1"/>
  <c r="Q200" i="44"/>
  <c r="Q47" i="41"/>
  <c r="T41" i="45"/>
  <c r="P40"/>
  <c r="O40"/>
  <c r="P39"/>
  <c r="O39"/>
  <c r="P38"/>
  <c r="O38"/>
  <c r="P37"/>
  <c r="O37"/>
  <c r="P36"/>
  <c r="O36"/>
  <c r="P35"/>
  <c r="O35"/>
  <c r="P34"/>
  <c r="O34"/>
  <c r="P33"/>
  <c r="O33"/>
  <c r="P32"/>
  <c r="O32"/>
  <c r="P31"/>
  <c r="O31"/>
  <c r="P30"/>
  <c r="O30"/>
  <c r="P29"/>
  <c r="O29"/>
  <c r="P28"/>
  <c r="O28"/>
  <c r="I86" i="15"/>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Y7" i="14"/>
  <c r="I749" i="6"/>
  <c r="H749"/>
  <c r="G749"/>
  <c r="F749"/>
  <c r="E749"/>
  <c r="D749"/>
  <c r="I740"/>
  <c r="H740"/>
  <c r="G740"/>
  <c r="F740"/>
  <c r="E740"/>
  <c r="D740"/>
  <c r="I731"/>
  <c r="H731"/>
  <c r="G731"/>
  <c r="F731"/>
  <c r="E731"/>
  <c r="D731"/>
  <c r="I724"/>
  <c r="H724"/>
  <c r="G724"/>
  <c r="F724"/>
  <c r="E724"/>
  <c r="D724"/>
  <c r="I716"/>
  <c r="H716"/>
  <c r="G716"/>
  <c r="F716"/>
  <c r="E716"/>
  <c r="D716"/>
  <c r="I710"/>
  <c r="H710"/>
  <c r="G710"/>
  <c r="F710"/>
  <c r="E710"/>
  <c r="D710"/>
  <c r="I705"/>
  <c r="H705"/>
  <c r="G705"/>
  <c r="F705"/>
  <c r="E705"/>
  <c r="D705"/>
  <c r="I701"/>
  <c r="H701"/>
  <c r="G701"/>
  <c r="F701"/>
  <c r="E701"/>
  <c r="D701"/>
  <c r="I696"/>
  <c r="H696"/>
  <c r="G696"/>
  <c r="F696"/>
  <c r="E696"/>
  <c r="D696"/>
  <c r="I690"/>
  <c r="H690"/>
  <c r="G690"/>
  <c r="F690"/>
  <c r="E690"/>
  <c r="D690"/>
  <c r="I678"/>
  <c r="H678"/>
  <c r="G678"/>
  <c r="F678"/>
  <c r="E678"/>
  <c r="D678"/>
  <c r="I674"/>
  <c r="H674"/>
  <c r="G674"/>
  <c r="F674"/>
  <c r="E674"/>
  <c r="D674"/>
  <c r="I666"/>
  <c r="H666"/>
  <c r="G666"/>
  <c r="F666"/>
  <c r="E666"/>
  <c r="D666"/>
  <c r="I660"/>
  <c r="H660"/>
  <c r="G660"/>
  <c r="F660"/>
  <c r="E660"/>
  <c r="D660"/>
  <c r="I656"/>
  <c r="H656"/>
  <c r="G656"/>
  <c r="F656"/>
  <c r="E656"/>
  <c r="D656"/>
  <c r="I652"/>
  <c r="H652"/>
  <c r="G652"/>
  <c r="F652"/>
  <c r="E652"/>
  <c r="D652"/>
  <c r="G648"/>
  <c r="F648"/>
  <c r="E648"/>
  <c r="D648"/>
  <c r="I635"/>
  <c r="H635"/>
  <c r="G635"/>
  <c r="F635"/>
  <c r="E635"/>
  <c r="D635"/>
  <c r="I629"/>
  <c r="H629"/>
  <c r="G629"/>
  <c r="F629"/>
  <c r="E629"/>
  <c r="D629"/>
  <c r="I625"/>
  <c r="H625"/>
  <c r="G625"/>
  <c r="F625"/>
  <c r="E625"/>
  <c r="D625"/>
  <c r="I621"/>
  <c r="H621"/>
  <c r="G621"/>
  <c r="F621"/>
  <c r="E621"/>
  <c r="D621"/>
  <c r="I617"/>
  <c r="H617"/>
  <c r="G617"/>
  <c r="F617"/>
  <c r="E617"/>
  <c r="D617"/>
  <c r="I613"/>
  <c r="H613"/>
  <c r="G613"/>
  <c r="F613"/>
  <c r="E613"/>
  <c r="D613"/>
  <c r="I609"/>
  <c r="H609"/>
  <c r="G609"/>
  <c r="F609"/>
  <c r="E609"/>
  <c r="D609"/>
  <c r="I604"/>
  <c r="H604"/>
  <c r="G604"/>
  <c r="F604"/>
  <c r="E604"/>
  <c r="D604"/>
  <c r="I596"/>
  <c r="H596"/>
  <c r="G596"/>
  <c r="F596"/>
  <c r="E596"/>
  <c r="D596"/>
  <c r="I591"/>
  <c r="H591"/>
  <c r="G591"/>
  <c r="F591"/>
  <c r="E591"/>
  <c r="D591"/>
  <c r="I583"/>
  <c r="H583"/>
  <c r="G583"/>
  <c r="F583"/>
  <c r="E583"/>
  <c r="D583"/>
  <c r="I578"/>
  <c r="H578"/>
  <c r="G578"/>
  <c r="F578"/>
  <c r="E578"/>
  <c r="D578"/>
  <c r="I573"/>
  <c r="H573"/>
  <c r="G573"/>
  <c r="F573"/>
  <c r="E573"/>
  <c r="D573"/>
  <c r="I568"/>
  <c r="H568"/>
  <c r="G568"/>
  <c r="F568"/>
  <c r="E568"/>
  <c r="D568"/>
  <c r="I565"/>
  <c r="H565"/>
  <c r="G565"/>
  <c r="F565"/>
  <c r="E565"/>
  <c r="D565"/>
  <c r="I559"/>
  <c r="H559"/>
  <c r="G559"/>
  <c r="F559"/>
  <c r="E559"/>
  <c r="D559"/>
  <c r="I551"/>
  <c r="H551"/>
  <c r="G551"/>
  <c r="F551"/>
  <c r="E551"/>
  <c r="D551"/>
  <c r="I546"/>
  <c r="H546"/>
  <c r="G546"/>
  <c r="F546"/>
  <c r="E546"/>
  <c r="D546"/>
  <c r="I541"/>
  <c r="H541"/>
  <c r="G541"/>
  <c r="F541"/>
  <c r="E541"/>
  <c r="D541"/>
  <c r="I538"/>
  <c r="H538"/>
  <c r="G538"/>
  <c r="F538"/>
  <c r="E538"/>
  <c r="D538"/>
  <c r="I530"/>
  <c r="H530"/>
  <c r="G530"/>
  <c r="F530"/>
  <c r="E530"/>
  <c r="D530"/>
  <c r="I526"/>
  <c r="H526"/>
  <c r="G526"/>
  <c r="F526"/>
  <c r="E526"/>
  <c r="D526"/>
  <c r="I517"/>
  <c r="H517"/>
  <c r="G517"/>
  <c r="F517"/>
  <c r="E517"/>
  <c r="D517"/>
  <c r="G500"/>
  <c r="F500"/>
  <c r="E500"/>
  <c r="D500"/>
  <c r="I462"/>
  <c r="H462"/>
  <c r="G462"/>
  <c r="F462"/>
  <c r="E462"/>
  <c r="D462"/>
  <c r="I413"/>
  <c r="H413"/>
  <c r="G413"/>
  <c r="F413"/>
  <c r="E413"/>
  <c r="D413"/>
  <c r="I406"/>
  <c r="H406"/>
  <c r="G406"/>
  <c r="F406"/>
  <c r="E406"/>
  <c r="D406"/>
  <c r="I391"/>
  <c r="H391"/>
  <c r="G391"/>
  <c r="F391"/>
  <c r="E391"/>
  <c r="D391"/>
  <c r="I380"/>
  <c r="H380"/>
  <c r="G380"/>
  <c r="F380"/>
  <c r="E380"/>
  <c r="D380"/>
  <c r="I377"/>
  <c r="H377"/>
  <c r="G377"/>
  <c r="F377"/>
  <c r="E377"/>
  <c r="D377"/>
  <c r="I374"/>
  <c r="H374"/>
  <c r="G374"/>
  <c r="F374"/>
  <c r="E374"/>
  <c r="D374"/>
  <c r="I367"/>
  <c r="H367"/>
  <c r="G367"/>
  <c r="F367"/>
  <c r="E367"/>
  <c r="D367"/>
  <c r="I356"/>
  <c r="H356"/>
  <c r="G356"/>
  <c r="F356"/>
  <c r="E356"/>
  <c r="D356"/>
  <c r="I346"/>
  <c r="H346"/>
  <c r="G346"/>
  <c r="F346"/>
  <c r="E346"/>
  <c r="D346"/>
  <c r="I333"/>
  <c r="H333"/>
  <c r="G333"/>
  <c r="F333"/>
  <c r="E333"/>
  <c r="D333"/>
  <c r="I327"/>
  <c r="H327"/>
  <c r="G327"/>
  <c r="F327"/>
  <c r="E327"/>
  <c r="D327"/>
  <c r="I318"/>
  <c r="H318"/>
  <c r="G318"/>
  <c r="F318"/>
  <c r="E318"/>
  <c r="D318"/>
  <c r="I313"/>
  <c r="H313"/>
  <c r="G313"/>
  <c r="F313"/>
  <c r="E313"/>
  <c r="D313"/>
  <c r="I288"/>
  <c r="H288"/>
  <c r="G288"/>
  <c r="F288"/>
  <c r="E288"/>
  <c r="D288"/>
  <c r="I277"/>
  <c r="H277"/>
  <c r="G277"/>
  <c r="F277"/>
  <c r="E277"/>
  <c r="D277"/>
  <c r="I248"/>
  <c r="H248"/>
  <c r="G248"/>
  <c r="F248"/>
  <c r="E248"/>
  <c r="D248"/>
  <c r="I231"/>
  <c r="H231"/>
  <c r="G231"/>
  <c r="F231"/>
  <c r="E231"/>
  <c r="D231"/>
  <c r="I205"/>
  <c r="H205"/>
  <c r="G205"/>
  <c r="F205"/>
  <c r="E205"/>
  <c r="D205"/>
  <c r="I198"/>
  <c r="H198"/>
  <c r="G198"/>
  <c r="F198"/>
  <c r="E198"/>
  <c r="D198"/>
  <c r="I195"/>
  <c r="H195"/>
  <c r="G195"/>
  <c r="F195"/>
  <c r="E195"/>
  <c r="D195"/>
  <c r="I176"/>
  <c r="H176"/>
  <c r="G176"/>
  <c r="F176"/>
  <c r="E176"/>
  <c r="D176"/>
  <c r="I173"/>
  <c r="H173"/>
  <c r="G173"/>
  <c r="F173"/>
  <c r="E173"/>
  <c r="D173"/>
  <c r="I166"/>
  <c r="H166"/>
  <c r="G166"/>
  <c r="F166"/>
  <c r="E166"/>
  <c r="D166"/>
  <c r="I158"/>
  <c r="H158"/>
  <c r="G158"/>
  <c r="F158"/>
  <c r="E158"/>
  <c r="D158"/>
  <c r="I150"/>
  <c r="H150"/>
  <c r="G150"/>
  <c r="F150"/>
  <c r="E150"/>
  <c r="D150"/>
  <c r="I144"/>
  <c r="H144"/>
  <c r="G144"/>
  <c r="F144"/>
  <c r="E144"/>
  <c r="D144"/>
  <c r="I133"/>
  <c r="H133"/>
  <c r="G133"/>
  <c r="F133"/>
  <c r="E133"/>
  <c r="D133"/>
  <c r="I111"/>
  <c r="H111"/>
  <c r="G111"/>
  <c r="F111"/>
  <c r="E111"/>
  <c r="D111"/>
  <c r="I102"/>
  <c r="H102"/>
  <c r="G102"/>
  <c r="F102"/>
  <c r="E102"/>
  <c r="D102"/>
  <c r="I75"/>
  <c r="H75"/>
  <c r="G75"/>
  <c r="F75"/>
  <c r="E75"/>
  <c r="D75"/>
  <c r="I72"/>
  <c r="H72"/>
  <c r="G72"/>
  <c r="F72"/>
  <c r="E72"/>
  <c r="D72"/>
  <c r="I61"/>
  <c r="H61"/>
  <c r="G61"/>
  <c r="F61"/>
  <c r="E61"/>
  <c r="D61"/>
  <c r="I57"/>
  <c r="H57"/>
  <c r="G57"/>
  <c r="F57"/>
  <c r="E57"/>
  <c r="D57"/>
  <c r="I54"/>
  <c r="H54"/>
  <c r="G54"/>
  <c r="F54"/>
  <c r="E54"/>
  <c r="D54"/>
  <c r="I50"/>
  <c r="H50"/>
  <c r="G50"/>
  <c r="F50"/>
  <c r="E50"/>
  <c r="D50"/>
  <c r="I44"/>
  <c r="H44"/>
  <c r="G44"/>
  <c r="F44"/>
  <c r="E44"/>
  <c r="D44"/>
  <c r="J634"/>
  <c r="J346"/>
  <c r="J110"/>
  <c r="I39"/>
  <c r="H39"/>
  <c r="G39"/>
  <c r="F39"/>
  <c r="E39"/>
  <c r="D39"/>
  <c r="I7"/>
  <c r="H7"/>
  <c r="G7"/>
  <c r="F7"/>
  <c r="E7"/>
  <c r="D7"/>
  <c r="O41" i="45" l="1"/>
  <c r="H648" i="6"/>
  <c r="I648"/>
  <c r="Q38" i="45"/>
  <c r="Q31"/>
  <c r="Q33"/>
  <c r="Q35"/>
  <c r="P41"/>
  <c r="I87" i="15"/>
  <c r="Y92" i="14"/>
  <c r="F753" i="6"/>
  <c r="E753"/>
  <c r="G753"/>
  <c r="J144"/>
  <c r="J39"/>
  <c r="J565"/>
  <c r="J333"/>
  <c r="J158"/>
  <c r="J517"/>
  <c r="J526"/>
  <c r="J541"/>
  <c r="J546"/>
  <c r="J551"/>
  <c r="J604"/>
  <c r="J609"/>
  <c r="J625"/>
  <c r="J635"/>
  <c r="J57"/>
  <c r="J678"/>
  <c r="J696"/>
  <c r="J701"/>
  <c r="J72"/>
  <c r="J173"/>
  <c r="J195"/>
  <c r="J374"/>
  <c r="J621"/>
  <c r="J674"/>
  <c r="J731"/>
  <c r="J740"/>
  <c r="J749"/>
  <c r="J50"/>
  <c r="J61"/>
  <c r="J75"/>
  <c r="J166"/>
  <c r="J176"/>
  <c r="J198"/>
  <c r="J288"/>
  <c r="J313"/>
  <c r="J318"/>
  <c r="J327"/>
  <c r="J367"/>
  <c r="J377"/>
  <c r="J391"/>
  <c r="J413"/>
  <c r="J462"/>
  <c r="J530"/>
  <c r="J559"/>
  <c r="J613"/>
  <c r="J629"/>
  <c r="J652"/>
  <c r="J690"/>
  <c r="J705"/>
  <c r="J710"/>
  <c r="J724"/>
  <c r="J716"/>
  <c r="J102"/>
  <c r="J111"/>
  <c r="J150"/>
  <c r="J205"/>
  <c r="J277"/>
  <c r="J356"/>
  <c r="J380"/>
  <c r="J406"/>
  <c r="J591"/>
  <c r="J596"/>
  <c r="J660"/>
  <c r="J44"/>
  <c r="J54"/>
  <c r="J133"/>
  <c r="J231"/>
  <c r="J248"/>
  <c r="J538"/>
  <c r="J568"/>
  <c r="J573"/>
  <c r="J578"/>
  <c r="J583"/>
  <c r="J617"/>
  <c r="J656"/>
  <c r="J666"/>
  <c r="J7"/>
  <c r="Q37" i="45"/>
  <c r="Q28"/>
  <c r="Q30"/>
  <c r="Q34"/>
  <c r="Q29"/>
  <c r="Q36"/>
  <c r="Q40"/>
  <c r="Q39"/>
  <c r="Q32"/>
  <c r="S73" i="53"/>
  <c r="S72"/>
  <c r="S71"/>
  <c r="S70"/>
  <c r="S69"/>
  <c r="S68"/>
  <c r="S67"/>
  <c r="S66"/>
  <c r="S65"/>
  <c r="S64"/>
  <c r="S63"/>
  <c r="S62"/>
  <c r="S61"/>
  <c r="S60"/>
  <c r="S59"/>
  <c r="S58"/>
  <c r="S57"/>
  <c r="S56"/>
  <c r="S55"/>
  <c r="S54"/>
  <c r="S53"/>
  <c r="S52"/>
  <c r="S51"/>
  <c r="S50"/>
  <c r="S49"/>
  <c r="S48"/>
  <c r="S47"/>
  <c r="S46"/>
  <c r="S45"/>
  <c r="S44"/>
  <c r="S43"/>
  <c r="S42"/>
  <c r="S41"/>
  <c r="S40"/>
  <c r="S39"/>
  <c r="S38"/>
  <c r="S37"/>
  <c r="S36"/>
  <c r="S35"/>
  <c r="S34"/>
  <c r="S33"/>
  <c r="S32"/>
  <c r="S31"/>
  <c r="S30"/>
  <c r="S29"/>
  <c r="S28"/>
  <c r="S27"/>
  <c r="S26"/>
  <c r="S25"/>
  <c r="S24"/>
  <c r="S23"/>
  <c r="S22"/>
  <c r="S21"/>
  <c r="S20"/>
  <c r="S19"/>
  <c r="S18"/>
  <c r="S17"/>
  <c r="S16"/>
  <c r="S15"/>
  <c r="S14"/>
  <c r="S13"/>
  <c r="S12"/>
  <c r="S11"/>
  <c r="S10"/>
  <c r="S9"/>
  <c r="T92" i="13"/>
  <c r="T51"/>
  <c r="T7"/>
  <c r="O93"/>
  <c r="J648" i="6" l="1"/>
  <c r="Q41" i="45"/>
  <c r="T93" i="13"/>
  <c r="Q93"/>
  <c r="P93"/>
  <c r="S74" i="53"/>
  <c r="P74" l="1"/>
  <c r="C19" i="45"/>
  <c r="C41"/>
  <c r="A9" i="53" l="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T17" i="45" l="1"/>
  <c r="P17"/>
  <c r="O17"/>
  <c r="T16"/>
  <c r="P16"/>
  <c r="O16"/>
  <c r="T15"/>
  <c r="P15"/>
  <c r="O15"/>
  <c r="T14"/>
  <c r="P14"/>
  <c r="O14"/>
  <c r="T13"/>
  <c r="P13"/>
  <c r="O13"/>
  <c r="T12"/>
  <c r="P12"/>
  <c r="O12"/>
  <c r="T11"/>
  <c r="P11"/>
  <c r="O11"/>
  <c r="T10"/>
  <c r="P10"/>
  <c r="O10"/>
  <c r="T9"/>
  <c r="P9"/>
  <c r="O9"/>
  <c r="T8"/>
  <c r="P8"/>
  <c r="O8"/>
  <c r="T7"/>
  <c r="P7"/>
  <c r="O7"/>
  <c r="T6"/>
  <c r="P6"/>
  <c r="O6"/>
  <c r="T18"/>
  <c r="P18"/>
  <c r="O18"/>
  <c r="A49" i="43"/>
  <c r="A50" s="1"/>
  <c r="A51" s="1"/>
  <c r="A52" s="1"/>
  <c r="A44"/>
  <c r="A45" s="1"/>
  <c r="A46" s="1"/>
  <c r="A47" s="1"/>
  <c r="A38"/>
  <c r="A39" s="1"/>
  <c r="A40" s="1"/>
  <c r="A41" s="1"/>
  <c r="A42" s="1"/>
  <c r="A33"/>
  <c r="A34" s="1"/>
  <c r="A35" s="1"/>
  <c r="A36" s="1"/>
  <c r="A26"/>
  <c r="A27" s="1"/>
  <c r="A28" s="1"/>
  <c r="A29" s="1"/>
  <c r="A30" s="1"/>
  <c r="A31" s="1"/>
  <c r="A22"/>
  <c r="A23" s="1"/>
  <c r="A24" s="1"/>
  <c r="A17"/>
  <c r="A18" s="1"/>
  <c r="A19" s="1"/>
  <c r="A20" s="1"/>
  <c r="A9"/>
  <c r="A10" s="1"/>
  <c r="A11" s="1"/>
  <c r="A12" s="1"/>
  <c r="A13" s="1"/>
  <c r="A14" s="1"/>
  <c r="A15" s="1"/>
  <c r="A51" i="42"/>
  <c r="A52" s="1"/>
  <c r="A53" s="1"/>
  <c r="A54" s="1"/>
  <c r="A55" s="1"/>
  <c r="A56" s="1"/>
  <c r="A44"/>
  <c r="A45" s="1"/>
  <c r="A46" s="1"/>
  <c r="A47" s="1"/>
  <c r="A48" s="1"/>
  <c r="A49" s="1"/>
  <c r="A38"/>
  <c r="A39" s="1"/>
  <c r="A40" s="1"/>
  <c r="A41" s="1"/>
  <c r="A42" s="1"/>
  <c r="A34"/>
  <c r="A35" s="1"/>
  <c r="A36" s="1"/>
  <c r="A27"/>
  <c r="A28" s="1"/>
  <c r="A29" s="1"/>
  <c r="A30" s="1"/>
  <c r="A31" s="1"/>
  <c r="A32" s="1"/>
  <c r="A20"/>
  <c r="A21" s="1"/>
  <c r="A22" s="1"/>
  <c r="A23" s="1"/>
  <c r="A24" s="1"/>
  <c r="A25" s="1"/>
  <c r="A14"/>
  <c r="A15" s="1"/>
  <c r="A16" s="1"/>
  <c r="A17" s="1"/>
  <c r="A18" s="1"/>
  <c r="A9"/>
  <c r="A10" s="1"/>
  <c r="A11" s="1"/>
  <c r="A12" s="1"/>
  <c r="A45" i="41"/>
  <c r="A36"/>
  <c r="A37" s="1"/>
  <c r="A38" s="1"/>
  <c r="A39" s="1"/>
  <c r="A40" s="1"/>
  <c r="A41" s="1"/>
  <c r="A42" s="1"/>
  <c r="A43" s="1"/>
  <c r="A31"/>
  <c r="A32" s="1"/>
  <c r="A33" s="1"/>
  <c r="A34" s="1"/>
  <c r="A22"/>
  <c r="A23" s="1"/>
  <c r="A24" s="1"/>
  <c r="A25" s="1"/>
  <c r="A26" s="1"/>
  <c r="A27" s="1"/>
  <c r="A28" s="1"/>
  <c r="A29" s="1"/>
  <c r="A17"/>
  <c r="A18" s="1"/>
  <c r="A19" s="1"/>
  <c r="A20" s="1"/>
  <c r="A13"/>
  <c r="A14" s="1"/>
  <c r="A15" s="1"/>
  <c r="A9"/>
  <c r="A10" s="1"/>
  <c r="A11" s="1"/>
  <c r="A38" i="40"/>
  <c r="A39" s="1"/>
  <c r="A40" s="1"/>
  <c r="A31"/>
  <c r="A32" s="1"/>
  <c r="A33" s="1"/>
  <c r="A34" s="1"/>
  <c r="A35" s="1"/>
  <c r="A36" s="1"/>
  <c r="A26"/>
  <c r="A27" s="1"/>
  <c r="A28" s="1"/>
  <c r="A29" s="1"/>
  <c r="A19"/>
  <c r="A20" s="1"/>
  <c r="A21" s="1"/>
  <c r="A22" s="1"/>
  <c r="A23" s="1"/>
  <c r="A24" s="1"/>
  <c r="A12"/>
  <c r="A13" s="1"/>
  <c r="A14" s="1"/>
  <c r="A15" s="1"/>
  <c r="A16" s="1"/>
  <c r="A17" s="1"/>
  <c r="P19" i="45" l="1"/>
  <c r="O19"/>
  <c r="T19"/>
  <c r="Q8"/>
  <c r="Q12"/>
  <c r="Q6"/>
  <c r="Q10"/>
  <c r="Q14"/>
  <c r="Q17"/>
  <c r="Q16"/>
  <c r="Q9"/>
  <c r="Q13"/>
  <c r="Q7"/>
  <c r="Q11"/>
  <c r="Q15"/>
  <c r="Q18"/>
  <c r="C55" i="43"/>
  <c r="C59" i="42"/>
  <c r="C43" i="40"/>
  <c r="C47" i="41"/>
  <c r="C200" i="44"/>
  <c r="Q19" i="45" l="1"/>
  <c r="C17" i="29"/>
  <c r="C17" i="28" l="1"/>
  <c r="G87" i="17" l="1"/>
  <c r="F87"/>
  <c r="D87"/>
  <c r="C87"/>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C87" i="15"/>
  <c r="A15"/>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C92" i="14"/>
  <c r="A16"/>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H87" i="17" l="1"/>
  <c r="E87"/>
  <c r="C93" i="13"/>
  <c r="A16"/>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H500" i="6" l="1"/>
  <c r="I500"/>
  <c r="D753"/>
  <c r="I753" l="1"/>
  <c r="H753"/>
  <c r="J500"/>
  <c r="J753" l="1"/>
  <c r="G455" i="25"/>
  <c r="D455"/>
  <c r="C455"/>
  <c r="C496" s="1"/>
  <c r="F455"/>
  <c r="E455"/>
  <c r="F496"/>
  <c r="H455"/>
  <c r="G496"/>
  <c r="E496"/>
  <c r="D496"/>
  <c r="H496" l="1"/>
</calcChain>
</file>

<file path=xl/sharedStrings.xml><?xml version="1.0" encoding="utf-8"?>
<sst xmlns="http://schemas.openxmlformats.org/spreadsheetml/2006/main" count="9046" uniqueCount="3236">
  <si>
    <t>Toplam</t>
  </si>
  <si>
    <t>01-Bitkisel ve hayvansal üretim ile avcılık ve ilgili hizmet faaliyetleri</t>
  </si>
  <si>
    <t>1-Tek yıllık (uzun ömürlü olmayan) bitkisel ürünlerin yetiştirilmesi</t>
  </si>
  <si>
    <t>1-Tahılların (pirinç hariç). baklagillerin ve yağlı tohumların yetiştirilmesi</t>
  </si>
  <si>
    <t>2-Çeltik (kabuklu pirinç) yetiştirilmesi</t>
  </si>
  <si>
    <t>3-Sebze, kavun-karpuz. kök ve yumru sebzelerin yetiştirilmesi</t>
  </si>
  <si>
    <t>4-Şeker kamışı yetiştirilmesi</t>
  </si>
  <si>
    <t>5-Tütün yetiştirilmesi</t>
  </si>
  <si>
    <t>6-Lifli bitkilerin yetiştirilmesi</t>
  </si>
  <si>
    <t>9-Tek yıllık (uzun ömürlü olmayan) diğer bitkisel ürünlerin yetiştirilmesi</t>
  </si>
  <si>
    <t>2-Çok yıllık (uzun ömürlü) bitkisel ürünlerin yetiştirilmesi</t>
  </si>
  <si>
    <t>1-Üzüm yetiştirilmesi</t>
  </si>
  <si>
    <t>2-Tropikal ve subtropikal meyvelerin yetiştirilmesi</t>
  </si>
  <si>
    <t>3-Turunçgillerin yetiştirilmesi</t>
  </si>
  <si>
    <t>4-Yumuşak çekirdekli meyvelerin ve sert çekirdekli meyvelerin yetiştirilmesi</t>
  </si>
  <si>
    <t>5-Diğer ağaç ve çalı meyvelerinin ve sert kabuklu meyvelerin yetiştirilmesi</t>
  </si>
  <si>
    <t>6-Yağlı meyvelerin yetiştirilmesi</t>
  </si>
  <si>
    <t>7-İçecek üretiminde kullanılan bitkisel ürünlerin yetiştirilmesi</t>
  </si>
  <si>
    <t>8-Baharatlık. aromatik (ıtırlı). uyuşturucu nitelikte ve eczacılıkla ilgili bitkisel ürünlerin yetiştirilmesi</t>
  </si>
  <si>
    <t>9-Diğer çok yıllık (uzun ömürlü) bitkisel ürünlerin yetiştirilmesi</t>
  </si>
  <si>
    <t>3-Dikim için bitki yetiştirilmesi</t>
  </si>
  <si>
    <t>0-DIKIM IçIN BITKI YETIşTIRILMESI</t>
  </si>
  <si>
    <t>4-Hayvansal üretim</t>
  </si>
  <si>
    <t>1-Sütü sağılan büyük baş hayvan yetiştiriciliği</t>
  </si>
  <si>
    <t>2-Diğer sığır ve manda yetiştiriciliği</t>
  </si>
  <si>
    <t>3-At ve at benzeri diğer hayvan yetiştiriciliği</t>
  </si>
  <si>
    <t>4-Deve ve devegillerin yetiştiriciliği</t>
  </si>
  <si>
    <t>5-Koyun ve keçi yetiştiriciliği</t>
  </si>
  <si>
    <t>6-Domuz yetiştiriciliği</t>
  </si>
  <si>
    <t>7-Kümes hayvanları yetiştiriciliği</t>
  </si>
  <si>
    <t>9-Diğer hayvan yetiştiriciliği</t>
  </si>
  <si>
    <t>5-Karma çiftçilik</t>
  </si>
  <si>
    <t>0-Karma çiftçilik</t>
  </si>
  <si>
    <t>6-Tarımı destekleyici faaliyetler ve hasat sonrası bitkisel ürünler ile ilgili faaliyetler</t>
  </si>
  <si>
    <t>1-Bitkisel üretimi destekleyici faaliyetler</t>
  </si>
  <si>
    <t>2-Hayvan üretimini destekleyici faaliyetler</t>
  </si>
  <si>
    <t>3-Hasat sonrası bitkisel ürünler ile ilgili faaliyetler</t>
  </si>
  <si>
    <t>4-Bitkisel üretim için tohumun işlenmesi</t>
  </si>
  <si>
    <t>7-Avcılık. tuzakla avlanma ve ilgili hizmet faaliyetleri</t>
  </si>
  <si>
    <t>0-Avcılık. tuzakla avlanma ve ilgili hizmet faaliyetleri</t>
  </si>
  <si>
    <t>02-Ormancılık ve tomrukçuluk</t>
  </si>
  <si>
    <t>1-Orman yetiştirme (silvikültür ) ve diğer ormancılık faaliyetleri</t>
  </si>
  <si>
    <t>0-Orman yetiştirme (silvikültür ) ve diğer ormancılık faaliyetleri</t>
  </si>
  <si>
    <t>2-Tomrukçuluk</t>
  </si>
  <si>
    <t>0-Tomrukçuluk</t>
  </si>
  <si>
    <t>3-Ağaç dışındaki yabani olarak yetişen ürünlerin toplanması</t>
  </si>
  <si>
    <t>0-Ağaç dışındaki yabani olarak yetişen ürünlerin toplanması</t>
  </si>
  <si>
    <t>4-Ormancılık için destekleyici faaliyetler</t>
  </si>
  <si>
    <t>0-Ormancılık için destekleyici faaliyetler</t>
  </si>
  <si>
    <t>03-Balıkçılık ve su ürünleri yetiştiriciliği</t>
  </si>
  <si>
    <t>1-Balıkçılık</t>
  </si>
  <si>
    <t>1-Deniz balıkçılığı</t>
  </si>
  <si>
    <t>2-Tatlı su balıkçılığı</t>
  </si>
  <si>
    <t>9-Sünger avcılığı</t>
  </si>
  <si>
    <t>2-Su ürünleri yetiştiriciliği</t>
  </si>
  <si>
    <t>1-Deniz ürünleri yetiştiriciliği</t>
  </si>
  <si>
    <t>2-Tatlı su ürünleri yetiştiriciliği</t>
  </si>
  <si>
    <t>05-Kömür ve Linyit Çıkartılması</t>
  </si>
  <si>
    <t>1-Taşkömürü madenciliği</t>
  </si>
  <si>
    <t>0-Taşkömürü madenciliği</t>
  </si>
  <si>
    <t>2-Linyit madenciliği</t>
  </si>
  <si>
    <t>0-Linyit madenciliği</t>
  </si>
  <si>
    <t>1-Diğer kömürlerin işletmeciliği</t>
  </si>
  <si>
    <t>06-Ham Petrol ve Doğalgaz çıkarımı</t>
  </si>
  <si>
    <t>1-Ham Petrol çıkarımı</t>
  </si>
  <si>
    <t>0-Ham Petrol çıkarımı</t>
  </si>
  <si>
    <t>2-Doğalgaz çıkarımı</t>
  </si>
  <si>
    <t>0-Doğalgaz çıkarımı</t>
  </si>
  <si>
    <t>07-Metal Cevheri Madenciliği</t>
  </si>
  <si>
    <t>1-Demir cevheri madenciliği</t>
  </si>
  <si>
    <t>0-Demir cevheri madenciliği</t>
  </si>
  <si>
    <t>2-Demir dışı metal cevherlerin madenciliği</t>
  </si>
  <si>
    <t>1-Uranyum ve toryum cevherlerinin madenciliği</t>
  </si>
  <si>
    <t>9-Diğer demir dışı metal cevherlerin madenciliği</t>
  </si>
  <si>
    <t>08-Diğer Madencilik ve Taşocakçılığı</t>
  </si>
  <si>
    <t>1-Kum. kil ve taş ocakçılığı</t>
  </si>
  <si>
    <t>1-Süsleme ve yapı taşlarının. kireç taşı. alçı taşı. tebeşir ve kayağan taşı (bileği taşı) ocakçılığı</t>
  </si>
  <si>
    <t>2-Çakıl ve kum ocaklarının faaliyetleri, kil ve kaolin (arı kil) çıkarımı</t>
  </si>
  <si>
    <t>9-Başka yerde sınıflandırılmamış diğer madencilik ve taşocakçılığı</t>
  </si>
  <si>
    <t>1-Kimyasal ve gübreleme amaçlı mineral madenciliği</t>
  </si>
  <si>
    <t>2-Turba çıkarımı ve briketlenmesi</t>
  </si>
  <si>
    <t>3-Tuz çıkarımı</t>
  </si>
  <si>
    <t>4-Deniz ve göllerde tuz çıkarımı</t>
  </si>
  <si>
    <t>5-Kaya tuzu ve diğer tuzların çıkarımı</t>
  </si>
  <si>
    <t>6-Alelümum maden arama işleri (Petrol ve tabii gaz arama işleri hariç)</t>
  </si>
  <si>
    <t>7-Müstakilen yapılan maden ve curuf temizleme. ayıklama işleri.</t>
  </si>
  <si>
    <t>9-Başka yerde sınıflandırılmamış diğer madencilik ve taşocakcılığı</t>
  </si>
  <si>
    <t>09-Madenciliği destekleyici hizmet faaliyetleri</t>
  </si>
  <si>
    <t>1-Petrol ve doğal gaz çıkarımını destekleyici faaliyetler</t>
  </si>
  <si>
    <t>0-Petrol ve doğal gaz çıkarımını destekleyici faaliyetler</t>
  </si>
  <si>
    <t>9-Madencilik ve taş ocakçılığını destekleyici diğer faaliyetler</t>
  </si>
  <si>
    <t>0-Madencilik ve taş ocakçılığını destekleyici diğer faaliyetler</t>
  </si>
  <si>
    <t>10-Gıda ürünlerinin imalatı</t>
  </si>
  <si>
    <t>1-Etin işlenmesi ve saklanması ile et ürünlerinin imalatı</t>
  </si>
  <si>
    <t>1-Etin işlenmesi ve saklanması</t>
  </si>
  <si>
    <t>2-Kümes hayvanları etlerinin işlenmesi ve saklanması</t>
  </si>
  <si>
    <t>3-Et ve kümes hayvanları etlerinden üretilen ürünlerin imalatı</t>
  </si>
  <si>
    <t>2-Balık. kabuklu deniz hayvanları ve yumuşakçaların işlenmesi ve saklanması</t>
  </si>
  <si>
    <t>0-Balık. kabuklu deniz hayvanları ve yumuşakçaların işlenmesi ve saklanması</t>
  </si>
  <si>
    <t>3-Sebze ve meyvelerin işlenmesi ve saklanması</t>
  </si>
  <si>
    <t>1-Patatesin işlenmesi ve saklanması</t>
  </si>
  <si>
    <t>2-Sebze ve meyve suyu imalatı</t>
  </si>
  <si>
    <t>9-Başka yerde sınıflandırılmamış meyve ve sebzelerin işlenmesi ve saklanması</t>
  </si>
  <si>
    <t>4-Bitkisel ve hayvansal sıvı ve katı yağların imalatı</t>
  </si>
  <si>
    <t>1-Sıvı ve katı yağ imalatı</t>
  </si>
  <si>
    <t>2-Margarin ve benzeri yenebilir yağların imalatı</t>
  </si>
  <si>
    <t>5-Süt ürünleri imalatı</t>
  </si>
  <si>
    <t>1-Süthane işletmeciliği ve peynir imalatı</t>
  </si>
  <si>
    <t>2-Dondurma imalatı</t>
  </si>
  <si>
    <t>6-Öğütülmüş tahıl ürünleri. nişasta ve nişastalı ürünlerin imalatı</t>
  </si>
  <si>
    <t>1-Öğütülmüş hububat ve sebze ürünleri imalatı</t>
  </si>
  <si>
    <t>2-Nişasta ve nişastalı ürünlerin imalatı</t>
  </si>
  <si>
    <t>3-Bulgur. bakliyat ve sebze unları ve bunlara benzeyen diğer gıda maddeleri imalatı</t>
  </si>
  <si>
    <t>7-Fırın ve unlu mamuller imalatı</t>
  </si>
  <si>
    <t>1-Ekmek. taze pastane ürünleri ve taze kek imalatı</t>
  </si>
  <si>
    <t>2-Peksimet ve bisküvi imalatı, dayanıklı pastane ürünleri ve dayanıklı kek imalatı</t>
  </si>
  <si>
    <t>3-Makarna. şehriye. kuskus ve benzeri unlu mamullerin imalatı</t>
  </si>
  <si>
    <t>8-Diğer gıda maddelerinin imalatı</t>
  </si>
  <si>
    <t>1-Şeker imalatı</t>
  </si>
  <si>
    <t>2-Kakao. çikolata ve şekerleme imalatı</t>
  </si>
  <si>
    <t>3-Kahve ve çayın işlenmesi</t>
  </si>
  <si>
    <t>4-Baharat. sos. sirke ve diğer çeşni maddelerinin imalatı</t>
  </si>
  <si>
    <t>5-Hazır yemeklerin ve yiyeceklerin imalatı</t>
  </si>
  <si>
    <t>6-Hazır. homojenize gıda maddeleri ile diyet yiyecekleri imalatı</t>
  </si>
  <si>
    <t>9-Başka yerde sınıflandırılmamış diğer gıda maddelerinin imalatı</t>
  </si>
  <si>
    <t>9-Hazır hayvan yemleri imalatı</t>
  </si>
  <si>
    <t>1-Çiftlik hayvanları için hazır yem imalatı</t>
  </si>
  <si>
    <t>2-Ev hayvanları için hazır yem imalatı</t>
  </si>
  <si>
    <t>11-İçeceklerin imalatı</t>
  </si>
  <si>
    <t>0-İçecek imalatı</t>
  </si>
  <si>
    <t>1-Alkollü içeceklerin damıtılması. arıtılması ve harmanlanması</t>
  </si>
  <si>
    <t>2-Üzümden şarap imalatı</t>
  </si>
  <si>
    <t>3-Elma şarabı ve diğer meyve şaraplarının imalatı</t>
  </si>
  <si>
    <t>4-Diğer damıtılmamış mayalı içeceklerin imalatı</t>
  </si>
  <si>
    <t>5-Bira imalatı</t>
  </si>
  <si>
    <t>6-Malt imalatı</t>
  </si>
  <si>
    <t>7-Alkolsüz içeceklerin imalatı, maden sularının ve diğer şişelenmiş suların üretimi</t>
  </si>
  <si>
    <t>12-Tütün ürünleri imalatı</t>
  </si>
  <si>
    <t>13-Tekstil ürünlerinin imalatı</t>
  </si>
  <si>
    <t>1-Tekstil elyafın hazırlanması ve bükülmesi</t>
  </si>
  <si>
    <t>0-Doğal ve sentetik pamuk elyafının hazırlanması ve eğrilmesi</t>
  </si>
  <si>
    <t>1-Doğal ve sentetik yün elyafının hazırlanması ve eğrilmesi</t>
  </si>
  <si>
    <t>2-Doğal ve sentetik kamgarn elyafının hazırlanması ve eğrilmesi</t>
  </si>
  <si>
    <t>3-Doğal ve sentetik keten elyafının hazırlanması ve eğrilmesi</t>
  </si>
  <si>
    <t>4-Tarak döküntüsü dahil. ipek atılması ve işlenmesi, sentetik ya da yapay iplik elyafının atılması ve işlenmesi</t>
  </si>
  <si>
    <t>5-Dikiş ipliği imalatı</t>
  </si>
  <si>
    <t>9-Diğer tekstil elyaflarının hazırlanması ve eğrilmesi</t>
  </si>
  <si>
    <t>2-Dokuma</t>
  </si>
  <si>
    <t>0-Pamuklu dokuma</t>
  </si>
  <si>
    <t>1-Yünlü dokuma</t>
  </si>
  <si>
    <t>2-Kamgarn dokuma</t>
  </si>
  <si>
    <t>3-İpekli dokuma</t>
  </si>
  <si>
    <t>4-Karışık iplik ve dokuma fabrikaları (herhangi bir maddeden %75 veya daha fazla nispette ihtiva eden dokumalar kendi gruplarında tasnif olunur.)</t>
  </si>
  <si>
    <t>9-Diğer dokumalar</t>
  </si>
  <si>
    <t>3-Tekstil ürünlerinin bitirilmesi</t>
  </si>
  <si>
    <t>0-Tekstil ürünlerinin bitirilmesi</t>
  </si>
  <si>
    <t>9-Diğer tekstil ürünlerinin imalatı</t>
  </si>
  <si>
    <t>1-Örgü ve tığ işi kumaşların imalatı</t>
  </si>
  <si>
    <t>2-Giyim eşyası dışındaki tamamlanmış tekstil ürünlerinin imalatı</t>
  </si>
  <si>
    <t>3-Halı ve kilim imalatı</t>
  </si>
  <si>
    <t>4-Halat. ip. sicim ve ağ imalatı</t>
  </si>
  <si>
    <t>5-Dokuma olmayan kumaşlar ile dokuma olmayan kumaştan yapılan ürünlerin imalatı. giyim eşyası hariç</t>
  </si>
  <si>
    <t>6-Diğer teknik ve endüstriyel tekstillerin imalatı</t>
  </si>
  <si>
    <t>9-Başka yerde sınıflandırılmamış diğer tekstillerin imalatı</t>
  </si>
  <si>
    <t>14-Giyim eşyalarının imalatı</t>
  </si>
  <si>
    <t>1-Kürk hariç giyim eşyası imalatı</t>
  </si>
  <si>
    <t>1-Deri giyim eşyası imalatı</t>
  </si>
  <si>
    <t>2-İş giysisi imalatı</t>
  </si>
  <si>
    <t>3-Diğer dış giyim eşyaları imalatı</t>
  </si>
  <si>
    <t>4-İç giyim eşyası imalatı</t>
  </si>
  <si>
    <t>5-Şapka ve kasket imalatı</t>
  </si>
  <si>
    <t>6-Terziler (hususi dikişler)</t>
  </si>
  <si>
    <t>9-Diğer giyim eşyalarının ve aksesuarlarının imalatı</t>
  </si>
  <si>
    <t>2-Kürkten eşya imalatı</t>
  </si>
  <si>
    <t>0-Kürkten eşya imalatı</t>
  </si>
  <si>
    <t>3-Örme (Trikotaj) ve tığ işi ürünlerinin imalatı</t>
  </si>
  <si>
    <t>1-Örme (Trikotaj) ve tığ işi çorap imalatı</t>
  </si>
  <si>
    <t>9-Örme (Trikotaj) ve tığ işi diğer giyim eşyası imalatı</t>
  </si>
  <si>
    <t>15-Deri ve ilgili ürünlerin imalatı</t>
  </si>
  <si>
    <t>1-Derinin tabaklanması ve işlenmesi, bavul. el çantası. saraçlık ve koşum takımı imalatı,kürkün işlenmesi ve boyanması</t>
  </si>
  <si>
    <t>1-Derinin tabaklanması ve işlenmesi</t>
  </si>
  <si>
    <t>2-Bavul. el çantası ve benzerleri ile saraçlık ve koşum takımı imalatı (deri giyim eşyası hariç)</t>
  </si>
  <si>
    <t>3-Kürkün işlenmesi ve boyanması</t>
  </si>
  <si>
    <t>9-Çiğ deri kurutma ve bağırsak işleme yerleri ( sucuk bumbar hariç)</t>
  </si>
  <si>
    <t>2-Ayakkabı. terlik vb imalatı</t>
  </si>
  <si>
    <t>0-Ayakkabı. terlik vb imalatı</t>
  </si>
  <si>
    <t>16-Ağaç. ağaç ürünleri ve mantar ürünleri imalatı (mobilya hariç), saz. saman ve benzeri malzemelerden örülerek eşyaların imalatı</t>
  </si>
  <si>
    <t>1-Ağaçların biçilmesi ve planyalanması</t>
  </si>
  <si>
    <t>0-Ağaçların biçilmesi ve planyalanması</t>
  </si>
  <si>
    <t>2-Ağaç. mantar. kamış ve örgü malzeme ürünü imalatı</t>
  </si>
  <si>
    <t>1-Ahşap plaka ve levha imalatı</t>
  </si>
  <si>
    <t>2-Birleştirilmiş parke yer döşemelerinin imalatı</t>
  </si>
  <si>
    <t>3-Diğer bina doğramacılığı ve marangozluk ürünlerinin imalatı</t>
  </si>
  <si>
    <t>4-Ahşap konteyner imalatı</t>
  </si>
  <si>
    <t>5-Ağaç mantarı ürünleri imalatı, saz. saman ve benzeri malzemelerden örülerek yapılan ürünlerin imalatı</t>
  </si>
  <si>
    <t>9-Diğer ağaç ürünleri imalatı,</t>
  </si>
  <si>
    <t>17-Kağıt ve kağıt ürünlerinin imalatı</t>
  </si>
  <si>
    <t>1-Kağıt hamuru. kağıt ve mukavva imalatı</t>
  </si>
  <si>
    <t>1-Kağıt hamuru imalatı</t>
  </si>
  <si>
    <t>2-Kağıt ve mukavva imalatı</t>
  </si>
  <si>
    <t>2-Kağıt ve mukavva ürünleri imalatı</t>
  </si>
  <si>
    <t>1-Oluklu kağıt ve oluklu mukavva imalatı ile kağıt ve mukavvadan yapılan ambalaj kutuları imalatı</t>
  </si>
  <si>
    <t>2-Kağıttan yapılan ev eşyası. sıhhi ve tuvalet malzemeleri imalatı</t>
  </si>
  <si>
    <t>3-Kağıt kırtasiye ürünleri imalatı</t>
  </si>
  <si>
    <t>4-Duvar kağıdı imalatı</t>
  </si>
  <si>
    <t>9-Kağıt ve mukavvadan diğer ürünlerin imalatı</t>
  </si>
  <si>
    <t>18-Kayıtlı medyanın basılması ve çoğaltılması</t>
  </si>
  <si>
    <t>1-Basım ve basım ile ilgili hizmet faaliyetleri</t>
  </si>
  <si>
    <t>1-Gazetelerin basımı</t>
  </si>
  <si>
    <t>2-Diğer matbaacılık</t>
  </si>
  <si>
    <t>3-Basım ve yayım öncesi hizmetler</t>
  </si>
  <si>
    <t>4-Ciltçilik ve ilgili hizmetler</t>
  </si>
  <si>
    <t>5-Diğer baskı ve hakkaklık işleri (tabaklar ve diğer eşya üzerine baskı. hakkaklık ve işleme yapılması gibi)</t>
  </si>
  <si>
    <t>2-Kayıtlı medyanın çoğaltılması</t>
  </si>
  <si>
    <t>0-Kayıtlı medyanın çoğaltılması (ses. görüntü ve bilgisayar kaydı)</t>
  </si>
  <si>
    <t>19-Kok kömürü ve rafine edilmiş petrol ürünleri imalatı</t>
  </si>
  <si>
    <t>1-Kok fırını ürünlerinin imalatı</t>
  </si>
  <si>
    <t>0-Kok fırını ürünlerinin imalatı</t>
  </si>
  <si>
    <t>2-Rafine edilmiş petrol ürünleri imalatı</t>
  </si>
  <si>
    <t>0-Rafine edilmiş petrol ürünleri imalatı</t>
  </si>
  <si>
    <t>20-Kimyasalların ve kimyasal ürünlerin imalatı</t>
  </si>
  <si>
    <t>1-Temel kimyasal maddelerin. kimyasal gübre ve azot bileşikleri. birincil formda plastik ve sentetik kauçuk imalatı</t>
  </si>
  <si>
    <t>1-Sanayi gazları imalatı</t>
  </si>
  <si>
    <t>2-Boya maddeleri ve pigment imalatı</t>
  </si>
  <si>
    <t>3-Diğer inorganik temel kimyasal maddelerin imalatı</t>
  </si>
  <si>
    <t>4-Diğer organik temel kimyasalların imalatı</t>
  </si>
  <si>
    <t>5-Kimyasal gübre ve azot bileşiklerin imalatı</t>
  </si>
  <si>
    <t>6-Birincil formda plastik hammaddelerin imalatı</t>
  </si>
  <si>
    <t>7-Birincil formda sentetik kauçuk imalatı</t>
  </si>
  <si>
    <t>2-Haşere ilaçları ve diğer zirai-kimyasal ürünlerin imalatı</t>
  </si>
  <si>
    <t>0-Haşere ilaçları ve diğer zirai-kimyasal ürünlerin imalatı</t>
  </si>
  <si>
    <t>3-Boya. vernik ve benzeri kaplayıcı maddeler ile matbaa mürekkebi ve macun imalatı</t>
  </si>
  <si>
    <t>0-Boya. vernik ve benzeri kaplayıcı maddeler ile matbaa mürekkebi ve macun imalatı</t>
  </si>
  <si>
    <t>4-Sabun ve deterjan. temizlik ve parlatıcı maddeleri, parfüm, kozmetik ve tuvalet malzemeleri imalatı</t>
  </si>
  <si>
    <t>1-Sabun ve deterjan. temizlik ve parlatıcı maddeleri imalatı</t>
  </si>
  <si>
    <t>2-Parfüm kozmetik ve bakım malzemelerinin imalatı</t>
  </si>
  <si>
    <t>5-Diğer kimyasal ürünlerin imalatı</t>
  </si>
  <si>
    <t>1-Patlayıcı madde imalatı</t>
  </si>
  <si>
    <t>2-Tutkal imalatı</t>
  </si>
  <si>
    <t>3-Uçucu yağların imalatı</t>
  </si>
  <si>
    <t>4-Her nevi mum imali</t>
  </si>
  <si>
    <t>5-Kibrit imali</t>
  </si>
  <si>
    <t>9-Başka yerde sınıflandırılmamış diğer kimyasal ürünlerin imalatı</t>
  </si>
  <si>
    <t>6-Suni veya sentetik elyaf imalatı</t>
  </si>
  <si>
    <t>0-Suni veya sentetik elyaf imalatı</t>
  </si>
  <si>
    <t>21-Temel eczacılık ürünlerinin ve eczacılığa ilişkin malzemelerin imalatı</t>
  </si>
  <si>
    <t>1-Temel eczacılık ürünleri imalatı</t>
  </si>
  <si>
    <t>0-Temel eczacılık ürünleri imalatı</t>
  </si>
  <si>
    <t>2-Eczacılığa ilişkin ilaçların imalatı</t>
  </si>
  <si>
    <t>0-Eczacılığa ilişkin ilaçların imalatı</t>
  </si>
  <si>
    <t>22-Kauçuk ve plastik ürünlerin imalatı</t>
  </si>
  <si>
    <t>1-Kauçuk ürünlerin imalatı</t>
  </si>
  <si>
    <t>1-İç ve dış lastik imalatı, lastiğe sırt geçirilmesi ve yeniden işlenmesi</t>
  </si>
  <si>
    <t>9-Diğer kauçuk ürünleri imalatı</t>
  </si>
  <si>
    <t>2-Plastik ürünlerin imalatı</t>
  </si>
  <si>
    <t>1-Plastik tabaka. levha. tüp ve profil imalatı</t>
  </si>
  <si>
    <t>2-Plastik torba. çanta. poşet. çuval. kutu. damacana. şişe. makara vb. paketleme malzemelerinin imalatı</t>
  </si>
  <si>
    <t>3-Plastik inşaat malzemesi imalatı</t>
  </si>
  <si>
    <t>9-Diğer plastik ürünlerin imalatı</t>
  </si>
  <si>
    <t>23-Diğer metalik olmayan mineral ürünlerin imalatı</t>
  </si>
  <si>
    <t>1-Cam ve cam ürünleri imalatı</t>
  </si>
  <si>
    <t>1-Düz cam imalatı</t>
  </si>
  <si>
    <t>2-Düz camın şekillendirilmesi ve işlenmesi</t>
  </si>
  <si>
    <t>3-Çukur cam imalatı</t>
  </si>
  <si>
    <t>4-Cam elyafı imalatı</t>
  </si>
  <si>
    <t>9-Diğer camların imalatı ve işlenmesi (teknik amaçlı cam eşyalar dahil)</t>
  </si>
  <si>
    <t>2-Ateşe dayanıklı ürünlerin imalatı</t>
  </si>
  <si>
    <t>0-Ateşe dayanıklı ürünlerin imalatı</t>
  </si>
  <si>
    <t>3-Kilden inşaat malzemeleri imalatı</t>
  </si>
  <si>
    <t>1-Seramikten karo ve kaldırım taşları imalatı</t>
  </si>
  <si>
    <t>2-Fırınlanmış kilden tuğla. karo ve inşaat malzemeleri imalatı</t>
  </si>
  <si>
    <t>4-Diğer porselen ve seramik ürünlerin imalatı</t>
  </si>
  <si>
    <t>1-Seramik ev ve süs eşyası imalatı</t>
  </si>
  <si>
    <t>2-Seramikten yapılan sıhhi ürünlerin imalatı</t>
  </si>
  <si>
    <t>3-Seramik izolatörlerin ve izolasyon bağlantı parçalarının imalatı</t>
  </si>
  <si>
    <t>4-Diğer teknik seramik ürünlerin imalatı</t>
  </si>
  <si>
    <t>9-Başka yerde sınıflandırılmamış diğer seramik ürünlerin imalatı</t>
  </si>
  <si>
    <t>5-Çimento. kireç ve alçı imalatı</t>
  </si>
  <si>
    <t>1-Çimento imalatı</t>
  </si>
  <si>
    <t>2-Kireç ve alçı imalatı</t>
  </si>
  <si>
    <t>3-Alçı taşı istihracından ayrı olarak işletilen alçı tozu ve alçıdan eşya imali.</t>
  </si>
  <si>
    <t>6-Beton. çimento ve alçıdan yapılmış eşyaların imalatı</t>
  </si>
  <si>
    <t>1-İnşaat amaçlı beton ürünlerin imalatı</t>
  </si>
  <si>
    <t>2-İnşaat amaçlı alçı ürünlerinin imalatı</t>
  </si>
  <si>
    <t>3-Hazır karma beton imalatı</t>
  </si>
  <si>
    <t>4-Toz harç imalatı</t>
  </si>
  <si>
    <t>5-Lif ve çimento karışımlı ürünlerin imalatı</t>
  </si>
  <si>
    <t>9-Beton. alçı ve çimentodan yapılmış diğer ürünlerin imalatı</t>
  </si>
  <si>
    <t>7-Taş ve mermerin kesilmesi. şekil verilmesi ve kullanılabilir hale getirilmesi</t>
  </si>
  <si>
    <t>0-Taş ve mermerin kesilmesi. şekil verilmesi ve kullanılabilir hale getirilmesi</t>
  </si>
  <si>
    <t>9-Aşındırıcı ürünlerin ve başka yerde sınıflandırılmamış metalik olmayan mineral ürünlerin imalatı</t>
  </si>
  <si>
    <t>1-Aşındırıcı ürünlerin imalatı</t>
  </si>
  <si>
    <t>9-Başka yerde sınıflandırılmamış metalik olmayan diğer mineral ürünlerin imalatı</t>
  </si>
  <si>
    <t>24-Ana metal sanayii</t>
  </si>
  <si>
    <t>1-Ana demir ve çelik ürünleri ile demir alaşımları imalatı</t>
  </si>
  <si>
    <t>0-Ana demir ve çelik ürünleri ile demir alaşımları imalatı</t>
  </si>
  <si>
    <t>2-Çelikten tüpler. borular. içi boş profiller ve benzeri bağlantı parçalarının imalatı</t>
  </si>
  <si>
    <t>0-Çelikten tüpler. borular. içi boş profiller ve benzeri bağlantı parçalarının imalatı</t>
  </si>
  <si>
    <t>3-Çeliğin ilk işlenmesinde elde edilen diğer ürünlerin imalatı</t>
  </si>
  <si>
    <t>1-Barların soğuk çekilmesi</t>
  </si>
  <si>
    <t>2-Dar şeritlerin soğuk haddelenmesi</t>
  </si>
  <si>
    <t>3-Soğuk şekillendirme veya katlama</t>
  </si>
  <si>
    <t>4-Tellerin soğuk çekilmesi</t>
  </si>
  <si>
    <t>4-Değerli ana metaller ve diğer demir dışı metallerin imalatı</t>
  </si>
  <si>
    <t>1-Değerli metal üretimi</t>
  </si>
  <si>
    <t>2-Alüminyum üretilmesi</t>
  </si>
  <si>
    <t>3-Kurşun. çinko ve kalay üretimi</t>
  </si>
  <si>
    <t>4-Bakır üretilmesi</t>
  </si>
  <si>
    <t>5-Demir dışı diğer metallerin üretimi</t>
  </si>
  <si>
    <t>6-Nükleer yakıtların işlenmesi</t>
  </si>
  <si>
    <t>5-Metal döküm sanayii</t>
  </si>
  <si>
    <t>1-Demir döküm</t>
  </si>
  <si>
    <t>2-Çelik dökümü</t>
  </si>
  <si>
    <t>3-Hafif metallerin dökümü</t>
  </si>
  <si>
    <t>4-Diğer demir dışı metallerin dökümü</t>
  </si>
  <si>
    <t>25-Makine ve teçhizat hariç. fabrikasyon metal ürünleri imalatı</t>
  </si>
  <si>
    <t>1-Metal yapı malzemeleri imalatı</t>
  </si>
  <si>
    <t>1-Metal yapı ve yapı parçaları imalatı</t>
  </si>
  <si>
    <t>2-Metal kapı ve pencere imalatı</t>
  </si>
  <si>
    <t>2-Metal tank. rezervuar ve muhafaza kapları imalatı</t>
  </si>
  <si>
    <t>1-Merkezi ısıtma radyatörleri (elektrikli radyatörler hariç). sıcak su kazanları (boyler) ve kombi imalatı</t>
  </si>
  <si>
    <t>9-Metalden diğer tank. rezervuar ve büyük muhafaza kapları (kapasitesi &amp;gt,=300 litre) imalatı</t>
  </si>
  <si>
    <t>3-Buhar jeneratörü imalatı (merkezi ısıtma sıcak su kazanları hariç)</t>
  </si>
  <si>
    <t>0-Buhar jeneratörü imalatı (merkezi ısıtma sıcak su kazanları hariç)</t>
  </si>
  <si>
    <t>4-Silah ve mühimmat (cephane) imalatı</t>
  </si>
  <si>
    <t>0-Silah ve mühimmat (cephane) imalatı</t>
  </si>
  <si>
    <t>5-Metallerin dövülmesi. preslenmesi. baskılanması ve yuvarlanması, toz metalürjisi</t>
  </si>
  <si>
    <t>0-Metallerin dövülmesi. preslenmesi. baskılanması ve yuvarlanması, toz metalürjisi</t>
  </si>
  <si>
    <t>6-Metallerin işlenmesi ve kaplanması, makinede işleme</t>
  </si>
  <si>
    <t>1-Metallerin işlenmesi ve kaplanması</t>
  </si>
  <si>
    <t>2-Metallerin makinede işlenmesi ve şekil verilmesi</t>
  </si>
  <si>
    <t>7-Çatal-bıçak takımı ve diğer kesici aletler ile el aletleri ve genel hırdavat malzemeleri imalatı</t>
  </si>
  <si>
    <t>1-Çatal-bıçak takımları ve diğer kesici aletlerin imalatı</t>
  </si>
  <si>
    <t>2-Kilit ve menteşe imalatı</t>
  </si>
  <si>
    <t>3-El aletleri. takım tezgahları uçları. testere ağızları vb. imalatı</t>
  </si>
  <si>
    <t>9-Diğer fabrikasyon metal ürünlerin imalatı</t>
  </si>
  <si>
    <t>1-Çelik varil ve benzer muhafazaların imalatı</t>
  </si>
  <si>
    <t>2-Hafif metalden paketleme malzemeleri imalatı</t>
  </si>
  <si>
    <t>3-Tel ürünleri. zincirler ve yayların imalatı</t>
  </si>
  <si>
    <t>4-Bağlantı malzemelerinin ve vida makinesi ürünlerinin imalatı</t>
  </si>
  <si>
    <t>9-Başka yerde sınıflandırılmamış diğer fabrikasyon metal ürünlerin imalatı</t>
  </si>
  <si>
    <t>26-Bilgisayarların. elektronik ve optik ürünlerin imalatı</t>
  </si>
  <si>
    <t>1-Elektronik bileşenlerin ve devre kartlarının imalatı</t>
  </si>
  <si>
    <t>1-Elektronik bileşenlerin imalatı</t>
  </si>
  <si>
    <t>2-Yüklü elektronik kart imalatı</t>
  </si>
  <si>
    <t>2-Bilgisayar ve bilgisayar çevre birimleri imalatı</t>
  </si>
  <si>
    <t>0-Bilgisayar ve bilgisayar çevre birimleri imalatı</t>
  </si>
  <si>
    <t>3-İletişim ekipmanlarının imalatı</t>
  </si>
  <si>
    <t>0-İletişim ekipmanlarının imalatı</t>
  </si>
  <si>
    <t>4-Tüketici elektroniği ürünlerinin imalatı</t>
  </si>
  <si>
    <t>0-Tüketici elektroniği ürünlerinin imalatı</t>
  </si>
  <si>
    <t>5-Ölçme. test ve seyrüsefer amaçlı alet ve cihazlar ile saat imalatı</t>
  </si>
  <si>
    <t>1-Ölçme. test ve seyrüsefer amaçlı alet ve cihazların imalatı</t>
  </si>
  <si>
    <t>2-Kol saatleri. masa ve duvar saatlerinin imalatı</t>
  </si>
  <si>
    <t>6-Işınlama. elektro medikal ve elektro terapi ile ilgili cihazların imalatı</t>
  </si>
  <si>
    <t>0-Işınlama. elektro medikal ve elektro terapi ile ilgili cihazların imalatı</t>
  </si>
  <si>
    <t>7-Optik aletlerin ve fotoğrafçılıkla ilgili ekipmanların imalatı</t>
  </si>
  <si>
    <t>0-Optik aletlerin ve fotoğrafçılıkla ilgili ekipmanların imalatı</t>
  </si>
  <si>
    <t>8-Manyetik ve optik kaset. bant. CD vb. ortamların imalatı</t>
  </si>
  <si>
    <t>0-Manyetik ve optik kaset. bant. CD vb. ortamların imalatı</t>
  </si>
  <si>
    <t>27-Elektrikli teçhizat imalatı</t>
  </si>
  <si>
    <t>1-Elektrik motoru. jeneratör. transformatör ile elektrik dağıtım ve kontrol cihazlarının imalatı</t>
  </si>
  <si>
    <t>1-Elektrik motorlarının. jeneratörlerin ve transformatörlerin imalatı</t>
  </si>
  <si>
    <t>2-Elektrik dağıtım ve kontrol cihazları imalatı</t>
  </si>
  <si>
    <t>2-Akümülatör ve pil imalatı</t>
  </si>
  <si>
    <t>0-Akümülatör ve pil imalatı</t>
  </si>
  <si>
    <t>3-Kablolamada kullanılan teller ve kablolar ile gereçlerin imalatı</t>
  </si>
  <si>
    <t>1-Fiber optik kabloların imalatı</t>
  </si>
  <si>
    <t>2-Diğer elektronik ve elektrik telleri ve kablolarının imalatı</t>
  </si>
  <si>
    <t>3-Kablolamada kullanılan gereçlerin imalatı</t>
  </si>
  <si>
    <t>4-Elektrikli aydınlatma ekipmanlarının imalatı</t>
  </si>
  <si>
    <t>0-Elektrikli aydınlatma ekipmanlarının imalatı</t>
  </si>
  <si>
    <t>5-Ev aletleri imalatı</t>
  </si>
  <si>
    <t>1-Elektrikli ev aletlerinin imalatı</t>
  </si>
  <si>
    <t>2-Elektiriksiz ev aletlerinin imalatı</t>
  </si>
  <si>
    <t>9-Diğer elektrikli donanımların imalatı</t>
  </si>
  <si>
    <t>0-Diğer elektrikli donanımların imalatı</t>
  </si>
  <si>
    <t>28-Başka yerde sınıflandırılmamış makine ve ekipman imalatı</t>
  </si>
  <si>
    <t>1-Genel amaçlı makinelerin imalatı</t>
  </si>
  <si>
    <t>1-Motor ve türbin imalatı, uçak. motorlu taşıt ve motosiklet motorları hariç</t>
  </si>
  <si>
    <t>2-Akışkan gücü ile çalışan ekipmanların imalatı ( pompa ve kompresör imalatı)</t>
  </si>
  <si>
    <t>3-Akışkan gücü ile çalışan ekipmanların imalatı( Musluk ve vana imalatı)</t>
  </si>
  <si>
    <t>4-Diğer pompaların ve kompresörlerin imalatı</t>
  </si>
  <si>
    <t>5-Diğer musluk ve vana imalatı</t>
  </si>
  <si>
    <t>6-Rulman. dişli/dişli takımı. şanzıman ve tahrik elemanlarının imalatı</t>
  </si>
  <si>
    <t>2-Genel amaçlı diğer makinelerin imalatı</t>
  </si>
  <si>
    <t>1-Fırın. ocak. soba ve brülör (ocak ateşleyicileri) imalatı</t>
  </si>
  <si>
    <t>2-Kaldırma ve taşıma ekipmanları imalatı</t>
  </si>
  <si>
    <t>3-Büro makineleri ve ekipmanları imalatı (bilgisayarlar ve çevre birimleri hariç)</t>
  </si>
  <si>
    <t>4-Motorlu veya pnömatik (hava basınçlı) el aletlerinin imalatı</t>
  </si>
  <si>
    <t>5-Soğutma ve havalandırma donanımlarının imalatı. evde kullanılanlar hariç</t>
  </si>
  <si>
    <t>6-Montaj işleri ( imalat yapmaksızın makine ve tesisat montajı)</t>
  </si>
  <si>
    <t>7-Tornacılık ve tesviyecilik</t>
  </si>
  <si>
    <t>9-Başka yerde sınıflandırılmamış diğer genel amaçlı makinelerin imalatı</t>
  </si>
  <si>
    <t>3-Tarım ve ormancılık makineleri imalatı</t>
  </si>
  <si>
    <t>0-Tarım ve ormancılık makineleri imalatı</t>
  </si>
  <si>
    <t>4-Metal işleme makineleri ve takım tezgahları imalatı</t>
  </si>
  <si>
    <t>1-Metal işleme makinelerinin imalatı</t>
  </si>
  <si>
    <t>9-Diğer takım tezgahlarının imalatı</t>
  </si>
  <si>
    <t>9-Diğer özel amaçlı makinelerin imalatı</t>
  </si>
  <si>
    <t>1-Metalürji makineleri imalatı</t>
  </si>
  <si>
    <t>2-Maden. taş ocağı ve inşaat makineleri imalatı</t>
  </si>
  <si>
    <t>3-Gıda. içecek ve tütün işleme makineleri imalatı</t>
  </si>
  <si>
    <t>4-Tekstil. giyim eşyası ve deri üretiminde kullanılan makinelerin imalatı</t>
  </si>
  <si>
    <t>5-Kağıt ve mukavva üretiminde kullanılan makinelerin imalatı</t>
  </si>
  <si>
    <t>6-Plastik ve kauçuk makinelerinin imalatı</t>
  </si>
  <si>
    <t>9-Başka yerde sınıflandırılmamış diğer özel amaçlı makinelerin imalatı</t>
  </si>
  <si>
    <t>29-Motorlu kara taşıtı. treyler (römork) ve yarı treyler (yarı römork) imalatı</t>
  </si>
  <si>
    <t>1-Motorlu kara taşıtlarının imalatı</t>
  </si>
  <si>
    <t>0-Motorlu kara taşıtlarının imalatı</t>
  </si>
  <si>
    <t>2-Motorlu kara taşıtları karoseri (kaporta) imalatı, treyler(römork) ve yarı treyler (yarı römork ) imalatı</t>
  </si>
  <si>
    <t>0-Motorlu kara taşıtları karoseri (kaporta) imalatı, treyler (römork) ve yarı treyler (yarı römork) imalatı</t>
  </si>
  <si>
    <t>3-Motorlu kara taşıtları için parça ve aksesuar imalatı</t>
  </si>
  <si>
    <t>1-Motorlu kara taşıtları için elektrik ve elektronik donanımlarının imalatı</t>
  </si>
  <si>
    <t>2-Motorlu kara taşıtları için diğer parça ve aksesuarların imalatı</t>
  </si>
  <si>
    <t>30-Diğer ulaşım araçlarının imalatı</t>
  </si>
  <si>
    <t>1-Gemi ve tekne yapımı</t>
  </si>
  <si>
    <t>1-Gemilerin ve yüzen yapıların inşası</t>
  </si>
  <si>
    <t>2-Eğlence ve spor amaçlı teknelerin yapımı</t>
  </si>
  <si>
    <t>2-Demiryolu lokomotifleri ve vagonlarının imalatı</t>
  </si>
  <si>
    <t>0-Demiryolu lokomotifleri ve vagonlarının imalatı</t>
  </si>
  <si>
    <t>3-Hava ve uzay araçları ve ilgili makinelerin imalatı</t>
  </si>
  <si>
    <t>0-Hava ve uzay araçları ve ilgili makinelerin imalatı</t>
  </si>
  <si>
    <t>4-Askeri savaş araçlarının imalatı</t>
  </si>
  <si>
    <t>0-Askeri savaş araçlarının imalatı</t>
  </si>
  <si>
    <t>9-Başka yerde sınıflandırılmamış ulaşım araçlarının imalatı</t>
  </si>
  <si>
    <t>1-Motosiklet imalatı</t>
  </si>
  <si>
    <t>2-Bisiklet ve engelli aracı imalatı</t>
  </si>
  <si>
    <t>9-Başka yerde sınıflandırılmamış diğer ulaşım araçlarının imalatı</t>
  </si>
  <si>
    <t>31-Mobilya imalatı</t>
  </si>
  <si>
    <t>0-Mobilya imalatı</t>
  </si>
  <si>
    <t>1-Büro ve mağaza mobilyaları imalatı</t>
  </si>
  <si>
    <t>2-Mutfak mobilyalarının imalatı</t>
  </si>
  <si>
    <t>3-Yatak imalatı</t>
  </si>
  <si>
    <t>4-Döşemecilik</t>
  </si>
  <si>
    <t>9-Diğer mobilyaların imalatı</t>
  </si>
  <si>
    <t>32-Diğer imalatlar</t>
  </si>
  <si>
    <t>1-Mücevherat. bijuteri eşyaları ve ilgili ürünlerin imalatı</t>
  </si>
  <si>
    <t>1-Madeni para basımı</t>
  </si>
  <si>
    <t>2-Mücevherat ve ilgili eşyaların imalatı</t>
  </si>
  <si>
    <t>3-İmitasyon takıların ve ilgili eşyaların imalatı</t>
  </si>
  <si>
    <t>9-Süs eşyaları imalatı</t>
  </si>
  <si>
    <t>2-Müzik aletleri imalatı</t>
  </si>
  <si>
    <t>0-Müzik aletleri imalatı</t>
  </si>
  <si>
    <t>3-Spor malzemeleri imalatı</t>
  </si>
  <si>
    <t>0-Spor malzemeleri imalatı</t>
  </si>
  <si>
    <t>4-Oyun ve oyuncak imalatı</t>
  </si>
  <si>
    <t>0-Oyun ve oyuncak imalatı</t>
  </si>
  <si>
    <t>5-Tıbbi ve dişçiliğe ait araç ve gereçlerin imalatı</t>
  </si>
  <si>
    <t>0-Tıbbi ve dişçiliğe ait araç ve gereçlerin imalatı</t>
  </si>
  <si>
    <t>9-Başka yerde sınıflandırılmamış imalatlar</t>
  </si>
  <si>
    <t>1-Süpürge ve fırça imalatı</t>
  </si>
  <si>
    <t>2-Mürekkepli ve kurşun kalemler. cetvel tahtası. tampon vesair büro eşyası imalatı.</t>
  </si>
  <si>
    <t>3-Suni çiçekçilik. işlemecilik. sırmacılık ve bunlara benzer tezyini mahiyette diğer el işleri.</t>
  </si>
  <si>
    <t>9-Başka yerde sınıflandırılmamış diğer imalatlar</t>
  </si>
  <si>
    <t>33-Makine ve ekipmanların kurulumu ve onarımı</t>
  </si>
  <si>
    <t>1-Fabrikasyon metal ürünlerin. makinelerin ve ekipmanların onarımı</t>
  </si>
  <si>
    <t>1-Fabrikasyon metal ürünlerin onarımı</t>
  </si>
  <si>
    <t>2-Makinelerin onarımı</t>
  </si>
  <si>
    <t>3-Elektronik veya optik ekipmanların onarımı</t>
  </si>
  <si>
    <t>4-Elektrikli donanımların onarımı</t>
  </si>
  <si>
    <t>5-Gemi ve teknelerin bakım ve onarımı</t>
  </si>
  <si>
    <t>6-Hava ve uzay araçlarının bakım ve onarımı</t>
  </si>
  <si>
    <t>7-Diğer ulaşım araçlarının bakım ve onarımı</t>
  </si>
  <si>
    <t>9-Diğer ekipmanların onarımı</t>
  </si>
  <si>
    <t>2-Sanai makine ve ekipmanlarının kurulumu</t>
  </si>
  <si>
    <t>0-Sanayi makine ve ekipmanlarının kurulumu</t>
  </si>
  <si>
    <t>35-Elektrik. gaz. buhar ve havalandırma sistemi üretim ve dağıtımı</t>
  </si>
  <si>
    <t>1-Elektirk enerjisinin üretimi. iletimi ve dağıtımı</t>
  </si>
  <si>
    <t>1-Elektrik enerjisi üretimi</t>
  </si>
  <si>
    <t>2-Elektrik enerjisinin iletimi</t>
  </si>
  <si>
    <t>3-Elektrik enerjisinin dağıtımı</t>
  </si>
  <si>
    <t>4-Elektrik enerjisinin ticareti</t>
  </si>
  <si>
    <t>2-Gaz imalatı, ana şebeke üzerinden gaz yakıtların dağıtımı</t>
  </si>
  <si>
    <t>1-Gaz imalatı</t>
  </si>
  <si>
    <t>2-Ana şebeke üzerinden gaz yakıtların dağıtımı</t>
  </si>
  <si>
    <t>3-Ana şebeke üzerinden gaz ticareti</t>
  </si>
  <si>
    <t>3-Buhar ve iklimlendirme temini</t>
  </si>
  <si>
    <t>0-Buhar ve iklimlendirme temini</t>
  </si>
  <si>
    <t>36-Suyun toplanması. arıtılması ve dağıtılması</t>
  </si>
  <si>
    <t>37-Kanalizasyon</t>
  </si>
  <si>
    <t>38-Atığın toplanması. ıslahı ve bertarafı faaliyetleri, maddelerin geri kazanımı</t>
  </si>
  <si>
    <t>1-Atıkların toplanması</t>
  </si>
  <si>
    <t>1-Tehlikesiz atıkların toplanması</t>
  </si>
  <si>
    <t>2-Tehlikeli atıkların toplanması</t>
  </si>
  <si>
    <t>2-Atıkların ıslahı ve bertarafı</t>
  </si>
  <si>
    <t>1-Tehlikesiz atıkların ıslahı ve bertaraf edilmesi</t>
  </si>
  <si>
    <t>2-Tehlikeli atıkların ıslahı ve bertaraf edilmesi</t>
  </si>
  <si>
    <t>3-Materyallerin geri kazanımı</t>
  </si>
  <si>
    <t>1-Hurdaların parçalara ayrılması</t>
  </si>
  <si>
    <t>2-Tasnif edilmiş materyallerin geri kazanımı</t>
  </si>
  <si>
    <t>39-İyileştirme faaliyetleri ve diğer atık yönetimi hizmetleri</t>
  </si>
  <si>
    <t>0-İyileştirme faaliyetleri ve diğer atık yönetimi hizmetleri</t>
  </si>
  <si>
    <t>1-Bataklık kurutma işleri</t>
  </si>
  <si>
    <t>41-Bina inşaatı</t>
  </si>
  <si>
    <t>1-İnşaat projelerinin geliştirilmesi</t>
  </si>
  <si>
    <t>0-İnşaat projelerinin geliştirilmesi</t>
  </si>
  <si>
    <t>2-İkamet veya ikamet amaçlı olmayan binaların inşaatı</t>
  </si>
  <si>
    <t>0-İkamet veya ikamet amaçlı olmayan binaların inşaatı</t>
  </si>
  <si>
    <t>42-Bina dışı yapıların inşaatı</t>
  </si>
  <si>
    <t>1-Kara ve demir yollarının inşaatı</t>
  </si>
  <si>
    <t>1-Kara yolları ve otoyolların inşaatı</t>
  </si>
  <si>
    <t>2-Demir yolları ve metroların inşaatı (demiryolu tünel ve yer altı inşaatı)</t>
  </si>
  <si>
    <t>3-Köprüler ve tünellerin inşaatı</t>
  </si>
  <si>
    <t>4-Demir yolu. tünel ve yer altı tamiratı</t>
  </si>
  <si>
    <t>2-Hizmet projelerinin inşaatı</t>
  </si>
  <si>
    <t>1-Sıvılar için hizmet projelerinin inşaatı</t>
  </si>
  <si>
    <t>2-Elektrik ve telekomünikasyon için hizmet projelerinin inşaatı</t>
  </si>
  <si>
    <t>3-Dekovil ve tranvay yolu inşaat ve tamiratı</t>
  </si>
  <si>
    <t>9-Bina dışı diğer yapılara ait projelerin inşaatı</t>
  </si>
  <si>
    <t>1-Su projeleri inşaatı</t>
  </si>
  <si>
    <t>2-İskele. liman.mendirek inşaat ve tamiratı</t>
  </si>
  <si>
    <t>9-Başka yerde sınıflandırılmamış bina dışı diğer yapılara ait projelerin inşaatı</t>
  </si>
  <si>
    <t>43-Özel inşaat faaliyetleri</t>
  </si>
  <si>
    <t>1-Yıkım ve şantiyenin hazırlanması</t>
  </si>
  <si>
    <t>1-Yıkım</t>
  </si>
  <si>
    <t>2-Şantiyenin hazırlanması</t>
  </si>
  <si>
    <t>3-Test sondajı ve delme</t>
  </si>
  <si>
    <t>2-Elektrik tesisatı. sıhhi tesisat ve diğer inşaat tesisatı faaliyetleri</t>
  </si>
  <si>
    <t>1-Elektrik tesisatı</t>
  </si>
  <si>
    <t>2-Sıhhi tesisat. ısıtma ve iklimlendirme tesisatı</t>
  </si>
  <si>
    <t>3-Bina dışı elektrik. gaz. telgraf. telefon tesisatı ve havai hat payplan inşaat. tamirat ve bakım işleri</t>
  </si>
  <si>
    <t>9-Diğer inşaat tesisatı</t>
  </si>
  <si>
    <t>3-Binanın tamamlanması ve bitirilmesi</t>
  </si>
  <si>
    <t>1-Sıva işleri</t>
  </si>
  <si>
    <t>2-Doğrama tesisatı</t>
  </si>
  <si>
    <t>3-Yer ve duvar kaplama</t>
  </si>
  <si>
    <t>4-Boya ve cam işleri</t>
  </si>
  <si>
    <t>9-İnşaatlardaki diğer bütünleyici ve tamamlayıcı işler</t>
  </si>
  <si>
    <t>9-Diğer özel inşaat faaliyetleri</t>
  </si>
  <si>
    <t>1-Çatı işleri</t>
  </si>
  <si>
    <t>9-Başka yerde sınıflandırılmamış diğer özel inşaat faaliyetleri</t>
  </si>
  <si>
    <t>45-Toptan ve perakende ticaret ve motorlu kara taşıtlarının ve motosikletlerin onarımı</t>
  </si>
  <si>
    <t>1-Motorlu kara taşıtlarının ticareti</t>
  </si>
  <si>
    <t>1-Otomobillerin ve hafif motorlu kara taşıtlarının ticareti</t>
  </si>
  <si>
    <t>9-Diğer motorlu kara taşıtlarının ticareti</t>
  </si>
  <si>
    <t>2-Motorlu kara taşıtlarının bakım ve onarımı</t>
  </si>
  <si>
    <t>0-Motorlu kara taşıtlarının bakım ve onarımı</t>
  </si>
  <si>
    <t>3-Motorlu kara taşıtlarının parça ve aksesuarlarının ticareti</t>
  </si>
  <si>
    <t>1-Motorlu kara taşıtlarının parça ve aksesuarlarının toptan ticareti</t>
  </si>
  <si>
    <t>2-Motorlu kara taşıtlarının parça ve aksesuarlarının perakende ticareti</t>
  </si>
  <si>
    <t>4-Motosiklet ve ilgili parça ve aksesuarların ticareti. bakımı ve onarımı</t>
  </si>
  <si>
    <t>0-Motosiklet ve ilgili parça ve aksesuarların ticareti. bakımı ve onarımı</t>
  </si>
  <si>
    <t>46-Toptan ticaret. motorlu kara taşıtları ve motosikletler hariç</t>
  </si>
  <si>
    <t>1-Bir ücret veya sözleşmeye dayalı olarak yapılan toptan ticaret</t>
  </si>
  <si>
    <t>1-Tarımsal hammaddelerin. canlı hayvanların. tekstil hammaddelerinin ve yarı mamul malların satışı ile ilgili aracılar</t>
  </si>
  <si>
    <t>2-Yakıtların. maden cevherlerinin. metallerin ve endüstriyel kimyasalların satışı ile ilgili aracılar</t>
  </si>
  <si>
    <t>3-Kereste ve inşaat malzemelerinin satışı ile ilgili aracılar</t>
  </si>
  <si>
    <t>4-Makine. sanayi araç ve gereçleri ile deniz ve hava taşıtlarının satışı ile ilgili aracılar</t>
  </si>
  <si>
    <t>5-Mobilya. ev eşyaları. madeni eşyalar ve hırdavatların satışı ile ilgili aracılar</t>
  </si>
  <si>
    <t>6-Tekstil. giysi. kürk. ayakkabı ve deri eşyaların satışı ile ilgili aracılar</t>
  </si>
  <si>
    <t>7-Gıda. içecek ve tütün satışı ile ilgili aracılar</t>
  </si>
  <si>
    <t>8-Belirli diğer ürünlerin satışı ile ilgili uzmanlaşmış aracılar</t>
  </si>
  <si>
    <t>9-Çeşitli malların satışı ile ilgili aracılar</t>
  </si>
  <si>
    <t>2-Tarımsal hammadde ve canlı hayvanların toptan ticareti</t>
  </si>
  <si>
    <t>1-Tahıl. işlenmemiş tütün. tohum ve hayvan yemi toptan ticareti</t>
  </si>
  <si>
    <t>2-Çiçeklerin ve bitkilerin toptan ticareti</t>
  </si>
  <si>
    <t>3-Canlı hayvanların toptan ticareti</t>
  </si>
  <si>
    <t>4-Ham deri. post ve deri toptan ticareti</t>
  </si>
  <si>
    <t>3-Gıda. içecek ve tütün toptan ticareti</t>
  </si>
  <si>
    <t>1-Meyve ve sebzelerin toptan ticareti</t>
  </si>
  <si>
    <t>2-Et ve et ürünlerinin toptan ticareti</t>
  </si>
  <si>
    <t>3-Süt ürünleri. yumurta ve yenilebilir sıvı ve katı yağların toptan ticareti</t>
  </si>
  <si>
    <t>4-İçecek toptan ticareti</t>
  </si>
  <si>
    <t>5-Tütün ürünlerinin toptan ticaretı</t>
  </si>
  <si>
    <t>6-Şeker. çikolata ve şekerleme toptan ticareti</t>
  </si>
  <si>
    <t>7-Kahve. çay. kakao ve baharat toptan ticareti</t>
  </si>
  <si>
    <t>8-Balık. kabuklular ve yumuşakçalar da dahil diğer gıda maddelerinin toptan ticareti</t>
  </si>
  <si>
    <t>9-Belirli bir mala tahsis edilmemiş mağazalardaki gıda. içecek ve tütün toptan ticareti</t>
  </si>
  <si>
    <t>4-Ev eşyalarının toptan ticareti</t>
  </si>
  <si>
    <t>1-Tekstil ürünlerinin toptan ticareti</t>
  </si>
  <si>
    <t>2-Giysi ve ayakkabı toptan ticareti</t>
  </si>
  <si>
    <t>3-Elektrikli ev aletleri toptan ticareti</t>
  </si>
  <si>
    <t>4-Porselen ve cam eşya ile temizlik maddelerinin toptan ticareti</t>
  </si>
  <si>
    <t>5-Parfüm ve kozmetik ürünlerinin toptan ticareti</t>
  </si>
  <si>
    <t>6-Eczacılık ürünlerinin toptan ticareti</t>
  </si>
  <si>
    <t>7-Mobilya. halı ve aydınlatma ekipmanlarının toptan ticareti</t>
  </si>
  <si>
    <t>8-Saat ve mücevher toptan ticareti</t>
  </si>
  <si>
    <t>9-Diğer ev eşyalarının toptan ticareti</t>
  </si>
  <si>
    <t>5-Bilgi ve iletişim teknolojisi ekipmanlarının toptan ticareti</t>
  </si>
  <si>
    <t>1-Bilgisayar. bilgisayar çevre birimleri ve yazılım toptan ticareti</t>
  </si>
  <si>
    <t>2-Elektronik ve telekomünikasyon ekipmanlarının ve parçalarının toptan ticareti</t>
  </si>
  <si>
    <t>6-Belirli bir mala tahsis edilmiş mağazalardaki diğer toptan ticaret</t>
  </si>
  <si>
    <t>1-Tarımsal amaçlı makine ve ekipmanlar ile aksam ve parçalarının toptan ticareti</t>
  </si>
  <si>
    <t>2-Takım tezgahlarının toptan ticareti</t>
  </si>
  <si>
    <t>3-Madencilik. bina ve bina dışı inşaat makinelerinin toptan ticareti</t>
  </si>
  <si>
    <t>4-Tekstil endüstrisi makineleri ile dikiş ve örgü makinelerinin toptan ticareti</t>
  </si>
  <si>
    <t>5-Büro mobilyalarının toptan ticareti</t>
  </si>
  <si>
    <t>6-Diğer büro makine ve ekipmanlarının toptan ticareti</t>
  </si>
  <si>
    <t>9-Diğer makine ve ekipmanların toptan ticareti</t>
  </si>
  <si>
    <t>7-Belirli bir mala tahsis edilmemiş mağazalardaki toptan ticaret</t>
  </si>
  <si>
    <t>1-Katı. sıvı ve gazlı yakıtlar ile bunlarla ilgili ürünlerin toptan ticareti</t>
  </si>
  <si>
    <t>2-Madenler ve maden cevherlerinin toptan ticareti</t>
  </si>
  <si>
    <t>3-Ağaç. inşaat malzemesi ve sıhhi teçhizat toptan ticareti</t>
  </si>
  <si>
    <t>4-Hırdavat. sıhhi tesisat ve ısıtma tesisatı malzemelerinin toptan ticareti</t>
  </si>
  <si>
    <t>5-Kimyasal ürünlerin toptan ticareti</t>
  </si>
  <si>
    <t>6-Diğer ara ürünlerin toptan ticareti</t>
  </si>
  <si>
    <t>7-Atık ve hurda toptan ticareti</t>
  </si>
  <si>
    <t>9-Diğer makine. ekipman. aksam ve parçaları ile büro mobilyalarının toptan ticareti</t>
  </si>
  <si>
    <t>0-Belirli bir mala tahsis edilmemiş mağazalardaki toptan ticaret</t>
  </si>
  <si>
    <t>47-Perakende ticaret ( Motorlu kara taşıtları ve motosikletler hariç)</t>
  </si>
  <si>
    <t>1-Belirli bir mala tahsis edilmemiş mağazalardaki perakende ticaret</t>
  </si>
  <si>
    <t>1-Belirli bir mala tahsis edilmemiş mağazalarda gıda. içecek veya tütün ağırlıklı perakende ticaret</t>
  </si>
  <si>
    <t>9-Belirli bir mala tahsis edilmemiş mağazalarda yapılan diğer perakende ticaret</t>
  </si>
  <si>
    <t>2-Belirli bir mala tahsis edilmiş mağazalarda gıda. içecek ve tütün perakende ticareti</t>
  </si>
  <si>
    <t>1-Belirli bir mala tahsis edilmiş Meyve ve sebze perakende ticareti</t>
  </si>
  <si>
    <t>2-Belirli bir mala tahsis edilmiş Et ve et ürünlerinin perakende ticareti</t>
  </si>
  <si>
    <t>3-Belirli bir mala tahsis edilmiş balık. kabuklu hayvanlar ve yumuşakçaların perakende ticareti</t>
  </si>
  <si>
    <t>4-Belirli bir mala tahsis edilmiş ekmek. pastalar. unlu mamuller ve şekerli ürünlerin perakende ticareti</t>
  </si>
  <si>
    <t>5-Belirli bir mala tahsis edilmiş içeceklerin perakende ticareti</t>
  </si>
  <si>
    <t>6-Belirli bir mala tahsis edilmiş tütün ürünlerinin perakende ticareti</t>
  </si>
  <si>
    <t>9-Belirli bir mala tahsis edilmiş mağazalardaki diğer gıda ürünlerinin perakende ticareti</t>
  </si>
  <si>
    <t>3-Belirli bir mala tahsis edilmiş mağazalarda otomotiv yakıtının perakende ticareti</t>
  </si>
  <si>
    <t>0-Belirli bir mala tahsis edilmiş mağazalarda otomotiv yakıtının perakende ticareti</t>
  </si>
  <si>
    <t>4-Belirli bir mala tahsis edilmiş mağazalarda bilgi ve iletişim teknolojisi (ICT) teçhizatının perakende ticareti</t>
  </si>
  <si>
    <t>1-Belirli bir mala tahsis edilmiş mağazalarda bilgisayarların. çevre donanımlarının ve yazılım programlarının perakende ticareti</t>
  </si>
  <si>
    <t>2-Belirli bir mala tahsis edilmiş mağazalarda telekomünikasyon teçhizatının perakende ticareti</t>
  </si>
  <si>
    <t>3-Belirli bir mala tahsis edilmiş mağazalarda ses ve görüntü cihazlarının perakende ticareti</t>
  </si>
  <si>
    <t>5-Belirli bir mala tahsis edilmiş mağazalarda diğer ev eşyalarının perakende ticareti</t>
  </si>
  <si>
    <t>1-Belirli bir mala tahsis edilmiş mağazalarda tekstil ürünleri perakende ticareti</t>
  </si>
  <si>
    <t>2-Belirli bir mala tahsis edilmiş mağazalarda hırdavat. boya ve cam perakende ticareti</t>
  </si>
  <si>
    <t>3-Belirli bir mala tahsis edilmiş mağazalarda halı. kilim. duvar ve yer kaplamalarının perakende ticareti</t>
  </si>
  <si>
    <t>4-Belirli bir mala tahsis edilmiş mağazalarda elektrikli ev aletlerinin perakende ticareti</t>
  </si>
  <si>
    <t>9-Belirli bir mala tahsis edilmiş mağazalarda mobilya. aydınlatma teçhizatı ve diğer ev eşyalarının perakende ticareti</t>
  </si>
  <si>
    <t>6-Belirli bir mala tahsis edilmiş mağazalarda kültür ve eğlence mallarının perakende ticareti</t>
  </si>
  <si>
    <t>1-Belirli bir mala tahsis edilmiş mağazalarda kitapların perakende ticareti</t>
  </si>
  <si>
    <t>2-Belirli bir mala tahsis edilmiş mağazalarda gazeteler ve kırtasiye ürünlerinin perakende ticareti</t>
  </si>
  <si>
    <t>3-Belirli bir mala tahsis edilmiş mağazalarda müzik ve video kayıtlarının perakende ticareti</t>
  </si>
  <si>
    <t>4-Belirli bir mala tahsis edilmiş mağazalarda spor malzemelerinin perakende ticareti</t>
  </si>
  <si>
    <t>5-Belirli bir mala tahsis edilmiş mağazalarda oyunlar ve oyuncakların perakende ticareti</t>
  </si>
  <si>
    <t>7-Belirli bir mala tahsis edilmiş mağazalarda diğer malların perakende ticareti</t>
  </si>
  <si>
    <t>1-Belirli bir mala tahsis edilmiş mağazalarda giyim eşyalarının perakende ticareti</t>
  </si>
  <si>
    <t>2-Belirli bir mala tahsis edilmiş mağazalarda ayakkabı ve deri eşyaların perakende ticareti</t>
  </si>
  <si>
    <t>3-Belirli bir mala tahsis edilmiş mağazalarda eczacılık ürünlerinin veya optik aletlerinin perakende ticareti</t>
  </si>
  <si>
    <t>4-Belirli bir mala tahsis edilmiş mağazalarda tıbbi ve ortopedik ürünlerin perakende ticareti</t>
  </si>
  <si>
    <t>5-Belirli bir mala tahsis edilmiş mağazalarda kozmetik ve kişisel bakım malzemelerinin perakende ticareti</t>
  </si>
  <si>
    <t>6-Belirli bir mala tahsis edilmiş mağazalarda çiçek. bitki. tohum. gübre. ev hayvanları ve ev hayvanları yemleri perakende ticareti</t>
  </si>
  <si>
    <t>7-Belirli bir mala tahsis edilmiş mağazalarda saat ve mücevher perakende ticareti</t>
  </si>
  <si>
    <t>8-Belirli bir mala tahsis edilmiş mağazalarda diğer yeni malların perakende ticareti</t>
  </si>
  <si>
    <t>9-Kullanılmış malların satıldığı mağazalardaki perakende ticaret</t>
  </si>
  <si>
    <t>8-Tezgtahlar ve Pazar yerleri vasıtası ile yapılan perakende ticaret</t>
  </si>
  <si>
    <t>1-Tezgahlar ve pazar yerleri vasıtasıyla gıda. içecek ve tütün ürünleri perakende ticareti</t>
  </si>
  <si>
    <t>2-Tezgahlar ve pazar yerleri vasıtasıyla tekstil. giyim eşyası ve ayakkabı perakende ticareti</t>
  </si>
  <si>
    <t>9-Tezgahlar ve pazar yerleri vasıtasıyla diğer malların perakende ticareti</t>
  </si>
  <si>
    <t>9-Mağazalar. tezgahlar ve pazar yerleri dışında yapılan perakende ticaret</t>
  </si>
  <si>
    <t>1-Posta yoluyla veya internet üzerinden yapılan perakende ticaret</t>
  </si>
  <si>
    <t>9-Mağazalar. tezgahlar ve pazar yerleri dışında yapılan diğer perakende ticaret</t>
  </si>
  <si>
    <t>49-Kara taşımacılığı ve boru hattı taşımacılığı</t>
  </si>
  <si>
    <t>1-Demiryolu ile şehirlerarası yolcu taşımacılığı</t>
  </si>
  <si>
    <t>0-Demiryolu ile şehirlerarası yolcu taşımacılığı</t>
  </si>
  <si>
    <t>2-Demiryolu ile yük taşımacılığı</t>
  </si>
  <si>
    <t>0-Demiryolu ile yük taşımacılığı</t>
  </si>
  <si>
    <t>3-Kara taşımacılığı ile yapılan diğer yolcu taşımacılığı</t>
  </si>
  <si>
    <t>1-Kara taşımacılığı ile yapılan ve banliyö yolcu taşımacılığı</t>
  </si>
  <si>
    <t>2-Taksi taşımacılığı</t>
  </si>
  <si>
    <t>3-Tünel işletmesi</t>
  </si>
  <si>
    <t>4-Hayvan arabaları ve hayvanlarla yapılan yük nakliyatı</t>
  </si>
  <si>
    <t>5-Teleferik işletmesi</t>
  </si>
  <si>
    <t>6-Şehir içi otobüs ve dolmuş taşımacışığı</t>
  </si>
  <si>
    <t>9-Başka yerde sınıflandırılmamış kara taşımacılığı ile yapılan diğer yolcu taşımacılığı</t>
  </si>
  <si>
    <t>4-Karayolu ile yük taşımacılığı ve taşımacılık hizmetleri</t>
  </si>
  <si>
    <t>1-Karayolu ile yük taşımacılığı</t>
  </si>
  <si>
    <t>2-Ev ve iş yerlerine verilen taşımacılık hizmetleri</t>
  </si>
  <si>
    <t>5-Boru hattı taşımacılığı</t>
  </si>
  <si>
    <t>0-Boru hattı taşımacılığı</t>
  </si>
  <si>
    <t>50-Su yolu taşımacılığı</t>
  </si>
  <si>
    <t>1-Deniz ve kıyı sularında yolcu taşımacılığı</t>
  </si>
  <si>
    <t>0-Deniz ve kıyı sularında yolcu taşımacılığı</t>
  </si>
  <si>
    <t>1-Gemi tahmil ve tahliye işleri (su üzerinde. iskele veya rıhtımda)</t>
  </si>
  <si>
    <t>2-Kurtarma gemilerinde yapılan bütün işler.</t>
  </si>
  <si>
    <t>3-Dalgıç gemilerinde yapılan bütün işler.</t>
  </si>
  <si>
    <t>9-Motorlu ve motorsuz küçük deniz vasıtaları ile yüzer vinçlerde yapılan diğer bütün işler</t>
  </si>
  <si>
    <t>2-Deniz ve kıyı sularında yük taşımacılığı</t>
  </si>
  <si>
    <t>0-Deniz ve kıyı sularında yük taşımacılığı</t>
  </si>
  <si>
    <t>3-İç sularda yolcu taşımacılığı</t>
  </si>
  <si>
    <t>0-İç sularda yolcu taşımacılığı</t>
  </si>
  <si>
    <t>4-İç sularda yük taşımacılığı</t>
  </si>
  <si>
    <t>0-İç sularda yük taşımacılığı</t>
  </si>
  <si>
    <t>51-Havayolu taşımacılığı</t>
  </si>
  <si>
    <t>1-Havayolu ile yolcu taşımacılığı</t>
  </si>
  <si>
    <t>0-Havayolu ile yolcu taşımacılığı</t>
  </si>
  <si>
    <t>2-Havayolu ile yük taşımacılığı ve uzay taşımacılığı</t>
  </si>
  <si>
    <t>1-Hava yolu ile yük taşımacılığı</t>
  </si>
  <si>
    <t>2-Uzay taşımacılığı</t>
  </si>
  <si>
    <t>52-Taşımacılık için depolama ve destekleyici faaliyetler</t>
  </si>
  <si>
    <t>1-Depolama ve ambarlama</t>
  </si>
  <si>
    <t>0-Depolama ve ambarlama</t>
  </si>
  <si>
    <t>1-Uçaklarda yapılan bütün işler ( Havacılık kulüpleri dahil)</t>
  </si>
  <si>
    <t>2-Taşımacılık için destekleyici faaliyetler</t>
  </si>
  <si>
    <t>1-Kara taşımacılığını destekleyici hizmet faaliyetleri</t>
  </si>
  <si>
    <t>2-Suyolu taşımacılığını destekleyici hizmet faaliyetleri</t>
  </si>
  <si>
    <t>3-Havayolu taşımacılığını destekleyici hizmet faaliyetleri</t>
  </si>
  <si>
    <t>4-Kargo yükleme boşaltma hizmetleri</t>
  </si>
  <si>
    <t>9-Taşımacılığı destekleyici diğer faaliyetler</t>
  </si>
  <si>
    <t>53-Posta ve kurye faaliyetleri</t>
  </si>
  <si>
    <t>1-Evrensel hizmet yükümlülüğü altında postacılık faaliyetleri</t>
  </si>
  <si>
    <t>0-Evrensel hizmet yükümlülüğü altında postacılık faaliyetleri</t>
  </si>
  <si>
    <t>2-Diğer posta ve kurye faaliyetleri</t>
  </si>
  <si>
    <t>0-Diğer posta ve kurye faaliyetleri</t>
  </si>
  <si>
    <t>55-Konaklama</t>
  </si>
  <si>
    <t>1-Oteller vb. konaklama yerleri</t>
  </si>
  <si>
    <t>0-Oteller ve benzer konaklama yerleri</t>
  </si>
  <si>
    <t>2-Tatil ve diğer kısa süreli konaklama yerleri</t>
  </si>
  <si>
    <t>0-Tatil ve diğer kısa süreli konaklama yerleri</t>
  </si>
  <si>
    <t>3-Kamp alanları. motorlu karavan ve karavan tipi treyler park hizmetleri</t>
  </si>
  <si>
    <t>0-Kamp alanları. motorlu karavan ve karavan tipi treyler park hizmetleri</t>
  </si>
  <si>
    <t>9-Diğer konaklama yerleri</t>
  </si>
  <si>
    <t>0-Diğer konaklama yerleri</t>
  </si>
  <si>
    <t>56-Yiyecek ve içecek hizmeti faaliyetleri</t>
  </si>
  <si>
    <t>1-Lokantalar ve seyyar yemek hizmeti faaliyetleri</t>
  </si>
  <si>
    <t>0-Lokantalar ve seyyar yemek hizmeti faaliyetleri</t>
  </si>
  <si>
    <t>2-Dışarıya yemek hizmeti sunan işletmelerin (catering) faaliyetleri ve diğer yiyecek hizmetleri faaliyetleri</t>
  </si>
  <si>
    <t>1-Özel günlerde dışarıya yemek hizmeti sunan işletmelerin faaliyetleri</t>
  </si>
  <si>
    <t>9-Diğer yiyecek hizmeti faaliyetleri</t>
  </si>
  <si>
    <t>3-İçecek sunum hizmetleri</t>
  </si>
  <si>
    <t>0-İçecek sunum hizmetleri ve bilardo. bezik salonu işletenler</t>
  </si>
  <si>
    <t>58-Yayımcılık faaliyetleri</t>
  </si>
  <si>
    <t>1-Kitapların. süreli yayınların yayımlanması ve diğer yayımlama faaliyetleri</t>
  </si>
  <si>
    <t>1-Kitap yayımı</t>
  </si>
  <si>
    <t>2-Rehberlerin ve posta adres listelerinin yayımlanması</t>
  </si>
  <si>
    <t>3-Gazetelerin yayımlanması</t>
  </si>
  <si>
    <t>4-Dergi ve süreli yayınların yayımlanması</t>
  </si>
  <si>
    <t>9-Diğer yayıncılık faaliyetleri</t>
  </si>
  <si>
    <t>2-Yazılım programlarının yayımlanması</t>
  </si>
  <si>
    <t>1-Bilgisayar oyunlarının yayımlanması</t>
  </si>
  <si>
    <t>9-Diğer yazılım programlarının yayımlanması</t>
  </si>
  <si>
    <t>59-Sinema filmi. video ve televizyon programları yapımcılığı. ses kaydı ve müzik yayımlama faaliyetleri</t>
  </si>
  <si>
    <t>1-Sinema filmi. video ve televizyon programı faaliyetleri</t>
  </si>
  <si>
    <t>1-Sinema filmi. video ve televizyon programları yapım faaliyetleri</t>
  </si>
  <si>
    <t>2-Sinema filmi. video ve televizyon programları çekim sonrası faaliyetleri</t>
  </si>
  <si>
    <t>3-Sinema filmi. video ve televizyon programları dağıtım faaliyetleri</t>
  </si>
  <si>
    <t>4-Sinema filmi gösterim faaliyetleri</t>
  </si>
  <si>
    <t>2-Ses kaydı ve müzik yayıncılığı faaliyetleri</t>
  </si>
  <si>
    <t>0-Ses kaydı ve müzik yayıncılığı faaliyetleri</t>
  </si>
  <si>
    <t>60-Programcılık ve yayıncılık faaliyetleri</t>
  </si>
  <si>
    <t>1-Radyo yayıncılığı</t>
  </si>
  <si>
    <t>0-Radyo yayıncılığı</t>
  </si>
  <si>
    <t>2-Televizyon programcılığı ve yayıncılığı</t>
  </si>
  <si>
    <t>0-Televizyon programcılığı ve yayıncılığı faaliyetleri</t>
  </si>
  <si>
    <t>61-Telekomünikasyon</t>
  </si>
  <si>
    <t>1-Kablolu telekomünikasyon faaliyetleri</t>
  </si>
  <si>
    <t>0-Kablolu telekomünikasyon faaliyetleri</t>
  </si>
  <si>
    <t>2-Kablosuz (telsiz) telekomünikasyon faaliyetleri</t>
  </si>
  <si>
    <t>0-Kablosuz (telsiz) telekomünikasyon faaliyetleri</t>
  </si>
  <si>
    <t>3-Uydu üzerinden telekomünikasyon faaliyetleri</t>
  </si>
  <si>
    <t>0-Uydu üzerinden telekomünikasyon faaliyetleri</t>
  </si>
  <si>
    <t>9-Diğer telekomünikasyon faaliyetleri</t>
  </si>
  <si>
    <t>0-Diğer telekomünikasyon faaliyetleri</t>
  </si>
  <si>
    <t>62-Bilgisayar programlama. danışmanlık ve ilgili faaliyetler</t>
  </si>
  <si>
    <t>0-Bilgisayar programlama. danışmanlık ve ilgili faaliyetler</t>
  </si>
  <si>
    <t>1-Bilgisayar programlama faaliyetleri</t>
  </si>
  <si>
    <t>2-Bilgisayar danışmanlık faaliyetleri</t>
  </si>
  <si>
    <t>3-Bilgisayar tesisleri yönetim faaliyetleri</t>
  </si>
  <si>
    <t>9-Diğer bilgi teknolojisi ve bilgisayar hizmet faaliyetleri</t>
  </si>
  <si>
    <t>63-Bilgi hizmet faaliyetleri</t>
  </si>
  <si>
    <t>1-Veri işleme. barındırma ve ilgili faaliyetler, web portalları</t>
  </si>
  <si>
    <t>1-Veri işleme. barındırma (hosting) ve ilgili faaliyetler</t>
  </si>
  <si>
    <t>2-Web portalları</t>
  </si>
  <si>
    <t>9-Diğer bilgi hizmet faaliyetleri</t>
  </si>
  <si>
    <t>1-Haber ajanslarının faaliyetleri</t>
  </si>
  <si>
    <t>9-Başka yerde sınıflandırılmamış diğer bilgi hizmet faaliyetleri</t>
  </si>
  <si>
    <t>64-Sigorta ve emeklilik fonları hariç finansal hizmet faaliyetleri</t>
  </si>
  <si>
    <t>1-Parasal aracı kuruluşların faaliyetleri</t>
  </si>
  <si>
    <t>1-Merkez bankası faaliyetleri</t>
  </si>
  <si>
    <t>9-Diğer parasal aracılık faaliyetleri</t>
  </si>
  <si>
    <t>2-Holding şirketlerinin faaliyetleri</t>
  </si>
  <si>
    <t>0-Holding şirketlerinin faaliyetleri</t>
  </si>
  <si>
    <t>3-Tröstler. fonlar ve diğer mali varlıklar</t>
  </si>
  <si>
    <t>0-Tröstler. fonlar ve diğer mali varlıklar</t>
  </si>
  <si>
    <t>9-Sigorta ve emeklilik fonları hariç finansal hizmet faaliyetleri</t>
  </si>
  <si>
    <t>1-Finansal kiralama</t>
  </si>
  <si>
    <t>2-Diğer kredi verme faaliyetleri</t>
  </si>
  <si>
    <t>9-Sigorta ve emeklilik fonları hariç başka yerde sınıflandırılmamış diğer finansal hizmet faaliyetleri</t>
  </si>
  <si>
    <t>65-Zorunlu sosyal güvenlik hariç. sigorta. reasürans ve emeklilik fonları</t>
  </si>
  <si>
    <t>1-Sigorta</t>
  </si>
  <si>
    <t>1-Hayat sigortası</t>
  </si>
  <si>
    <t>2-Hayat sigortası dışındaki sigortalar</t>
  </si>
  <si>
    <t>2-Reasürans</t>
  </si>
  <si>
    <t>0-Reasürans</t>
  </si>
  <si>
    <t>3-Emeklilik fonları</t>
  </si>
  <si>
    <t>0-Emeklilik fonları</t>
  </si>
  <si>
    <t>66-Finansal hizmetler ile sigorta faaliyetleri için yardımcı faaliyetler</t>
  </si>
  <si>
    <t>1-Sigorta ve emeklilik fonları hariç finansal hizmetler için yardımcı faaliyetler</t>
  </si>
  <si>
    <t>1-Finansal piyasaların yönetimi</t>
  </si>
  <si>
    <t>2-Menkul kıymetler ve emtia sözleşmeleri simsarlığı</t>
  </si>
  <si>
    <t>9-Sigorta ve emeklilik fonları hariç. finansal hizmetler için yardımcı diğer faaliyetler</t>
  </si>
  <si>
    <t>2-Sigorta ve emeklilik onuna yardımcı faaliyetler</t>
  </si>
  <si>
    <t>1-Risk ve hasar değerlemesi</t>
  </si>
  <si>
    <t>2-Sigorta acentelerinin ve brokerların faaliyetleri</t>
  </si>
  <si>
    <t>9-Sigorta ve emeklilik fonuna yardımcı diğer faaliyetler</t>
  </si>
  <si>
    <t>3-Fon yönetimi faaliyetleri</t>
  </si>
  <si>
    <t>0-Fon yönetimi faaliyetleri</t>
  </si>
  <si>
    <t>68-Gayrimenkul faaliyetleri</t>
  </si>
  <si>
    <t>1-Kendine ait gayrimenkulün alınıp satılması</t>
  </si>
  <si>
    <t>0-Kendine ait gayrimenkulün alınıp satılması</t>
  </si>
  <si>
    <t>2-Kendine ait gayrimenkulün alınıp satılması</t>
  </si>
  <si>
    <t>0-Kendine ait veya kiralanan gayrimenkulün kiraya verilmesi veya işletilmesi</t>
  </si>
  <si>
    <t>3-Kendine ait veya kiralanan gayrimenkulün kiraya verilmesi veya işletilmesi</t>
  </si>
  <si>
    <t>1-Gayrimenkul acenteleri</t>
  </si>
  <si>
    <t>2-Bir ücret veya sözleşme temeline dayalı olarak gayrimenkulün yönetilmesi</t>
  </si>
  <si>
    <t>69-Hukuki ve muhasebe faaliyetleri</t>
  </si>
  <si>
    <t>1-Hukuk faaliyetleri</t>
  </si>
  <si>
    <t>0-Hukuk faaliyetleri</t>
  </si>
  <si>
    <t>1-Noterler</t>
  </si>
  <si>
    <t>2-Muhasebe. defter tutma ve denetim faaliyetleri, vergi müşavirliği</t>
  </si>
  <si>
    <t>0-Muhasebe. defter tutma ve denetim faaliyetleri, vergi müşavirliği</t>
  </si>
  <si>
    <t>70-İdare merkezi faaliyetleri, idari danışmanlık faaliyetleri</t>
  </si>
  <si>
    <t>1-İdare merkezi faaliyetleri</t>
  </si>
  <si>
    <t>0-İdare merkezi faaliyetleri</t>
  </si>
  <si>
    <t>2-İdari danışmanlık faaliyetleri</t>
  </si>
  <si>
    <t>1-Halkla ilişkiler ve iletişim faaliyetleri</t>
  </si>
  <si>
    <t>2-İşletme ve diğer idari danışmanlık faaliyetleri</t>
  </si>
  <si>
    <t>71-Mimarlık ve mühendislik faaliyetleri, teknik muayene ve analiz</t>
  </si>
  <si>
    <t>1-Mimarlık ve mühendislik faaliyetleri ve ilgili teknik danışmanlık</t>
  </si>
  <si>
    <t>1-Mimarlık faaliyetleri</t>
  </si>
  <si>
    <t>2-Mühendislik faaliyetleri ve ilgili teknik danışmanlık</t>
  </si>
  <si>
    <t>2-Teknik test ve analiz faaliyetleri</t>
  </si>
  <si>
    <t>0-Teknik test ve analiz faaliyetleri</t>
  </si>
  <si>
    <t>72-Bilimsel araştırma ve geliştirme faaliyetleri</t>
  </si>
  <si>
    <t>1-Doğal bilimler ve mühendislikle ilgili araştırma ve deneysel geliştirme faaliyetleri</t>
  </si>
  <si>
    <t>1-Biyoteknolojiyle ilgili araştırma ve deneysel geliştirme faaliyetleri</t>
  </si>
  <si>
    <t>9-Doğal bilimlerle ve mühendislikle ilgili diğer araştırma ve deneysel geliştirme faaliyetleri</t>
  </si>
  <si>
    <t>2-Sosyal bilimler ve beşeri bilimlerle ilgili araştırma ve deneysel geliştirme faaliyetleri</t>
  </si>
  <si>
    <t>0-Sosyal bilimlerle ve beşeri bilimlerle ilgili araştırma ve deneysel geliştirme faaliyetleri</t>
  </si>
  <si>
    <t>73-Reklamcılık ve pazar araştırması</t>
  </si>
  <si>
    <t>1-Reklamcılık</t>
  </si>
  <si>
    <t>1-Reklam ajanslarının faaliyetleri</t>
  </si>
  <si>
    <t>2-Çeşitli medya reklamları için alan ve zamanın bir ücret veya sözleşmeye dayalı olarak satışı</t>
  </si>
  <si>
    <t>2-Piyasa ve kamuoyu araştırma faaliyetleri</t>
  </si>
  <si>
    <t>0-Piyasa ve kamuoyu araştırma faaliyetleri</t>
  </si>
  <si>
    <t>74-Diğer mesleki. bilimsel ve teknik faaliyetler</t>
  </si>
  <si>
    <t>1-Uzmanlaşmış tasarım faaliyetleri</t>
  </si>
  <si>
    <t>0-Uzmanlaşmış tasarım faaliyetleri</t>
  </si>
  <si>
    <t>2-Fotoğrafçılık faaliyetleri</t>
  </si>
  <si>
    <t>0-Fotoğrafçılık faaliyetleri</t>
  </si>
  <si>
    <t>3-Tercüme ve sözlü tercüme faaliyetleri</t>
  </si>
  <si>
    <t>0-Tercüme ve sözlü tercüme faaliyetleri</t>
  </si>
  <si>
    <t>9-Başka yerde sınıflandırılmamış diğer mesleki. bilimsel ve teknik faaliyetler</t>
  </si>
  <si>
    <t>0-Başka yerde sınıflandırılmamış diğer mesleki. bilimsel ve teknik faaliyetler</t>
  </si>
  <si>
    <t>75-Veterinerlik hizmetleri</t>
  </si>
  <si>
    <t>77-Kiralama ve leasing faaliyetleri</t>
  </si>
  <si>
    <t>1-Motorlu taşıtların kiralanması ve leasingi</t>
  </si>
  <si>
    <t>1-Hafif motorlu taşıtların ve arabaların kiralanması ve leasingi</t>
  </si>
  <si>
    <t>2-Kamyonların kiralanması ve leasingi</t>
  </si>
  <si>
    <t>2-Kişisel ve ev eşyalarının kiralanması ve leasingi</t>
  </si>
  <si>
    <t>1-Eğlence ve spor eşyalarının kiralanması ve leasingi</t>
  </si>
  <si>
    <t>2-Video kasetlerin ve disklerin kiralanması</t>
  </si>
  <si>
    <t>9-Başka yerde sınıflandırılmamış diğer kişisel ve ev eşyalarının kiralanması ve leasingi</t>
  </si>
  <si>
    <t>3-Diğer makine. ekipman ve maddi malların kiralanması ve leasingi</t>
  </si>
  <si>
    <t>1-Tarımsal makine ve ekipmanların kiralanması ve leasingi</t>
  </si>
  <si>
    <t>2-Bina ve bina dışı inşaatlarda kullanılan makine ve teçhizatın kiralanması ve leasingi</t>
  </si>
  <si>
    <t>3-Büro makine ve ekipmanın (bilgisayarlar dahil) kiralanması ve leasingi</t>
  </si>
  <si>
    <t>4-Su taşımacılığı ekipmanının kiralanması ve leasingi</t>
  </si>
  <si>
    <t>5-Hava taşımacığı araçlarının kiralanması ve leasingi</t>
  </si>
  <si>
    <t>9-Başka yerde sınıflandırılmamış diğer makine. teçhizat ve eşyaların kiralanması ve leasingi</t>
  </si>
  <si>
    <t>4-Telif hakkı alınmış olan çalışmalar dışında. fikri mülkiyet haklarının ve benzer ürünlerin leasingi</t>
  </si>
  <si>
    <t>0-Telif hakkı alınmış olan çalışmalar dışında. fikri mülkiyet haklarının ve benzer ürünlerin leasingi</t>
  </si>
  <si>
    <t>78-İstihdam faaliyetleri</t>
  </si>
  <si>
    <t>1-İş bulma acentelerinin faaliyetleri</t>
  </si>
  <si>
    <t>0-İş bulma acentelerinin faaliyetleri</t>
  </si>
  <si>
    <t>2-Geçici iş bulma acentelerinin faaliyetleri</t>
  </si>
  <si>
    <t>0-Geçici iş bulma acentelerinin faaliyetleri</t>
  </si>
  <si>
    <t>3-Diğer insan kaynaklarının sağlanması</t>
  </si>
  <si>
    <t>0-Diğer insan kaynaklarının sağlanması</t>
  </si>
  <si>
    <t>79-Seyahat acentesi. tur operatörü ve diğer rezervasyon hizmetleri ile ilgili faaliyetler</t>
  </si>
  <si>
    <t>1-Seyahat acentesi ve tur operatörlerinin faaliyetleri</t>
  </si>
  <si>
    <t>1-Seyahat acentesi faaliyetleri</t>
  </si>
  <si>
    <t>2-Tur operatörü faaliyetleri</t>
  </si>
  <si>
    <t>9-Diğer rezarvasyon hizmetleri ve ilgili faaliyetler</t>
  </si>
  <si>
    <t>0-Diğer rezervasyon hizmetleri ve ilgili faaliyetler</t>
  </si>
  <si>
    <t>80-Güvenlik ve soruşturma faaliyetleri</t>
  </si>
  <si>
    <t>1-Özel güvenlik faaliyetleri</t>
  </si>
  <si>
    <t>0-Özel güvenlik faaliyetleri</t>
  </si>
  <si>
    <t>2-Güvenlik sistemleri hizmet faaliyetleri</t>
  </si>
  <si>
    <t>0-Güvenlik sistemleri hizmet faaliyetleri</t>
  </si>
  <si>
    <t>3-Soruşturma faaliyetleri</t>
  </si>
  <si>
    <t>0-Soruşturma faaliyetleri</t>
  </si>
  <si>
    <t>81-Binalar ve çevre düzenlemesi faaliyetleri</t>
  </si>
  <si>
    <t>1-Tesis bünyesindeki ortak destek hizmetleri</t>
  </si>
  <si>
    <t>0-Tesis bünyesindeki ortak destek hizmetleri</t>
  </si>
  <si>
    <t>2-Temizlik faaliyetleri</t>
  </si>
  <si>
    <t>1-Binaların genel temizliği</t>
  </si>
  <si>
    <t>2-Diğer bina ve endüstriyel temizlik faaliyetleri</t>
  </si>
  <si>
    <t>9-Diğer temizlik faaliyetleri</t>
  </si>
  <si>
    <t>3-Çevre düzenlemesi ve bakım faaliyetleri</t>
  </si>
  <si>
    <t>0-Çevre düzenlemesi ve bakım faaliyetleri</t>
  </si>
  <si>
    <t>82-Büro yönetimi. büro desteği ve iş destek faaliyetleri</t>
  </si>
  <si>
    <t>1-Büro yönetimi ve destek faaliyetleri</t>
  </si>
  <si>
    <t>1-Ortak büro yönetim hizmeti faaliyetleri</t>
  </si>
  <si>
    <t>9-Fotokopi. doküman hazırlama ve diğer özel büro destek hizmetleri</t>
  </si>
  <si>
    <t>2-Çağrı merkezlerinin faaliyetleri</t>
  </si>
  <si>
    <t>0-Çağrı merkezlerinin faaliyetleri</t>
  </si>
  <si>
    <t>3-Kongre ve ticari fuar organizasyonu</t>
  </si>
  <si>
    <t>0-Kongre ve ticari fuar organizasyonu</t>
  </si>
  <si>
    <t>9-Başka yerde sınıflandırılmamış şirket destek hizmet faaliyetleri</t>
  </si>
  <si>
    <t>1-Tahsilat daireleri ve kredi kayıt bürolarının faaliyetleri</t>
  </si>
  <si>
    <t>2-Paketleme faaliyetleri</t>
  </si>
  <si>
    <t>9-Başka yerde sınıflandırılmamış diğer şirket destek hizmet faaliyetleri</t>
  </si>
  <si>
    <t>84-Kamu yönetimi ve savunma; zorunlu sosyal güvenlik</t>
  </si>
  <si>
    <t>84-İtfaiye Hizmetler ve Trafik Kontrolu ile ilgili işler</t>
  </si>
  <si>
    <t>1-İtfaiye Hizmetler ve Trafik Kontrolu ile ilgili işler</t>
  </si>
  <si>
    <t>1-İtfaiye Hizmetleri</t>
  </si>
  <si>
    <t>2-Trafik Kontrolu ile ilgili işler</t>
  </si>
  <si>
    <t>2-İTFAİYE HİZMETLERİ İLE İLGİLİ İŞLER</t>
  </si>
  <si>
    <t>5-İTFAİYE HİZMETLERİ</t>
  </si>
  <si>
    <t>85-Eğitim</t>
  </si>
  <si>
    <t>1-Okul öncesi eğitim</t>
  </si>
  <si>
    <t>0-Okul öncesi eğitim</t>
  </si>
  <si>
    <t>2-İlköğretim</t>
  </si>
  <si>
    <t>0-İlköğretim</t>
  </si>
  <si>
    <t>3-Ortaöğretim</t>
  </si>
  <si>
    <t>1-Genel ortaöğretim</t>
  </si>
  <si>
    <t>2-Teknik ve mesleki orta öğretim</t>
  </si>
  <si>
    <t>4-Yükseköğretim hizmetleri</t>
  </si>
  <si>
    <t>1-Ortaöğretim sonrası üniversite derecesinde olmayan eğitim</t>
  </si>
  <si>
    <t>2-Yükseköğretim</t>
  </si>
  <si>
    <t>5-Diğer eğitim</t>
  </si>
  <si>
    <t>1-Sporlar ve eğlence eğitimi</t>
  </si>
  <si>
    <t>2-Kültürel eğitim</t>
  </si>
  <si>
    <t>3-Sürücü kursu faaliyetleri</t>
  </si>
  <si>
    <t>9-Başka yerde sınıflandırılmamış diğer eğitim</t>
  </si>
  <si>
    <t>6-Eğitimi destekleyici faaliyetler</t>
  </si>
  <si>
    <t>0-Eğitimi destekleyici faaliyetler</t>
  </si>
  <si>
    <t>86-İnsan sağlığı hizmetleri</t>
  </si>
  <si>
    <t>1-Hastahane hizmetleri</t>
  </si>
  <si>
    <t>0-Hastahane hizmetleri</t>
  </si>
  <si>
    <t>2-Tıp ve dişçilik ile ilgili uygulama faaliyetleri</t>
  </si>
  <si>
    <t>1-Genel hekimlik uygulama faaliyetleri</t>
  </si>
  <si>
    <t>2-Uzman hekimlik ile ilgili uygulama faaliyetleri</t>
  </si>
  <si>
    <t>3-Dişçilik ile ilgili uygulama faaliyetleri</t>
  </si>
  <si>
    <t>9-İnsan sağlığı ile ilgili diğer hizmetler</t>
  </si>
  <si>
    <t>0-İnsan sağlığı ile ilgili diğer hizmetler</t>
  </si>
  <si>
    <t>87-Yatılı bakım faaliyetleri</t>
  </si>
  <si>
    <t>1-Hemşireli yatılı bakım faaliyetleri</t>
  </si>
  <si>
    <t>0-Hemşireli yatılı bakım faaliyetleri</t>
  </si>
  <si>
    <t>2-Zihinsel engellilere. ruh hastalarına ve madde bağımlılarına yönelik yatılı bakım faaliyetleri</t>
  </si>
  <si>
    <t>0-Zihinsel engellilere. ruh hastalarına ve madde bağımlılarına yönelik yatılı bakım faaliyetleri</t>
  </si>
  <si>
    <t>3-Yaşlılar ve bedensel engellilere yönelik yatılı bakım faaliyetleri</t>
  </si>
  <si>
    <t>0-Yaşlılar ve bedensel engellilere yönelik yatılı bakım faaliyetleri</t>
  </si>
  <si>
    <t>9-Diğer yatılı bakım faaliyetleri</t>
  </si>
  <si>
    <t>0-Diğer yatılı bakım faaliyetleri</t>
  </si>
  <si>
    <t>88-Barınacak yer sağlanmaksızın verilen sosyal hizmetler</t>
  </si>
  <si>
    <t>1-Yaşlılar ve bedensel engelliler için barınacak yer sağlanmaksızın verilen sosyal hizmetler</t>
  </si>
  <si>
    <t>0-Yaşlılar ve bedensel engelliler için barınacak yer sağlanmaksızın verilen sosyal hizmetler</t>
  </si>
  <si>
    <t>9-Barınacak yer sağlanmaksızın verilen diğer sosyal hizmetler</t>
  </si>
  <si>
    <t>1-Çocuk bakım (kreş. vb.) faaliyetleri</t>
  </si>
  <si>
    <t>9-Başka yerde sınıflandırılmamış barınacak yer sağlanmaksızın verilen diğer sosyal yardım hizmetleri</t>
  </si>
  <si>
    <t>90-Yaratıcı sanatlar. gösteri sanatları ve eğlence faaliyetleri</t>
  </si>
  <si>
    <t>0-Yaratıcı sanatlar. gösteri sanatları ve eğlence faaliyetleri</t>
  </si>
  <si>
    <t>1-Gösteri sanatları ( Tiyatro. opera gösterimi ve konserler)</t>
  </si>
  <si>
    <t>2-Gösteri sanatlarını destekleyici faaliyetler</t>
  </si>
  <si>
    <t>3-Sanatsal yaratıcılık faaliyetleri</t>
  </si>
  <si>
    <t>4-Sanat tesislerinin işletilmesi</t>
  </si>
  <si>
    <t>91-Kütüphaneler. arşivler. müzeler ve diğer kültürel faaliyetler</t>
  </si>
  <si>
    <t>0-Kütüphaneler. arşivler. müzeler ve diğer kültürel faaliyetler</t>
  </si>
  <si>
    <t>1-Kütüphane ve arşivlerin faaliyetleri</t>
  </si>
  <si>
    <t>2-Müzelerin faaliyetleri</t>
  </si>
  <si>
    <t>3-Tarihi alanlar ve yapılar ile turistik yerlerin işletilmesi</t>
  </si>
  <si>
    <t>4-Botanik ve hayvanat bahçeleri ile koruma altındaki alanlarla ilgili faaliyetler</t>
  </si>
  <si>
    <t>92-Kumar ve müşterek bahis faaliyetleri</t>
  </si>
  <si>
    <t>93-Spor faaliyetleri. eğlence ve dinlence faaliyetleri</t>
  </si>
  <si>
    <t>1-Spor faaliyetleri</t>
  </si>
  <si>
    <t>1-Spor tesislerinin işletilmesi</t>
  </si>
  <si>
    <t>2-Spor klüplerinin faaliyetleri</t>
  </si>
  <si>
    <t>3-Form tutma salonları ile vücut geliştirme salonları</t>
  </si>
  <si>
    <t>9-Diğer spor faaliyetleri</t>
  </si>
  <si>
    <t>2-Eğlence ve dinlence faaliyetleri</t>
  </si>
  <si>
    <t>1-Eğlence parkları ve lunaparkların faaliyetleri</t>
  </si>
  <si>
    <t>2-Pavyon. bar. gazino. dansing. diskotek. kulüp. çay bahçesi işletme faaliyetleri</t>
  </si>
  <si>
    <t>9-Diğer eğlence ve dinlence faaliyetleri</t>
  </si>
  <si>
    <t>94-Üye olunan kuruluşların faaliyetleri</t>
  </si>
  <si>
    <t>1-İş . işveren ve meslek kuruluşlarının faaliyetleri</t>
  </si>
  <si>
    <t>1-İş ve işveren kuruluşlarının faaliyetleri</t>
  </si>
  <si>
    <t>2-Profesyonel meslek kuruluşlarının faaliyetleri</t>
  </si>
  <si>
    <t>2-Sendika faaliyetleri</t>
  </si>
  <si>
    <t>0-Sendika faaliyetleri</t>
  </si>
  <si>
    <t>9-Diğer üyelik organizasyonlarının faaliyetleri</t>
  </si>
  <si>
    <t>1-Dini kuruluşların faaliyetleri</t>
  </si>
  <si>
    <t>2-Siyasi kuruluşların faaliyetleri</t>
  </si>
  <si>
    <t>9-Başka yerde sınıflandırılmamış diğer üye olunan kuruluşların faaliyetleri</t>
  </si>
  <si>
    <t>95-Bilgisayarların ve kişisel ve ev eşyalarının onarımı</t>
  </si>
  <si>
    <t>1-Bilgisayarların iletişim araç ve gereçlerinin onarımı</t>
  </si>
  <si>
    <t>1-Bilgisayarların ve bilgisayar çevre birimlerinin onarımı</t>
  </si>
  <si>
    <t>2-İletişim araç ve gereçlerinin onarımı</t>
  </si>
  <si>
    <t>2-Kişisel eşyalar ile ev eşyalarının onarımı</t>
  </si>
  <si>
    <t>1-Tüketici elektronik eşyalarının onarımı</t>
  </si>
  <si>
    <t>2-Evde kullanılan cihazlar ile ev ve bahçe gereçlerinin onarımı</t>
  </si>
  <si>
    <t>3-Ayakkabı ve deri eşyaların onarımı</t>
  </si>
  <si>
    <t>4-Mobilyaların ve ev döşemelerinin onarımı</t>
  </si>
  <si>
    <t>5-Saatlerin ve mücevherlerin onarımı</t>
  </si>
  <si>
    <t>9-Başka yerde sınıflandırılmamış diğer kişisel ve ev eşyalarının onarımı</t>
  </si>
  <si>
    <t>96-Diğer hizmet faaliyetleri</t>
  </si>
  <si>
    <t>0-Diğer hizmet faaliyetleri</t>
  </si>
  <si>
    <t>1-Tekstil ve kürk ürünlerinin yıkanması.kuru temizlenmesi</t>
  </si>
  <si>
    <t>2-Kuaförlük ve diğer güzellik salonlarının faaliyetleri</t>
  </si>
  <si>
    <t>3-Cenaze işleri ile ilgili faaliyetler</t>
  </si>
  <si>
    <t>4-Hamam. sauna. solaryum salonu. masaj salonu ve benzeri yerlerin faaliyetleri</t>
  </si>
  <si>
    <t>5-Baca ve cam temizleyicileri. haşerat. itlaf ve dezenfeksiyon işleri )</t>
  </si>
  <si>
    <t>6-Halı yıkama ve temizleme işleri</t>
  </si>
  <si>
    <t>9-Başka yerde sınıflandırılmamış diğer hizmet faaliyetleri</t>
  </si>
  <si>
    <t>97-Ev içi çalışan personelin işverenleri olarak hane halklarının faaliyetleri</t>
  </si>
  <si>
    <t>98-Hane halkları tarafından kendi kullanımlarına yönelik olarak üretilen ayrım yapılmamış mal ve hizmetler</t>
  </si>
  <si>
    <t>1-Hane halkları tarafından kendi kullanımlarına yönelik olarak üretilen ayrım yapılmamış mallar</t>
  </si>
  <si>
    <t>0-Hanehalkları tarafından kendi kullanımlarına yönelik olarak üretilen ayrım yapılmamış mallar ( Yurt dışında çalışanların eşleri)</t>
  </si>
  <si>
    <t>2-Hane halkları tarafından kendi kullanımlarına yönelik olarak üretilen ayrım yapılmamış hizmetler</t>
  </si>
  <si>
    <t>0-Hanehalkları tarafından kendi kullanımlarına yönelik olarak üretilen ayrım yapılmamış hizmetler</t>
  </si>
  <si>
    <t>99-Uluslar arası örgütler ve temsilciliklerinin faaliyetleri</t>
  </si>
  <si>
    <r>
      <t xml:space="preserve">Kod No
</t>
    </r>
    <r>
      <rPr>
        <sz val="10"/>
        <rFont val="Times New Roman"/>
        <family val="1"/>
        <charset val="162"/>
      </rPr>
      <t>Code No</t>
    </r>
  </si>
  <si>
    <r>
      <t xml:space="preserve">Erkek
</t>
    </r>
    <r>
      <rPr>
        <sz val="10"/>
        <rFont val="Times New Roman"/>
        <family val="1"/>
        <charset val="162"/>
      </rPr>
      <t>Male</t>
    </r>
  </si>
  <si>
    <r>
      <t xml:space="preserve">Kadın
</t>
    </r>
    <r>
      <rPr>
        <sz val="10"/>
        <rFont val="Times New Roman"/>
        <family val="1"/>
        <charset val="162"/>
      </rPr>
      <t>Female</t>
    </r>
  </si>
  <si>
    <r>
      <t xml:space="preserve">Toplam
</t>
    </r>
    <r>
      <rPr>
        <sz val="10"/>
        <rFont val="Times New Roman"/>
        <family val="1"/>
        <charset val="162"/>
      </rPr>
      <t>Total</t>
    </r>
  </si>
  <si>
    <t>01</t>
  </si>
  <si>
    <t xml:space="preserve">Bitkisel Ve Hayvansal Üretim        </t>
  </si>
  <si>
    <t>02</t>
  </si>
  <si>
    <t xml:space="preserve">Ormancılık Ve Tomrukçuluk           </t>
  </si>
  <si>
    <t>03</t>
  </si>
  <si>
    <t xml:space="preserve">Balıkçılık Ve Su Ürünleri Yetiş.    </t>
  </si>
  <si>
    <t>05</t>
  </si>
  <si>
    <t xml:space="preserve">Kömür Ve Linyit Çıkartılması        </t>
  </si>
  <si>
    <t>06</t>
  </si>
  <si>
    <t xml:space="preserve">Ham Petrol Ve Doğalgaz Çıkarımı     </t>
  </si>
  <si>
    <t>07</t>
  </si>
  <si>
    <t xml:space="preserve">Metal Cevheri Madenciliği           </t>
  </si>
  <si>
    <t>08</t>
  </si>
  <si>
    <t xml:space="preserve">Diğer Madencilik Ve Taş Ocak.  </t>
  </si>
  <si>
    <t>09</t>
  </si>
  <si>
    <t xml:space="preserve">Madenciliği Destekleyici Hizmet     </t>
  </si>
  <si>
    <t xml:space="preserve">Gıda Ürünleri İmalatı               </t>
  </si>
  <si>
    <t xml:space="preserve">İçecek İmalatı                      </t>
  </si>
  <si>
    <t xml:space="preserve">Tütün Ürünleri İmalatı              </t>
  </si>
  <si>
    <t xml:space="preserve">Tekstil Ürünleri İmalatı            </t>
  </si>
  <si>
    <t xml:space="preserve">Giyim Eşyaları İmalatı              </t>
  </si>
  <si>
    <t xml:space="preserve">Deri Ve İlgili Ürünler İmalatı      </t>
  </si>
  <si>
    <t xml:space="preserve">Ağaç,Ağaç Ürünleri Ve Mantar Ür.  </t>
  </si>
  <si>
    <t xml:space="preserve">Kağıt Ve Kağıt Ürünleri İmalatı     </t>
  </si>
  <si>
    <t>Kayıtlı Medyanın Basılması Ve Çoğ.</t>
  </si>
  <si>
    <t xml:space="preserve">Kok Kömürü Ve Petrol Ürün. İm. </t>
  </si>
  <si>
    <t xml:space="preserve">Kimyasal Ürünleri İmalatı           </t>
  </si>
  <si>
    <t xml:space="preserve">Eczacılık Ve Ecz.İlişkin Mal.İm.. </t>
  </si>
  <si>
    <t xml:space="preserve">Kauçuk Ve Plastik Ürünler İm.  </t>
  </si>
  <si>
    <t xml:space="preserve">Metalik Olmayan Ürünler İma.   </t>
  </si>
  <si>
    <t xml:space="preserve">Ana Metal Sanayi                    </t>
  </si>
  <si>
    <t>Fabrik.Metal Ürün.(Mak.Tec.Har)</t>
  </si>
  <si>
    <t>Bilgisayar, Elekronik Ve Optik Ür.</t>
  </si>
  <si>
    <t xml:space="preserve">Elektrikli Techizat İmalatı         </t>
  </si>
  <si>
    <t xml:space="preserve">Makine Ve Ekipman İmalatı           </t>
  </si>
  <si>
    <t xml:space="preserve">Motorlu Kara Taşıtı Ve Römork İm. </t>
  </si>
  <si>
    <t xml:space="preserve">Diğer Ulaşım Araçları İmalatı       </t>
  </si>
  <si>
    <t xml:space="preserve">Mobilya İmalatı                     </t>
  </si>
  <si>
    <t xml:space="preserve">Diğer İmalatlar                     </t>
  </si>
  <si>
    <t xml:space="preserve">Makine Ve Ekipman.Kurulumu Ve On. </t>
  </si>
  <si>
    <t>Elk.Gaz,Buhar Ve Hava.Sis.Üret.Da.</t>
  </si>
  <si>
    <t>Suyun Toplanması Arıtılması Ve Dağt.</t>
  </si>
  <si>
    <t xml:space="preserve">Kanalizasyon                        </t>
  </si>
  <si>
    <t xml:space="preserve">Atık Maddelerin Değerlendirilmesi   </t>
  </si>
  <si>
    <t xml:space="preserve">İyileştirme Ve Diğer Atık Yön.Hiz.  </t>
  </si>
  <si>
    <t xml:space="preserve">Bina İnşaatı                        </t>
  </si>
  <si>
    <t xml:space="preserve">Bina Dışı Yapıların İnşaatı         </t>
  </si>
  <si>
    <t xml:space="preserve">Özel İnşaat Faaliyetleri            </t>
  </si>
  <si>
    <t>Toptan Ve Per.Tic.Ve Mot.Taşıt.On.</t>
  </si>
  <si>
    <t xml:space="preserve">Toptan Tic.(Mot.Taşıt.Onar.Hariç)   </t>
  </si>
  <si>
    <t>Perakende Tic.(Mot.Taşıt.Onar.Har)</t>
  </si>
  <si>
    <t xml:space="preserve">Kara Taşıma.Ve Boru Hattı Taşıma.   </t>
  </si>
  <si>
    <t xml:space="preserve">Su Yolu Taşımacılığı                </t>
  </si>
  <si>
    <t xml:space="preserve">Havayolu Taşımacılığı               </t>
  </si>
  <si>
    <t>Taşıma.İçin Depolama Ve Destek.Fa.</t>
  </si>
  <si>
    <t xml:space="preserve">Posta Ve Kurye Faaliyetleri         </t>
  </si>
  <si>
    <t xml:space="preserve">Konaklama                           </t>
  </si>
  <si>
    <t xml:space="preserve">Yiyecek Ve İçecek Hizmeti Faal.     </t>
  </si>
  <si>
    <t xml:space="preserve">Yayımcılık Faaliyetleri             </t>
  </si>
  <si>
    <t>Sinema Filmi Ve Ses Kaydı Yayımcılı.</t>
  </si>
  <si>
    <t xml:space="preserve">Programcılık Ve Yayıncılık Faal.    </t>
  </si>
  <si>
    <t xml:space="preserve">Telekominikasyon                    </t>
  </si>
  <si>
    <t xml:space="preserve">Bilgisayar Programlama Ve Danış.    </t>
  </si>
  <si>
    <t xml:space="preserve">Bilgi Hizmet Faaliyetleri           </t>
  </si>
  <si>
    <t xml:space="preserve">Finansal Hizmet.(Sig.Ve Emek.Har.) </t>
  </si>
  <si>
    <t>Sigorta Reas.Emek.Fonl(Zor.S.G.Hariç)</t>
  </si>
  <si>
    <t xml:space="preserve">Finans.Ve Sig.Hiz.İçin Yard.Faal.   </t>
  </si>
  <si>
    <t xml:space="preserve">Gayrimenkul Faaliyetleri            </t>
  </si>
  <si>
    <t xml:space="preserve">Hukuki Ve Muhasebe Faaliyetleri     </t>
  </si>
  <si>
    <t xml:space="preserve">İdari Danışmanlık Faaliyetleri      </t>
  </si>
  <si>
    <t xml:space="preserve">Mimarlık Ve Mühendislik Faaliyeti   </t>
  </si>
  <si>
    <t xml:space="preserve">Bilimsel Araştırma Ve Geliş.Faal.   </t>
  </si>
  <si>
    <t xml:space="preserve">Reklamcılık Ve Pazar Araştırması    </t>
  </si>
  <si>
    <t xml:space="preserve">Diğer Mesleki,Bilim.Ve Tek.Faal.    </t>
  </si>
  <si>
    <t xml:space="preserve">Veterinerlik Hizmetleri             </t>
  </si>
  <si>
    <t xml:space="preserve">Kiralama Ve Leasıng Faaliyetleri    </t>
  </si>
  <si>
    <t xml:space="preserve">İstihdam Faaliyetleri               </t>
  </si>
  <si>
    <t xml:space="preserve">Seyahat Acentesi,Tur Oper.Rez.Hiz   </t>
  </si>
  <si>
    <t xml:space="preserve">Güvenlik Ve Soruşturma Faaliyet.    </t>
  </si>
  <si>
    <t xml:space="preserve">Bina Ve Çevre Düzenleme Faaliyet.   </t>
  </si>
  <si>
    <t xml:space="preserve">Büro Yönetimi,Büro Desteği Faal.    </t>
  </si>
  <si>
    <t xml:space="preserve">Kamu Yön.Ve Savunma,Zor.Sos.Güv.    </t>
  </si>
  <si>
    <t xml:space="preserve">Eğitim                              </t>
  </si>
  <si>
    <t xml:space="preserve">İnsan Sağlığı Hizmetleri            </t>
  </si>
  <si>
    <t xml:space="preserve">Yatılı Bakım Faaliyetleri           </t>
  </si>
  <si>
    <t xml:space="preserve">Sosyal Hizmetler                    </t>
  </si>
  <si>
    <t xml:space="preserve">Yaratıcı Sanatlar,Eğlence Faal.     </t>
  </si>
  <si>
    <t xml:space="preserve">Kütüphane,Arşiv Ve Müzeler          </t>
  </si>
  <si>
    <t xml:space="preserve">Kumar Ve Müşterek Bahis Faal        </t>
  </si>
  <si>
    <t xml:space="preserve">Spor, Eğlence Ve Dinlence Faal.     </t>
  </si>
  <si>
    <t xml:space="preserve">Üye Olunan Kuruluş Faaliyetleri     </t>
  </si>
  <si>
    <t xml:space="preserve">Bilgisayar Ve Kişisel Ev Eşya.Onar. </t>
  </si>
  <si>
    <t xml:space="preserve">Diğer Hizmet Faaliyetleri           </t>
  </si>
  <si>
    <t xml:space="preserve">Ev İçi Çalışanların Faaliyetleri    </t>
  </si>
  <si>
    <t xml:space="preserve">Hanehalkları Tar.Kendi İht.Faal.    </t>
  </si>
  <si>
    <t xml:space="preserve">Uluslararası Örgüt Ve Tems.Faal.    </t>
  </si>
  <si>
    <r>
      <t xml:space="preserve">İl kodları
</t>
    </r>
    <r>
      <rPr>
        <sz val="10"/>
        <rFont val="Times New Roman"/>
        <family val="1"/>
        <charset val="162"/>
      </rPr>
      <t>Province codes</t>
    </r>
  </si>
  <si>
    <r>
      <t>İller</t>
    </r>
    <r>
      <rPr>
        <sz val="10"/>
        <rFont val="Times New Roman"/>
        <family val="1"/>
        <charset val="162"/>
      </rPr>
      <t xml:space="preserve">                      Provinces</t>
    </r>
  </si>
  <si>
    <r>
      <t>Erkek-</t>
    </r>
    <r>
      <rPr>
        <sz val="10"/>
        <rFont val="Times New Roman"/>
        <family val="1"/>
        <charset val="162"/>
      </rPr>
      <t xml:space="preserve"> Male</t>
    </r>
  </si>
  <si>
    <r>
      <t>Kadın-</t>
    </r>
    <r>
      <rPr>
        <sz val="10"/>
        <rFont val="Times New Roman"/>
        <family val="1"/>
        <charset val="162"/>
      </rPr>
      <t>Female</t>
    </r>
  </si>
  <si>
    <r>
      <t>Toplam-</t>
    </r>
    <r>
      <rPr>
        <sz val="10"/>
        <rFont val="Times New Roman"/>
        <family val="1"/>
        <charset val="162"/>
      </rPr>
      <t>Total</t>
    </r>
  </si>
  <si>
    <t>Adana</t>
  </si>
  <si>
    <t>Adıyaman</t>
  </si>
  <si>
    <t>Afyonkarahisar</t>
  </si>
  <si>
    <t>04</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</si>
  <si>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</si>
  <si>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</si>
  <si>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</si>
  <si>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</si>
  <si>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</si>
  <si>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</si>
  <si>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</si>
  <si>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</si>
  <si>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</si>
  <si>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</si>
  <si>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</si>
  <si>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</si>
  <si>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</si>
  <si>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</si>
  <si>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</si>
  <si>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</si>
  <si>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</si>
  <si>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</si>
  <si>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</si>
  <si>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</si>
  <si>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</si>
  <si>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</si>
  <si>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</si>
  <si>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</si>
  <si>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</si>
  <si>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</si>
  <si>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</si>
  <si>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</si>
  <si>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</si>
  <si>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</si>
  <si>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</si>
  <si>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</si>
  <si>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</si>
  <si>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</si>
  <si>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</si>
  <si>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</si>
  <si>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</si>
  <si>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</si>
  <si>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</si>
  <si>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</si>
  <si>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</si>
  <si>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</si>
  <si>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</si>
  <si>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</si>
  <si>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</si>
  <si>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</si>
  <si>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</si>
  <si>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</si>
  <si>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</si>
  <si>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</si>
  <si>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</si>
  <si>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</si>
  <si>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</si>
  <si>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</si>
  <si>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</si>
  <si>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</si>
  <si>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</si>
  <si>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</si>
  <si>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</si>
  <si>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</si>
  <si>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</si>
  <si>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</si>
  <si>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</si>
  <si>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</si>
  <si>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</si>
  <si>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</si>
  <si>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</si>
  <si>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</si>
  <si>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</si>
  <si>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</si>
  <si>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</si>
  <si>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</si>
  <si>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</si>
  <si>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</si>
  <si>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</si>
  <si>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</si>
  <si>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</si>
  <si>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</si>
  <si>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ABGrubu - BAZI ENFEKSİYÖZ VE PARAZİTER HASTALIKLAR</t>
  </si>
  <si>
    <t>A15 -Solunum yolları tüberkülozu, bakteriyolojik ve histolojik olarak kanıtlanmış</t>
  </si>
  <si>
    <t>A16 -Solunum yolları tüberkülozu, bakteriyolojik ve histolojik olarak kanıtlanmamış</t>
  </si>
  <si>
    <t>A17 -Sinir sistemi tüberkülozu</t>
  </si>
  <si>
    <t>A18 -Organların tüberkülozu, diğer</t>
  </si>
  <si>
    <t>A19 -Miliyer tüberküloz</t>
  </si>
  <si>
    <t>A21 -Tularemi</t>
  </si>
  <si>
    <t>A22 -Şarbon</t>
  </si>
  <si>
    <t>A23 -Bruselloz</t>
  </si>
  <si>
    <t>A26 -Erizipeloid</t>
  </si>
  <si>
    <t>A26.0 -Kutanöz Erizipeloid</t>
  </si>
  <si>
    <t>A27 -Leptospiroz</t>
  </si>
  <si>
    <t>A35 -Tetanoz, diğer</t>
  </si>
  <si>
    <t>A70 -Klamidya psittaci enfeksiyonu</t>
  </si>
  <si>
    <t>A77 -Benekli humma [kene ile taşınan riketsiyozlar]</t>
  </si>
  <si>
    <t>A78 -Q ateşi</t>
  </si>
  <si>
    <t>A82 -Kuduz</t>
  </si>
  <si>
    <t>A84 -Viral ensefalitler, kene ile taşınan</t>
  </si>
  <si>
    <t>A98.0 -Kırım-Kongo hemorajik ateşi</t>
  </si>
  <si>
    <t>A98.5 -Hemorajik ateş, renal sendromla beraber</t>
  </si>
  <si>
    <t>B01 -Varisella [su çiçeği]</t>
  </si>
  <si>
    <t>B05 -Kızamık</t>
  </si>
  <si>
    <t>B16 -Akut hepatit B</t>
  </si>
  <si>
    <t>B17.1 -Akut hepatit C</t>
  </si>
  <si>
    <t>B17.2 -Akut hepatit E</t>
  </si>
  <si>
    <t>B24 -İnsan immünyetmezlik virüsü [HIV] hastalığı, tanımlanmamış, başka yerde sınıflanmamış</t>
  </si>
  <si>
    <t>B38 -Koksidioidomikoz</t>
  </si>
  <si>
    <t>B39 -Histoplazmoz</t>
  </si>
  <si>
    <t>B42 -Sporotrikoz (Tarım çalışanları, bahçecilik, çiçekçilik)</t>
  </si>
  <si>
    <t>B58 -Toksoplazmoz</t>
  </si>
  <si>
    <t>B65 -Siştozomiyaz (tarım çalışanları ve su ile ilgili işler baraj, gölet, kanal gibi)</t>
  </si>
  <si>
    <t>B67 -Ekinokokoz</t>
  </si>
  <si>
    <t>B76.0 -Ankilostomiyaz( Madenciler, tünel kazma ve yapım işleri, tarım çalışanları)</t>
  </si>
  <si>
    <t>C Grubu - MALİGN VE NEOPLAZMALAR</t>
  </si>
  <si>
    <t>C22.3 -Karaciğerin anjiosarkomu</t>
  </si>
  <si>
    <t>C30.0 -Burun boşluğunda malign neoplazm</t>
  </si>
  <si>
    <t>C32 -Larinks malign neoplazmı</t>
  </si>
  <si>
    <t>C34 -Bronş ve akciğer malign neoplazmı</t>
  </si>
  <si>
    <t>C40 -Ekstremite kemik ve eklem kıkırdağının malign neoplazmı</t>
  </si>
  <si>
    <t>C41 -Kemik ve eklem kıkırdağının malign neoplazmı, diğer ve tanımlanmamış bölgelerin</t>
  </si>
  <si>
    <t>C44 -Derinin diğer malign neoplazmları</t>
  </si>
  <si>
    <t>C45.0 -Plevra mezotelyoması</t>
  </si>
  <si>
    <t>C45.1 -Periton mezotelyoması</t>
  </si>
  <si>
    <t>C45.2 -Perikard mezotelyoması</t>
  </si>
  <si>
    <t>C45.7 -Mezotelyoma, diğer yerlerin</t>
  </si>
  <si>
    <t>C45.9 -Mezotelyoma, tanımlanmamış</t>
  </si>
  <si>
    <t>C67 -Mesane malign neoplazmı</t>
  </si>
  <si>
    <t>C91 -Lenfoid lösemi</t>
  </si>
  <si>
    <t>C92 -Myeloid lösemi</t>
  </si>
  <si>
    <t>C94 -Lösemiler diğer, özel hücre tipli</t>
  </si>
  <si>
    <t>D Grubu - KAN ve KAN YAPICI ORGANLARIN HASTALIKLARI ve İMMÜN SİSTEMİN BAZI BOZUKLUKLARI</t>
  </si>
  <si>
    <t>D59.4 -Hemolitik anemiler, diğer, otoimmün olmayan</t>
  </si>
  <si>
    <t>D61.2 -Aplastik anemi, diğer dış etkenlere bağlı</t>
  </si>
  <si>
    <t>D64.2 -Sideroblastik anemi, sekonder ilaç ve toksinlere bağlı</t>
  </si>
  <si>
    <t>D70 -Agranülositoz</t>
  </si>
  <si>
    <t>D74.8 -Methemoglobinemiler, diğer</t>
  </si>
  <si>
    <t>F Grubu - MENTAL VE DAVRANIŞSAL BOZUKLUKLAR</t>
  </si>
  <si>
    <t>F06.7 -Hafif bilişsel bozukluk</t>
  </si>
  <si>
    <t>G Grubu - SİNİR SİSTEMİ HASTALIKLARI</t>
  </si>
  <si>
    <t>G21.2 -Sekonder parkinsonizm, diğer dış etkenlere bağlı</t>
  </si>
  <si>
    <t>G25.2 -Tremorun diğer tanımlanmış şekilleri</t>
  </si>
  <si>
    <t>G25.3 -Miyoklonus</t>
  </si>
  <si>
    <t>G25.5 -Kore, diğer</t>
  </si>
  <si>
    <t>G25.9 -Ekstrapiramidal bozukluklar ve hareket bozuklukları, tanımlanmamış</t>
  </si>
  <si>
    <t>G56.0 -Karpal tünel sendromu</t>
  </si>
  <si>
    <t>G56.2 -Ulnar sinir lezyonu</t>
  </si>
  <si>
    <t>G56.3 -Radial sinir lezyonu</t>
  </si>
  <si>
    <t>G56.8 -Üst ekstremitenin diğer mononöropatileri (tekrarlayan hareketker)</t>
  </si>
  <si>
    <t>G62.2 -Polinöropatiler, diğer toksik ajanlara bağlı</t>
  </si>
  <si>
    <t>G62.8 -Polinöropatiler tanımlanmış, diğer</t>
  </si>
  <si>
    <t>G92 -Toksik ensefalopati</t>
  </si>
  <si>
    <t>H1Grubu - GÖZ VE ADNEKSLERİNİN HASTALIKLARI</t>
  </si>
  <si>
    <t>H10.8 -Konjonktivitler, diğer</t>
  </si>
  <si>
    <t>H16.1 -Diğer yüzeysel keratitler, konjonktivitsiz (potokeratit)</t>
  </si>
  <si>
    <t>H26.8 -Kataraktlar diğer, tanımlanmış</t>
  </si>
  <si>
    <t>H55 -Nistagmus ve diğer düzensiz göz hareketleri (yetersiz aydınlanmaya bağlı)</t>
  </si>
  <si>
    <t>H2Grubu - KULAK VE MASTOİD ÇIKINTI HASTALIKLARI</t>
  </si>
  <si>
    <t>H83.3 -İç kulakta gürültünün etkileri</t>
  </si>
  <si>
    <t>I Grubu - DOLAŞIM SİSTEMİ HASTALIKLARI</t>
  </si>
  <si>
    <t>I73.0 -Raynaud sendromu</t>
  </si>
  <si>
    <t>J Grubu - SOLUNUM SİSTEMİ HASTALIKLARI</t>
  </si>
  <si>
    <t>J04.0 -Akut larenjit</t>
  </si>
  <si>
    <t>J04.1 -Akut trakeit</t>
  </si>
  <si>
    <t>J04.2 -Akut laringotrakeit</t>
  </si>
  <si>
    <t>J16.0 -Klamidyal pnömoni</t>
  </si>
  <si>
    <t>J30.3 -Allerjik rinit, diğer</t>
  </si>
  <si>
    <t>J34.8 -Burun ve nazal sinüslerin diğer tanımlanmış bozuklukları</t>
  </si>
  <si>
    <t>J45.0 -Astım, allerjik</t>
  </si>
  <si>
    <t>J45.1 -Astım, intrensek (allerjik olmayan)</t>
  </si>
  <si>
    <t>J45.8 -Astım, karma</t>
  </si>
  <si>
    <t>J45.9 -Astım,tanımlanmamış</t>
  </si>
  <si>
    <t>J60 -Kömür işçisi pnömokonyozu</t>
  </si>
  <si>
    <t>J61 -Pnömokonyoz, asbest ve diğer mineral liflerine bağlı</t>
  </si>
  <si>
    <t>J62.0 -Pnömokonyoz, pudraya bağlı (Talkozis)</t>
  </si>
  <si>
    <t>J62.8 -Pnömokonyoz, diğer silisyum içeren tozlara bağlı</t>
  </si>
  <si>
    <t>J63.0 -Alüminozis</t>
  </si>
  <si>
    <t>J63.1 -Boksit fibrozis</t>
  </si>
  <si>
    <t>J63.2 -Beriliozis</t>
  </si>
  <si>
    <t>J63.3 -Grafit fibrozis</t>
  </si>
  <si>
    <t>J63.4 -Siderozis</t>
  </si>
  <si>
    <t>J63.5 -Stanozis</t>
  </si>
  <si>
    <t>J63.8 -Etkeni tanımlanamamış, diğer</t>
  </si>
  <si>
    <t>J66.0 -Bissinoz</t>
  </si>
  <si>
    <t>J66.1 -Flax-dresser hastalığı</t>
  </si>
  <si>
    <t>J66.8 -Havayolu hastalığı, diğer tanımlanmış organik tozlara bağlı</t>
  </si>
  <si>
    <t>J67.0 -Çiftçi akciğeri</t>
  </si>
  <si>
    <t>J67.1 -Bagassozis</t>
  </si>
  <si>
    <t>J67.2 -Kuşçu hastalığı</t>
  </si>
  <si>
    <t>J67.3 -Suberoz</t>
  </si>
  <si>
    <t>J67.4 -Bira işçisi akciğeri</t>
  </si>
  <si>
    <t>J67.5 -Mantar-işçisi akciğeri</t>
  </si>
  <si>
    <t>J67.6 -Akçaağaç-kabuk soyucusu akciğeri</t>
  </si>
  <si>
    <t>J67.7 -Klima ve nemlendirici akciğeri</t>
  </si>
  <si>
    <t>J67.8 -Hipersensitivite pnömoniti, diğer organik tozlara bağlı</t>
  </si>
  <si>
    <t>J67.9 -Hipersensitivitik pnömonit, tanımlanmamış organik tozlara bağlı</t>
  </si>
  <si>
    <t>J68.0 -Bronşit ve pnömonit; kimyasal madde, gaz, duman ve buharlara bağlı</t>
  </si>
  <si>
    <t>J68.1 -Akut akciğer ödemi; kimyasal madde, gaz, duman ve buharlara bağlı</t>
  </si>
  <si>
    <t>J68.2 -Üst solunum yolu enflamasyonu; kimyasal madde, gaz, duman ve</t>
  </si>
  <si>
    <t>J68.3 -Akut ve subakut solunum yolu durumlar, diğer kimyasal madde, gaz, duman ve buharlara bağlı</t>
  </si>
  <si>
    <t>J68.4 -Kronik solunum yolu durumları; kimyasal madde, gaz, duman ve buharlara bağlı</t>
  </si>
  <si>
    <t>J68.8 -Respiratuvar durumlar; diğer kimyasal madde, gaz, duman ve buharlara bağlı</t>
  </si>
  <si>
    <t>J68.9 -Respiratuvar durum; tanımlanmamış kimyasal madde, gaz, duman ve buharlara bağlı</t>
  </si>
  <si>
    <t>J84.1 -İntersitisyel akciğer hastalığı, diğer, fibrozisli</t>
  </si>
  <si>
    <t>J90 -Plevra efüzyonu, başka yerde sınıflanmamış</t>
  </si>
  <si>
    <t>J92.0 -Plevral plak, asbestoz ile birlikte</t>
  </si>
  <si>
    <t>J94.8 -Plevral durumlar diğer, tanımlanmış</t>
  </si>
  <si>
    <t>K Grubu - SİNDİRİM SİSTEMİ HASTALIKLARI</t>
  </si>
  <si>
    <t>K71 -Toksik karaciğer hastalığı</t>
  </si>
  <si>
    <t>L Grubu - DERİ VE DERİALTI DOKUNUN HASTALIKLARI</t>
  </si>
  <si>
    <t>L23.0 -Allerjik kontakt dermatit, metallere bağlı</t>
  </si>
  <si>
    <t>L23.1 -Allerjik kontakt dermatit, adeziflere bağlı</t>
  </si>
  <si>
    <t>L23.2 -Allerjik kontakt dermatit, kozmotiklere bağlı</t>
  </si>
  <si>
    <t>L23.3 -Allerjik kontakt dermatit, deriye temas eden ilaçlara bağlı</t>
  </si>
  <si>
    <t>L23.4 -Allerjik kontakt dermatit, boyalara bağlı</t>
  </si>
  <si>
    <t>L23.5 -Allerjik kontakt dermatit, kimyasal ürünlere bağlı</t>
  </si>
  <si>
    <t>L23.6 -Allerjik kontakt dermatit, deriye temas eden gıdalara bağlı</t>
  </si>
  <si>
    <t>L23.7 -Allerjik kontakt dermatit, bitkilere bağlı, gıdalar hariç</t>
  </si>
  <si>
    <t>L23.8 -Allerjik kontakt dermatit, diğer ajanlara bağlı</t>
  </si>
  <si>
    <t>L23.9 -Allerjik kontakt dermatit,tanımlanmamış nedenler</t>
  </si>
  <si>
    <t>L24.0 -İrritan kontakt dermatit, deterjanlara bağlı</t>
  </si>
  <si>
    <t>L24.1 -İrritan kontakt dermatit, yemek ve makina yağlarına bağlı</t>
  </si>
  <si>
    <t>L24.2 -İrritan kontakt dermatit, çözücülere bağlı</t>
  </si>
  <si>
    <t>L24.3 -İrritan kontakt dermatit, kozmotiklere bağlı</t>
  </si>
  <si>
    <t>L24.4 -İrritan kontakt dermatit, deriye temas eden ilaçlara bağlı</t>
  </si>
  <si>
    <t>L24.5 -İrritan kontakt dermatit, diğer kimyasal ürünlere bağlı</t>
  </si>
  <si>
    <t>L24.6 -İrritan kontakt dermatit,deriye temas eden gıdalara bağlı</t>
  </si>
  <si>
    <t>L24.7 -İrritan kontakt dermatit, bitkilere bağlı, gıdalar hariç</t>
  </si>
  <si>
    <t>L24.8 -İrritan kontakt dermatit, diğer ajanlara bağlı</t>
  </si>
  <si>
    <t>L24.9 -İrritan kontakt dermatit,tanımlanmamış neden</t>
  </si>
  <si>
    <t>L25.0 -Kontakt dermatit, tanımlanmamış kozmetiklere bağlı</t>
  </si>
  <si>
    <t>L25.1 -Kontakt dermatit, tanımlanmamış deriye temas eden ilaçlara bağlı</t>
  </si>
  <si>
    <t>L25.2 -Kontakt dermatit, tanımlanmamış boyalara bağlı</t>
  </si>
  <si>
    <t>L25.3 -Kontakt dermatit, tanımlanmamış diğer kimyasal ürünlere bağlı</t>
  </si>
  <si>
    <t>L25.4 -Kontakt dermatit, tanımlanmamış deriye temas eden gıdalara bağlı</t>
  </si>
  <si>
    <t>L25.5 -Kontakt dermatit, tanımlanmamış bitkilere bağlı, gıdalar hariç</t>
  </si>
  <si>
    <t>L25.8 -Kontakt dermatit, tanımlanmamış diğer ajanlara bağlı</t>
  </si>
  <si>
    <t>L25.9 -Kontakt dermatit, tanımlanmamış, tanımlanmamış neden</t>
  </si>
  <si>
    <t>L50.6 -Kontakt ürtiker</t>
  </si>
  <si>
    <t>L58.0 -Akut radyodermatit</t>
  </si>
  <si>
    <t>L58.1 -Kronik radyodermatit</t>
  </si>
  <si>
    <t>L70.8 -Akne,diğer</t>
  </si>
  <si>
    <t>L70.9 -Akne, tanımlanmamış</t>
  </si>
  <si>
    <t>M Grubu - KAS İSKELET SİSTEMİ VE BAĞ DOKUSU HASTALIKLARI</t>
  </si>
  <si>
    <t>M65.04-Tendon kılıfının apsesi, el</t>
  </si>
  <si>
    <t>M70.0 -El ve bileğin kronik krepitan sinoviti</t>
  </si>
  <si>
    <t>M70.2 -Olekranon bursiti</t>
  </si>
  <si>
    <t>M70.4 -Prapatellar bursit</t>
  </si>
  <si>
    <t>M77.0 -Medial epikondilit</t>
  </si>
  <si>
    <t>M77.1 -Lateral epikondilit</t>
  </si>
  <si>
    <t>N Grubu - GENİTOÜRİNER SİSTEM HASTALIKLARI</t>
  </si>
  <si>
    <t>N14.3 -Nefropati, ağır metallere bağlı</t>
  </si>
  <si>
    <t>N14.4 -Toksik nefropati, başka yerde sınıflanmamış</t>
  </si>
  <si>
    <t>Z -Listede Olmayan Başka Bir Hastalık</t>
  </si>
  <si>
    <t>0-Silahlı kuvvetlerle ilgili meslekler</t>
  </si>
  <si>
    <t>1-Subaylar</t>
  </si>
  <si>
    <t>11-Subaylar</t>
  </si>
  <si>
    <t>110-Subaylar</t>
  </si>
  <si>
    <t>2-Subay olmayan silahlı kuvvetlerin daimi mensupları</t>
  </si>
  <si>
    <t>21-Subay olmayan silahlı kuvvetlerin daimi mensupları</t>
  </si>
  <si>
    <t>210-Subay olmayan silahlı kuvvetlerin daimi mensupları</t>
  </si>
  <si>
    <t>3-Silahlı kuvvetlerde diğer rütbelerdeki meslekler</t>
  </si>
  <si>
    <t>31-Silahlı kuvvetlerde diğer rütbelerdeki meslekler</t>
  </si>
  <si>
    <t>310-Silahlı kuvvetlerde diğer rütbelerdeki meslekler</t>
  </si>
  <si>
    <t>1-Yöneticiler</t>
  </si>
  <si>
    <t>11-Başkanlar, üst düzey yöneticiler ve kanun yapıcılar</t>
  </si>
  <si>
    <t>111-Kanun yapıcılar ve üst düzey yöneticiler</t>
  </si>
  <si>
    <t>1111-Kanun yapıcılar</t>
  </si>
  <si>
    <t>1112-Üst düzey devlet yöneticileri</t>
  </si>
  <si>
    <t>1113-Muhtarlar ve ihtiyar heyeti</t>
  </si>
  <si>
    <t>1114-Özel amaçlı kuruluşların üst düzey yöneticileri</t>
  </si>
  <si>
    <t>112-Genel müdürler ve başkanlar</t>
  </si>
  <si>
    <t>1120-Genel müdürler ve başkanlar</t>
  </si>
  <si>
    <t>12-Ticari ve idari müdürler</t>
  </si>
  <si>
    <t>121-İş hizmetleri ve idaresi ile ilgili müdürler</t>
  </si>
  <si>
    <t>1211-Finans müdürleri</t>
  </si>
  <si>
    <t>1212-İnsan kaynakları müdürleri</t>
  </si>
  <si>
    <t>1213-Politika ve planlama müdürleri</t>
  </si>
  <si>
    <t>1219-Başka yerde sınıflandırılmamış iş hizmetleri ve idaresi ile ilgili müdürler</t>
  </si>
  <si>
    <t>122-Satış, pazarlama ve iş geliştirme ile ilgili müdürler</t>
  </si>
  <si>
    <t>1221-Satış ve pazarlama müdürleri</t>
  </si>
  <si>
    <t>1222-Reklam ve halka ilişkiler müdürleri</t>
  </si>
  <si>
    <t>1223-Araştırma ve geliştirme müdürleri</t>
  </si>
  <si>
    <t>13-Üretim ve uzmanlaşmış hizmet müdürleri</t>
  </si>
  <si>
    <t>131-Tarım, ormancılık ve balıkçılık ile ilgili üretim müdürleri</t>
  </si>
  <si>
    <t>1311-Tarım ve ormancılık ile ilgili üretim müdürleri</t>
  </si>
  <si>
    <t>1312-Su ürünleri ve balıkçılık ile ilgili üretim müdürleri</t>
  </si>
  <si>
    <t>132-İmalat, madencilik, inşaat ve dağıtım müdürleri</t>
  </si>
  <si>
    <t>1321-İmalat müdürleri</t>
  </si>
  <si>
    <t>1322-Maden işletme müdürleri</t>
  </si>
  <si>
    <t>1323-İnşaat müdürleri</t>
  </si>
  <si>
    <t>1324-Tedarik, dağıtım müdürleri ve benzeri müdürler</t>
  </si>
  <si>
    <t>133-Bilgi ve iletişim teknolojisi hizmet müdürleri</t>
  </si>
  <si>
    <t>1330-Bilgi ve iletişim teknolojisi hizmet müdürleri</t>
  </si>
  <si>
    <t>134-Profesyonel hizmet müdürleri</t>
  </si>
  <si>
    <t>1341-Çocuk bakım hizmet müdürleri</t>
  </si>
  <si>
    <t>1342-Sağlık hizmetleri müdürleri</t>
  </si>
  <si>
    <t>1343-Yaşlı bakım hizmetleri müdürleri</t>
  </si>
  <si>
    <t>1344-Sosyal yardım müdürleri</t>
  </si>
  <si>
    <t>1345-Eğitim müdürleri</t>
  </si>
  <si>
    <t>1346-Mali ve sigorta hizmet şube müdürleri</t>
  </si>
  <si>
    <t>1349-Başka yerde sınıflandırılmamış profesyonel hizmet müdürleri</t>
  </si>
  <si>
    <t>14-Ağırlama, perakende ve diğer hizmet müdürleri</t>
  </si>
  <si>
    <t>141-Otel, lokanta ve restoran müdürleri</t>
  </si>
  <si>
    <t>1411-Otel müdürleri</t>
  </si>
  <si>
    <t>1412-Lokanta ve restoran müdürleri</t>
  </si>
  <si>
    <t>142-Perakende ve toptan ticaret müdürleri</t>
  </si>
  <si>
    <t>1420-Perakende ve toptan ticaret müdürleri</t>
  </si>
  <si>
    <t>143-Diğer hizmet müdürleri</t>
  </si>
  <si>
    <t>1431-Spor, eğlence ve dinlenme ile kültür merkezi müdürleri</t>
  </si>
  <si>
    <t>1439-Başka yerde sınıflandırılmamış hizmet müdürleri</t>
  </si>
  <si>
    <t>2-Profesyonel meslek mensupları</t>
  </si>
  <si>
    <t>21-Bilim ve mühendislik alanlarındaki profesyonel meslek mensupları</t>
  </si>
  <si>
    <t>211-Fiziki ve yer bilimleri ile ilgili profesyonel meslek mensupları</t>
  </si>
  <si>
    <t>2111-Fizikçiler ve astronomlar</t>
  </si>
  <si>
    <t>2112-Meteorologlar</t>
  </si>
  <si>
    <t>2113-Kimyacılar</t>
  </si>
  <si>
    <t>2114-Jeologlar ve jeofizikçiler</t>
  </si>
  <si>
    <t>212-Matematikçiler, istatistikçiler ve aktüerler</t>
  </si>
  <si>
    <t>2120-Matematikçiler, istatistikçiler ve aktüerler</t>
  </si>
  <si>
    <t>213-Yaşam bilimleri ile ilgili profesyonel meslek mensupları</t>
  </si>
  <si>
    <t>2131-Biyologlar, botanikçiler, zoologlar ve ilgili profesyonel meslek mensupları</t>
  </si>
  <si>
    <t>2132-Çiftçilik, ormancılık ve su ürünleri danışmanları</t>
  </si>
  <si>
    <t>2133-Çevre koruma profesyonel meslekleri</t>
  </si>
  <si>
    <t>214-Mühendislik ile ilgili profesyonel meslek mensupları (elektroteknoloji mühendisleri hariç)</t>
  </si>
  <si>
    <t>2141-Endüstri ve üretim mühendisleri</t>
  </si>
  <si>
    <t>2142-İnşaat mühendisleri</t>
  </si>
  <si>
    <t>2143-Çevre mühendisleri</t>
  </si>
  <si>
    <t>2144-Makine mühendisleri</t>
  </si>
  <si>
    <t>2145-Kimya mühendisleri</t>
  </si>
  <si>
    <t>2146-Maden mühendisleri, metalürji mühendisleri ve ilgili profesyonel meslek mensupları</t>
  </si>
  <si>
    <t>2149-Başka yerde sınıflandırılmamış mühendislik ile ilgili profesyonel meslek mensupları</t>
  </si>
  <si>
    <t>215-Elektroteknoloji mühendisleri</t>
  </si>
  <si>
    <t>2151-Elektrik mühendisleri</t>
  </si>
  <si>
    <t>2152-Elektronik mühendisleri</t>
  </si>
  <si>
    <t>2153-Telekomünikasyon mühendisleri</t>
  </si>
  <si>
    <t>216-Mimarlar, planlamacılar, harita mühendisleri ve tasarımcılar</t>
  </si>
  <si>
    <t>2161-Mimarlar</t>
  </si>
  <si>
    <t>2162-Peyzaj mimarları</t>
  </si>
  <si>
    <t>2163-Ürün ve giysi tasarımcıları</t>
  </si>
  <si>
    <t>2164-Şehir ve trafik planlamacıları</t>
  </si>
  <si>
    <t>2165-Haritacılar ve harita mühendisleri</t>
  </si>
  <si>
    <t>2166-Grafik ve multimedya tasarımcıları</t>
  </si>
  <si>
    <t>22-Sağlık ile ilgili profesyonel meslek mensupları</t>
  </si>
  <si>
    <t>221-Tıp doktorları</t>
  </si>
  <si>
    <t>2211-Genel tıp doktorları</t>
  </si>
  <si>
    <t>2212-Uzman tıp doktorları</t>
  </si>
  <si>
    <t>222-Hemşirelik ve ebelik ile ilgili profesyonel meslek mensupları</t>
  </si>
  <si>
    <t>2221-Hemşirelik ile ilgili profesyonel meslek mensupları</t>
  </si>
  <si>
    <t>2222-Ebelik ile ilgili profesyonel meslek mensupları</t>
  </si>
  <si>
    <t>223-Geleneksel ve tamamlayıcı tıp ile ilgili profesyonel meslek mensupları</t>
  </si>
  <si>
    <t>2230-Geleneksel ve tamamlayıcı tıp ile ilgili profesyonel meslek mensupları</t>
  </si>
  <si>
    <t>224-Paramedikal pratisyenler</t>
  </si>
  <si>
    <t>2240-Paramedikal pratisyenler</t>
  </si>
  <si>
    <t>225-Veterinerler</t>
  </si>
  <si>
    <t>2250-Veterinerler</t>
  </si>
  <si>
    <t>226-Sağlık ile ilgili diğer profesyonel meslek mensupları</t>
  </si>
  <si>
    <t>2261-Diş hekimleri</t>
  </si>
  <si>
    <t>2262-Eczacılar</t>
  </si>
  <si>
    <t>2263-Çevre, iş sağlığı ve hijyen ile ilgili profesyonel meslek mensupları</t>
  </si>
  <si>
    <t>2264-Fizyoterapistler</t>
  </si>
  <si>
    <t>2265-Diyetisyenler ve beslenme uzmanları</t>
  </si>
  <si>
    <t>2266-İşitme ve konuşma terapistleri</t>
  </si>
  <si>
    <t>2267-Optometrisler ve optalmik optisyenler</t>
  </si>
  <si>
    <t>2269-Başka yerde sınıflandırılmamış sağlık ile ilgili diğer profesyonel meslek mensupları</t>
  </si>
  <si>
    <t>23-Eğitim ile ilgili profesyonel meslek mensupları</t>
  </si>
  <si>
    <t>231-Üniversite ve yükseköğretim öğretim elemanları</t>
  </si>
  <si>
    <t>2310-Üniversite ve yükseköğretim öğretim elemanları</t>
  </si>
  <si>
    <t>232-Mesleki eğitim öğretmenleri</t>
  </si>
  <si>
    <t>2320-Mesleki eğitim öğretmenleri</t>
  </si>
  <si>
    <t>233-Ortaöğretim öğretmenleri</t>
  </si>
  <si>
    <t>2330-Ortaöğretim öğretmenleri</t>
  </si>
  <si>
    <t>234-Sınıf öğretmenleri ve okul öncesi öğretmenleri</t>
  </si>
  <si>
    <t>2341-Sınıf öğretmenleri</t>
  </si>
  <si>
    <t>2342-Okul öncesi öğretmenleri</t>
  </si>
  <si>
    <t>235-Eğitim ile ilgili diğer profesyonel meslek mensupları</t>
  </si>
  <si>
    <t>2351-Eğitim yöntemleri uzmanları</t>
  </si>
  <si>
    <t>2352-Özel eğitim öğretmenleri</t>
  </si>
  <si>
    <t>2353-Diğer dil öğretmenleri</t>
  </si>
  <si>
    <t>2354-Diğer müzik öğretmenleri</t>
  </si>
  <si>
    <t>2355-Diğer sanat öğretmenleri</t>
  </si>
  <si>
    <t>2356-Bilgi teknolojisi eğiticileri</t>
  </si>
  <si>
    <t>2359-Başka yerde sınıflandırılmamış eğitim ile ilgili profesyonel meslek mensupları</t>
  </si>
  <si>
    <t>24-İş ve yönetim ile ilgili profesyonel meslek mensupları</t>
  </si>
  <si>
    <t>241-Finans ile ilgili profesyonel meslek mensupları</t>
  </si>
  <si>
    <t>2411-Muhasebeciler</t>
  </si>
  <si>
    <t>2412-Finans ve yatırım danışmanları</t>
  </si>
  <si>
    <t>2413-Finans analistleri</t>
  </si>
  <si>
    <t>242-Yönetim ile ilgili profesyonel meslek mensupları</t>
  </si>
  <si>
    <t>2421-Yönetim ve organizasyon analistleri</t>
  </si>
  <si>
    <t>2422-Politika yönetimi ile ilgili profesyonel meslek mensupları</t>
  </si>
  <si>
    <t>2423-Personel ve kariyer ile ilgili profesyonel meslek mensupları</t>
  </si>
  <si>
    <t>2424-Personel eğitimi ve eleman yetiştirme ile ilgili profesyonel meslek mensupları</t>
  </si>
  <si>
    <t>243-Satış, pazarlama ve halkla ilişkiler ile ilgili profesyonel meslek mensupları</t>
  </si>
  <si>
    <t>2431-Reklam ve pazarlama ile ilgili profesyonel meslek mensupları</t>
  </si>
  <si>
    <t>2432-Halkla ilişkiler ile ilgili profesyonel meslek mensupları</t>
  </si>
  <si>
    <t>2433-Teknik ve medikal satışlar ile ilgili profesyonel meslek mensupları (bit hariç)</t>
  </si>
  <si>
    <t>2434-Bilgi ve iletişim teknolojileri satışı ile ilgili profesyonel meslek mensupları</t>
  </si>
  <si>
    <t>25-Bilgi ve iletişim teknolojisi ile ilgili profesyonel meslek mensupları</t>
  </si>
  <si>
    <t>251-Yazılım ve uygulama geliştiricileri ve analistleri</t>
  </si>
  <si>
    <t>2511-Sistem analistleri</t>
  </si>
  <si>
    <t>2512-Yazılım geliştiricileri</t>
  </si>
  <si>
    <t>2513-Web ve çoklu ortam geliştiricileri</t>
  </si>
  <si>
    <t>2514-Uygulama programcıları</t>
  </si>
  <si>
    <t>2519-Başka yerde sınıflandırılmamış yazılım ve uygulama geliştiricileri ve analistleri</t>
  </si>
  <si>
    <t>252-Veritabanı ve bilgisayar ağları ile ilgili profesyonel meslek mensupları</t>
  </si>
  <si>
    <t>2521-Veritabanı tasarımcıları ve yöneticileri</t>
  </si>
  <si>
    <t>2522-Sistem yöneticileri</t>
  </si>
  <si>
    <t>2523-Bilgisayar ağları ile ilgili profesyonel meslek mensupları</t>
  </si>
  <si>
    <t>2529-Başka yerde sınıflandırılmamış veritabanı ve bilgisayar ağları ile ilgili profesyonel meslek mensupları</t>
  </si>
  <si>
    <t>26-Hukuk, sosyal ve kültür ile ilgili profesyonel meslek mensupları</t>
  </si>
  <si>
    <t>261-Hukuk ile ilgili profesyonel meslek mensupları</t>
  </si>
  <si>
    <t>2611-Avukatlar ve savcılar</t>
  </si>
  <si>
    <t>2612-Hakimler</t>
  </si>
  <si>
    <t>2619-Başka yerde sınıflandırılmamış hukuk ile ilgili profesyonel meslek mensupları</t>
  </si>
  <si>
    <t>262-Kütüphaneciler, arşivciler ve küratörler</t>
  </si>
  <si>
    <t>2621-Arşivciler ve küratörler</t>
  </si>
  <si>
    <t>2622-Kütüphaneciler ve benzer profesyonel meslek mensupları</t>
  </si>
  <si>
    <t>263-Sosyal ve din ile ilgili profesyonel meslek mensupları</t>
  </si>
  <si>
    <t>2631-Ekonomistler</t>
  </si>
  <si>
    <t>2632-Sosyologlar, antropologlar ve ilgili profesyonel meslek mensupları</t>
  </si>
  <si>
    <t>2633-Felsefeciler, tarihçiler ve siyaset bilimciler</t>
  </si>
  <si>
    <t>2634-Psikologlar</t>
  </si>
  <si>
    <t>2635-Sosyal hizmet ve danışmanlık ile ilgili profesyonel meslek mensupları</t>
  </si>
  <si>
    <t>2636-Din ile ilgili profesyonel meslek mensupları</t>
  </si>
  <si>
    <t>264-Yazarlar, gazeteciler ve dilbilimciler</t>
  </si>
  <si>
    <t>2641-Yazarlar</t>
  </si>
  <si>
    <t>2642-Gazeteciler</t>
  </si>
  <si>
    <t>2643-Çevirmenler (yazılı ve sözlü), yorumcular ve diğer dilbilimciler</t>
  </si>
  <si>
    <t>265-Yaratıcı sanatçılar ve sahne sanatçıları</t>
  </si>
  <si>
    <t>2651-Görsel sanatçılar</t>
  </si>
  <si>
    <t>2652-Müzisyenler, şarkıcılar ve besteciler</t>
  </si>
  <si>
    <t>2653-Dansçılar ve koreograflar</t>
  </si>
  <si>
    <t>2654-Film, sahne vb. yönetmenleri ve yapımcıları</t>
  </si>
  <si>
    <t>2655-Aktörler</t>
  </si>
  <si>
    <t>2656-Radyo, televizyon ve diğer medya sunucuları</t>
  </si>
  <si>
    <t>2659-Palyaçolar, sihirbazlar, akrobatlar ve ilgili meslek mensupları</t>
  </si>
  <si>
    <t>3-Teknisyenler, teknikerler ve yardımcı profesyonel meslek mensupları</t>
  </si>
  <si>
    <t>31-Bilim ve mühendislik ile ilgili yardımcı profesyonel meslek mensupları</t>
  </si>
  <si>
    <t>311-Fizik ve mühendislik bilimleri teknisyenleri</t>
  </si>
  <si>
    <t>3111-Kimya ve fizik bilimleri teknisyenleri</t>
  </si>
  <si>
    <t>3112-İnşaat mühendisliği teknisyenleri</t>
  </si>
  <si>
    <t>3113-Elektrik mühendisliği teknisyenleri</t>
  </si>
  <si>
    <t>3114-Elektronik mühendisliği teknisyenleri</t>
  </si>
  <si>
    <t>3115-Makine mühendisliği teknisyenleri</t>
  </si>
  <si>
    <t>3116-Kimya mühendisliği teknisyenleri</t>
  </si>
  <si>
    <t>3117-Maden ve metalürji teknisyenleri</t>
  </si>
  <si>
    <t>3118-Teknik ressamlar</t>
  </si>
  <si>
    <t>3119-Başka yerde sınıflandırılmamış fizik ve mühendislik bilimleri teknisyenleri</t>
  </si>
  <si>
    <t>312-Maden, imalat ve inşaat süpervizörleri</t>
  </si>
  <si>
    <t>3121-Maden süpervizörleri</t>
  </si>
  <si>
    <t>3122-İmalat süpervizörleri</t>
  </si>
  <si>
    <t>3123-İnşaat süpervizörleri</t>
  </si>
  <si>
    <t>313-İşlem kontrol teknikerleri</t>
  </si>
  <si>
    <t>3131-Enerji üretim tesisi operatörleri</t>
  </si>
  <si>
    <t>3132-Çöp yakma fırını ve su arıtma tesisi operatörleri</t>
  </si>
  <si>
    <t>3133-Kimyasal işleme tesisi kontrolörleri</t>
  </si>
  <si>
    <t>3134-Petrol ve doğal gaz rafine tesisi operatörleri</t>
  </si>
  <si>
    <t>3135-Metal üretim işlem kontrolörleri</t>
  </si>
  <si>
    <t>3139-Başka yerde sınıflandırılmamış işlem kontrol teknisyenleri</t>
  </si>
  <si>
    <t>314-Yaşam bilimleri teknisyenleri ve ilgili yardımcı profesyonel meslek mensupları</t>
  </si>
  <si>
    <t>3141-Yaşam bilimleri teknisyenleri (tıp hariç)</t>
  </si>
  <si>
    <t>3142-Tarım teknisyenleri</t>
  </si>
  <si>
    <t>3143-Orman teknisyenleri</t>
  </si>
  <si>
    <t>315-Gemi ve hava taşıtı kontrolörleri ve teknisyenleri</t>
  </si>
  <si>
    <t>3151-Gemi makinistleri</t>
  </si>
  <si>
    <t>3152-Güverte görevlileri ve dümenciler</t>
  </si>
  <si>
    <t>3153-Hava taşıtı pilotları ve ilgili yardımcı profesyonel meslek mensupları</t>
  </si>
  <si>
    <t>3154-Hava trafik kontrolörleri</t>
  </si>
  <si>
    <t>3155-Hava trafik emniyet elektronik teknisyenleri</t>
  </si>
  <si>
    <t>32-Sağlık ile ilgili yardımcı profesyonel meslek mensupları</t>
  </si>
  <si>
    <t>321-Tıp teknisyenleri ve eczacılık teknisyenleri</t>
  </si>
  <si>
    <t>3211-Tıbbi görüntüleme ve tedavi edici cihaz teknisyenleri</t>
  </si>
  <si>
    <t>3212-Tıbbi laboratuvar ve patoloji laboratuvarı teknisyenleri</t>
  </si>
  <si>
    <t>3213-Eczacılık teknisyenleri ve yardımcı elemanları</t>
  </si>
  <si>
    <t>3214-Tıbbi protez ve diş protez teknisyenleri</t>
  </si>
  <si>
    <t>322-Hemşirelik ve ebelik ile ilgili yardımcı profesyonel meslek mensupları</t>
  </si>
  <si>
    <t>3221-Hemşirelik ile ilgili yardımcı profesyonel meslek mensupları</t>
  </si>
  <si>
    <t>3222-Ebelik ile ilgili yardımcı profesyonel meslek mensupları</t>
  </si>
  <si>
    <t>323-Geleneksel ve tamamlayıcı tıp ile ilgili yardımcı profesyonel meslek mensupları</t>
  </si>
  <si>
    <t>3230-Geleneksel ve tamamlayıcı tıp ile ilgili yardımcı profesyonel meslek mensupları</t>
  </si>
  <si>
    <t>324-Veteriner teknisyenleri ve yardımcı elemanları</t>
  </si>
  <si>
    <t>3240-Veteriner teknisyenleri ve yardımcı elemanları</t>
  </si>
  <si>
    <t>325-Sağlık ile ilgili diğer yardımcı profesyonel meslek mensupları</t>
  </si>
  <si>
    <t>3251-Diş hekimi yardımcıları ve terapistleri</t>
  </si>
  <si>
    <t>3252-Tıbbi kayıt ve sağlık bilgisi teknisyenleri</t>
  </si>
  <si>
    <t>3253-Toplum sağlığı çalışanları</t>
  </si>
  <si>
    <t>3254-Optisyenler</t>
  </si>
  <si>
    <t>3255-Fizyoterapi teknisyenleri ve yardımcıları</t>
  </si>
  <si>
    <t>3256-Tıp yardımcıları</t>
  </si>
  <si>
    <t>3257-Çevresel ve mesleki sağlık kontrolörleri ve ilgili yardımcı profesyonel meslek mensupları</t>
  </si>
  <si>
    <t>3258-Ambulans çalışanları</t>
  </si>
  <si>
    <t>3259-Başka yerde sınıflandırılmamış sağlıkla ilgili yardımcı profesyonel meslek mensupları</t>
  </si>
  <si>
    <t>33-İş ve idare ile ilgili yardımcı profesyonel meslek mensupları</t>
  </si>
  <si>
    <t>331-Finans ve matematiksel işler ile ilgili yardımcı profesyonel meslek mensupları</t>
  </si>
  <si>
    <t>3311-Menkul kıymetler ve finans alım satımcıları ve aracıları (brokerler)</t>
  </si>
  <si>
    <t>3312-Kredi ve borç verme görevlileri</t>
  </si>
  <si>
    <t>3313-Muhasebe ile ilgili yardımcı profesyonel meslek mensupları</t>
  </si>
  <si>
    <t>3314-İstatistik, matematik ve benzeri yardımcı profesyonel meslek mensupları</t>
  </si>
  <si>
    <t>3315-Değer ve hasar tespit eksperleri</t>
  </si>
  <si>
    <t>332-Satış ve satın alma temsilcileri ve aracıları (brokerler)</t>
  </si>
  <si>
    <t>3321-Sigorta temsilcileri</t>
  </si>
  <si>
    <t>3322-Ticari satış temsilcileri</t>
  </si>
  <si>
    <t>3323-Satın alma görevlileri</t>
  </si>
  <si>
    <t>3324-Ticari aracılar (brokerler)</t>
  </si>
  <si>
    <t>333-İş hizmetleri aracıları</t>
  </si>
  <si>
    <t>3331-Gümrükleme ve sevkiyat aracıları</t>
  </si>
  <si>
    <t>3332-Konferans ve etkinlik düzenleyiciler</t>
  </si>
  <si>
    <t>3333-İş ve işçi bulma aracıları</t>
  </si>
  <si>
    <t>3334-Emlakçılar ve gayrimenkul yöneticileri</t>
  </si>
  <si>
    <t>3339-Başka yerde sınıflandırılmamış iş hizmetleri aracıları</t>
  </si>
  <si>
    <t>334-İdari ve uzman sekreterler</t>
  </si>
  <si>
    <t>3341-Büro süpervizörleri</t>
  </si>
  <si>
    <t>3342-Hukuk sekreterleri</t>
  </si>
  <si>
    <t>3343-İdari sekreterler ve yönetici sekreterleri</t>
  </si>
  <si>
    <t>3344-Tıbbi sekreterler</t>
  </si>
  <si>
    <t>335-Düzenleyici devlet ile ilgili alanlardaki yardımcı profesyonel meslek mensupları</t>
  </si>
  <si>
    <t>3351-Gümrük ve sınır kontrolörleri</t>
  </si>
  <si>
    <t>3352-Vergi memurları</t>
  </si>
  <si>
    <t>3353-Devlet sosyal yardım memurları</t>
  </si>
  <si>
    <t>3354-Devlet ruhsat memurları</t>
  </si>
  <si>
    <t>3355-Polis müfettişleri ve dedektifler</t>
  </si>
  <si>
    <t>3359-Başka yerde sınıflandırılmamış düzenleyici devlet ile ilgili alanlardaki yardımcı profesyonel meslek mensupları</t>
  </si>
  <si>
    <t>34-Hukuk, sosyal, kültür ve benzeri alanlar ile ilgili yardımcı profesyonel meslek mensupları</t>
  </si>
  <si>
    <t>341-Hukuk, sosyal ve din ile ilgili yardımcı profesyonel meslek mensupları</t>
  </si>
  <si>
    <t>3411-Hukuk ve ilgili alanlardaki yardımcı profesyonel meslek mensupları</t>
  </si>
  <si>
    <t>3412-Sosyal hizmetler ile ilgili yardımcı profesyonel meslek mensupları</t>
  </si>
  <si>
    <t>3413-Din ile ilgili yardımcı profesyonel meslek mensupları</t>
  </si>
  <si>
    <t>342-Spor ve fitnes çalışanları</t>
  </si>
  <si>
    <t>3421-Atletler ve sporcular</t>
  </si>
  <si>
    <t>3422-Spor antrenörleri, eğiticileri ve hakemleri</t>
  </si>
  <si>
    <t>3423-Fitnes ve rekreasyon eğiticileri ve program liderleri</t>
  </si>
  <si>
    <t>343-Sanat, kültür ve mutfak ile ilgili yardımcı profesyonel meslek mensupları</t>
  </si>
  <si>
    <t>3431-Fotoğrafçılar</t>
  </si>
  <si>
    <t>3432-İç tasarımcılar ve dekoratörler</t>
  </si>
  <si>
    <t>3433-Galeri, müze ve kütüphane teknisyenleri</t>
  </si>
  <si>
    <t>3434-Şefler (yiyecek hazırlama ve sunum hizmetleri)</t>
  </si>
  <si>
    <t>3435-Diğer sanat ve kültür ile ilgili yardımcı profesyonel meslek mensupları</t>
  </si>
  <si>
    <t>351-Bilgi ve iletişim teknolojileri işletim ve kullanıcı destek teknisyenleri</t>
  </si>
  <si>
    <t>3511-Bilgi ve iletişim teknolojisi işletim teknisyenleri</t>
  </si>
  <si>
    <t>3512-Bilgi ve iletişim teknolojisi kullanıcı destek teknisyenleri</t>
  </si>
  <si>
    <t>3513-Bilgisayar ağ ve sistem teknisyenleri</t>
  </si>
  <si>
    <t>3514-Web teknisyenleri</t>
  </si>
  <si>
    <t>35-Bilgi ve iletişim teknisyenleri</t>
  </si>
  <si>
    <t>352-Telekomünikasyon ve yayın teknisyenleri</t>
  </si>
  <si>
    <t>3521-Yayın ve ses-görüntü teknisyenleri</t>
  </si>
  <si>
    <t>3522-Telekomünikasyon mühendisliği teknisyenleri</t>
  </si>
  <si>
    <t>4-Büro hizmetlerinde çalışan elemanlar</t>
  </si>
  <si>
    <t>41-Genel büro elemanları ile klavye kullanan büro elemanları</t>
  </si>
  <si>
    <t>411-Genel büro elemanları</t>
  </si>
  <si>
    <t>4110-Genel büro elemanları</t>
  </si>
  <si>
    <t>412-Sekreterler (genel)</t>
  </si>
  <si>
    <t>4120-Sekreterler (genel)</t>
  </si>
  <si>
    <t>413-Klavye kullanan operatörler</t>
  </si>
  <si>
    <t>4131-Daktilograflar ve kelime işlem operatörleri</t>
  </si>
  <si>
    <t>4132-Veri giriş elemanları</t>
  </si>
  <si>
    <t>42-Müşteri hizmetlerinde çalışan elemanlar</t>
  </si>
  <si>
    <t>421-Veznedarlar, tahsilatçılar ve benzer elemanlar</t>
  </si>
  <si>
    <t>4211-Banka veznedarları ve ilgili büro elemanları</t>
  </si>
  <si>
    <t>4212-Bahisçiler, krupiyeler ve kumar oyunları ile ilgili çalışanlar</t>
  </si>
  <si>
    <t>4213-Borç para verenler</t>
  </si>
  <si>
    <t>4214-Tahsilatçılar ve benzer elemanlar</t>
  </si>
  <si>
    <t>422-Müşteri danışma elemanları</t>
  </si>
  <si>
    <t>4221-Seyahat ile ilgili danışmanlar ve seyahat büro elemanları</t>
  </si>
  <si>
    <t>4222-İletişim merkezi danışma elemanları</t>
  </si>
  <si>
    <t>4223-Telefon santrali operatörleri</t>
  </si>
  <si>
    <t>4224-Otel resepsiyonistleri</t>
  </si>
  <si>
    <t>4225-Danışma elemanları</t>
  </si>
  <si>
    <t>4226-Resepsiyonistler (genel)</t>
  </si>
  <si>
    <t>4227-Araştırma ve piyasa araştırma anketörleri</t>
  </si>
  <si>
    <t>4229-Başka yerde sınıflandırılmamış müşteri danışma elemanları</t>
  </si>
  <si>
    <t>43-Sayısal işlemler yapan ve malzeme kayıtları tutan büro elemanları</t>
  </si>
  <si>
    <t>431-Sayısal işlemler yapan büro elemanları</t>
  </si>
  <si>
    <t>4311-Muhasebe kayıtları ve defter tutan büro elemanları</t>
  </si>
  <si>
    <t>4312-İstatistik, finans ve sigortacılıkla ilgili büro elemanları</t>
  </si>
  <si>
    <t>4313-Bordro hazırlayan büro elemanları</t>
  </si>
  <si>
    <t>432-Malzeme kayıtları ve taşımacılık ile ilgili büro elemanları</t>
  </si>
  <si>
    <t>4321-Stok büro elemanları</t>
  </si>
  <si>
    <t>4322-Üretim büro elemanları</t>
  </si>
  <si>
    <t>4323-Ulaştırma ile ilgili büro elemanları</t>
  </si>
  <si>
    <t>44-Diğer büro hizmetlerinde çalışan elemanlar</t>
  </si>
  <si>
    <t>441-Diğer büro hizmetlerinde çalışan elemanlar</t>
  </si>
  <si>
    <t>4411-Kütüphane büro elemanları</t>
  </si>
  <si>
    <t>4412-Postacılar ve tasnifleme büro elemanları</t>
  </si>
  <si>
    <t>4413-Kodlama, redaksiyon ve benzeri işler yapan büro elemanları</t>
  </si>
  <si>
    <t>4414-Arzuhalciler ve benzeri çalışanlar</t>
  </si>
  <si>
    <t>4415-Dosyalama ve kopyalama büro elemanları</t>
  </si>
  <si>
    <t>4416-Personel işleri ile ilgili büro elemanları</t>
  </si>
  <si>
    <t>4419-Başka yerde sınıflandırılmamış büro destek elemanları</t>
  </si>
  <si>
    <t>5-Hizmet ve satış elemanları</t>
  </si>
  <si>
    <t>51-Kişisel hizmetler veren elemanlar</t>
  </si>
  <si>
    <t>511-Seyahatlerde hizmet veren elemanlar, kondüktörler ve otobüs muavinleri ile rehberler</t>
  </si>
  <si>
    <t>5111-Seyahatlerde hizmet veren elemanlar</t>
  </si>
  <si>
    <t>5112-Ulaştırma hizmetlerindeki kondüktörler ve otobüs muavinleri</t>
  </si>
  <si>
    <t>5113-Seyahat rehberleri</t>
  </si>
  <si>
    <t>512-Aşçılar</t>
  </si>
  <si>
    <t>5120-Aşçılar</t>
  </si>
  <si>
    <t>513-Garsonlar ve barmenler</t>
  </si>
  <si>
    <t>5131-Garsonlar</t>
  </si>
  <si>
    <t>5132-Barmenler</t>
  </si>
  <si>
    <t>514-Kuaförler, güzellik uzmanları ve ilgili çalışanlar</t>
  </si>
  <si>
    <t>5141-Kuaförler</t>
  </si>
  <si>
    <t>5142-Güzellik uzmanları ve ilgili çalışanlar</t>
  </si>
  <si>
    <t>515-Bina sorumluları ile temizlik ve bakım işleri sorumluları</t>
  </si>
  <si>
    <t>5151-Büro, otel ve diğer işyerlerindeki temizlik ve bina bakımı sorumluları</t>
  </si>
  <si>
    <t>5152-Evlerdeki temizlik ve bakım elemanları</t>
  </si>
  <si>
    <t>5153-Bina temizlik ve bakım sorumluları</t>
  </si>
  <si>
    <t>516-Diğer kişisel hizmetlerde çalışanlar</t>
  </si>
  <si>
    <t>5161-Astrologlar, falcılar ve ilgili çalışanlar</t>
  </si>
  <si>
    <t>5162-Refakatçiler ve kişisel yardımcılar</t>
  </si>
  <si>
    <t>5163-Cenaze hizmetlerinde çalışanlar ve mumyacılar</t>
  </si>
  <si>
    <t>5164-Ev hayvanları yetiştiricileri ve hayvan bakıcıları</t>
  </si>
  <si>
    <t>5165-Sürücü eğitimi öğretmenleri</t>
  </si>
  <si>
    <t>5169-Başka yerde sınıflandırılmamış kişisel hizmetlerde çalışanlar</t>
  </si>
  <si>
    <t>52-Satışlar ile ilgili elemanları</t>
  </si>
  <si>
    <t>521-Sokak, tezgah ve pazar satış elemanları</t>
  </si>
  <si>
    <t>5211-Büfe, baraka türü dükkan, sabit tezgah, stant vb. yerlerdeki satış elemanları ile pazarcılar</t>
  </si>
  <si>
    <t>5212-Cadde ve sokak yiyecek satış elemanları</t>
  </si>
  <si>
    <t>522-Mağaza, dükkan vb. satış elemanları</t>
  </si>
  <si>
    <t>5221-Perakende ticaret ile ilgili küçük işyeri sahipleri</t>
  </si>
  <si>
    <t>5222-Mağaza vb. bölüm sorumluları (şefleri)</t>
  </si>
  <si>
    <t>5223-Mağaza, dükkan vb. yerlerde çalışan satış elemanları</t>
  </si>
  <si>
    <t>523-Kasiyerler ve bilet satıcıları</t>
  </si>
  <si>
    <t>5230-Kasiyerler ve bilet satıcıları</t>
  </si>
  <si>
    <t>524-Diğer satış elemanları</t>
  </si>
  <si>
    <t>5241-Mankenler ve diğer modeller</t>
  </si>
  <si>
    <t>5242-Satış tanıtım elemanları</t>
  </si>
  <si>
    <t>5243-Kapı kapı dolaşarak satış yapan satış elemanları</t>
  </si>
  <si>
    <t>5244-İletişim merkezi satış elemanları</t>
  </si>
  <si>
    <t>5245-Servis istasyonu hizmet elemanları</t>
  </si>
  <si>
    <t>5246-Yiyecek servis tezgahı çalışanları</t>
  </si>
  <si>
    <t>5249-Başka yerde sınıflandırılmamış satış elemanları</t>
  </si>
  <si>
    <t>53-Kişisel bakım hizmetleri veren elemanlar</t>
  </si>
  <si>
    <t>531-Çocuk bakım hizmeti veren elemanlar ve öğretmen yardımcıları</t>
  </si>
  <si>
    <t>5311-Çocuk bakım hizmeti veren elemanlar</t>
  </si>
  <si>
    <t>5312-Öğretmen yardımcıları</t>
  </si>
  <si>
    <t>532-Sağlık hizmetlerinde kişisel bakım hizmeti veren elemanlar</t>
  </si>
  <si>
    <t>5321-Sağlık hizmetleri yardımcıları</t>
  </si>
  <si>
    <t>5322-Evlerde kişisel bakım hizmeti veren çalışanlar (tedavi hariç)</t>
  </si>
  <si>
    <t>5329-Başka yerde sınıflandırılmamış sağlık hizmetlerinde kişisel bakım hizmeti veren elemanlar</t>
  </si>
  <si>
    <t>54-Koruma hizmetleri veren elemanlar</t>
  </si>
  <si>
    <t>541-Koruma hizmetleri veren elemanlar</t>
  </si>
  <si>
    <t>5411-İtfaiyeciler</t>
  </si>
  <si>
    <t>5412-Polis memurları</t>
  </si>
  <si>
    <t>5413-Gardiyanlar</t>
  </si>
  <si>
    <t>5414-Güvenlik görevlileri</t>
  </si>
  <si>
    <t>5419-Başka yerde sınıflandırılmamış koruma hizmetleri veren elemanlar</t>
  </si>
  <si>
    <t>6-Nitelikli tarım, ormancılık ve su ürünleri çalışanları</t>
  </si>
  <si>
    <t>61-Pazara yönelik nitelikli tarım çalışanları</t>
  </si>
  <si>
    <t>611-Bahçıvanlar ve bitkisel ürün yetiştiricileri</t>
  </si>
  <si>
    <t>6111-Tarla ürünleri ve sebze yetiştiricileri</t>
  </si>
  <si>
    <t>6112-Ağaç ve çalı ürünleri yetiştiricileri</t>
  </si>
  <si>
    <t>6113-Bahçıvanlar, bahçe bitkileri ve fidan yetiştiricileri</t>
  </si>
  <si>
    <t>6114-Karma bitkisel ürün yetiştiricileri</t>
  </si>
  <si>
    <t>612-Hayvan yetiştiricileri</t>
  </si>
  <si>
    <t>6121-Çiftlik ve süt hayvanları yetiştiricileri</t>
  </si>
  <si>
    <t>6122-Kümes hayvanları yetiştiricileri</t>
  </si>
  <si>
    <t>6123-Arı ve ipekböceği yetiştiricileri</t>
  </si>
  <si>
    <t>6129-Başka yerde sınıflandırılmamış hayvan yetiştiricileri</t>
  </si>
  <si>
    <t>613-Karma bitki ve hayvan yetiştiricileri</t>
  </si>
  <si>
    <t>6130-Karma bitki ve hayvan yetiştiricileri</t>
  </si>
  <si>
    <t>62-Pazara yönelik nitelikli ormancılık, su ürünleri ve avcılık çalışanları</t>
  </si>
  <si>
    <t>621-Ormancılık ve ormancılıkla ilgili işlerde çalışanlar</t>
  </si>
  <si>
    <t>6210-Ormancılık ve ormancılıkla ilgili işlerde çalışanlar</t>
  </si>
  <si>
    <t>622-Su ürünleri çalışanları, avcılar ve tuzakçılar</t>
  </si>
  <si>
    <t>6221-Su ürünleri (kültür) çalışanları</t>
  </si>
  <si>
    <t>6222-İç sular ve kıyılardaki balıkçılık çalışanları</t>
  </si>
  <si>
    <t>6223-Açık deniz balıkçılığı çalışanları</t>
  </si>
  <si>
    <t>6224-Avcılar ve tuzakçılar</t>
  </si>
  <si>
    <t>63-Kendi geçimine yönelik çiftçiler, balıkçılar, avcılar ve toplayıcılar</t>
  </si>
  <si>
    <t>631-Kendi geçimine yönelik bitkisel ürün yetiştiricileri</t>
  </si>
  <si>
    <t>6310-Kendi geçimine yönelik bitkisel ürün yetiştiricileri</t>
  </si>
  <si>
    <t>632-Kendi geçimine yönelik çiftlik hayvanları yetiştiricileri</t>
  </si>
  <si>
    <t>6320-Kendi geçimine yönelik çiftlik hayvanları yetiştiricileri</t>
  </si>
  <si>
    <t>633-Kendi geçimine yönelik karma bitkisel ürün ve hayvan yetiştiricileri</t>
  </si>
  <si>
    <t>6330-Kendi geçimine yönelik karma bitki ve çiftlik hayvanları yetiştiricileri</t>
  </si>
  <si>
    <t>634-Kendi geçimine yönelik balıkçılar, avcılar, tuzakçılar ve toplayıcılar</t>
  </si>
  <si>
    <t>6340-Kendi geçimine yönelik balıkçılar, avcılar, tuzakçılar ve toplayıcılar</t>
  </si>
  <si>
    <t>7-Sanatkarlar ve ilgili işlerde çalışanlar</t>
  </si>
  <si>
    <t>71-İnşaat ve ilgili işlerde çalışan sanatkarlar (elektrikçiler hariç)</t>
  </si>
  <si>
    <t>711-Kaba inşaat ve ilgili işlerde çalışan sanatkarlar</t>
  </si>
  <si>
    <t>7111-Ev inşaatçıları (ev ve benzeri küçük yapılar)</t>
  </si>
  <si>
    <t>7112-Tuğla örme ustaları ve ilgili işlerde çalışanlar</t>
  </si>
  <si>
    <t>7113-Taş ustaları ile taş kesme, yarma ve oyma işlerinde çalışanlar</t>
  </si>
  <si>
    <t>7114-Beton dökme, beton perdahlama ve ilgili işlerde çalışanlar</t>
  </si>
  <si>
    <t>7115-Marangozlar ve doğramacılar</t>
  </si>
  <si>
    <t>7119-Başka yerde sınıflandırılmamış kaba inşaat ve ilgili işlerde çalışan sanatkarlar</t>
  </si>
  <si>
    <t>712-İnşaatı tamamlayıcı işler ve benzer işlerde çalışan sanatkarlar</t>
  </si>
  <si>
    <t>7121-Çatı kaplayıcılar</t>
  </si>
  <si>
    <t>7122-Yer ve duvar döşemecileri</t>
  </si>
  <si>
    <t>7123-Sıvacılar</t>
  </si>
  <si>
    <t>7124-Yalıtım işlerinde çalışanlar</t>
  </si>
  <si>
    <t>7125-Camcılar</t>
  </si>
  <si>
    <t>7126-Su ve boru tesisatçıları</t>
  </si>
  <si>
    <t>7127-Havalandırma/klima ve soğutma tesisatı bakım ve onarım işlerinde çalışanlar</t>
  </si>
  <si>
    <t>713-Badana, boya ve bina dış yüzey temizliği ve ilgili işlerde çalışan sanatkarlar</t>
  </si>
  <si>
    <t>7131-Boyacılar ve ilgili işlerde çalışanlar</t>
  </si>
  <si>
    <t>7132-Sprey boyacılar ve cilalama işlerinde çalışanlar</t>
  </si>
  <si>
    <t>7133-Bina dış yüzeyi temizleyicileri</t>
  </si>
  <si>
    <t>72-Metal işleme, makine ve ilgili işlerde çalışan sanatkarlar</t>
  </si>
  <si>
    <t>721-Metal levha ve metal inşaat malzemesi çalışanları, kalıpçılar ve kaynakçılar ve ilgili işlerde çalışanlar</t>
  </si>
  <si>
    <t>7211-Metal kalıpçılar ve maça hazırlayıcılar</t>
  </si>
  <si>
    <t>7212-Kaynakçılar ve oksi-gaz alevli kesimciler</t>
  </si>
  <si>
    <t>7213-Metal levha işlerinde çalışanlar</t>
  </si>
  <si>
    <t>7214-Metal inşaat malzemesi hazırlayıcıları ve kurucuları</t>
  </si>
  <si>
    <t>7215-Taşıma ve kaldırma tertibatı kurucuları ve kablo bağlayıcılar</t>
  </si>
  <si>
    <t>722-Demirciler, alet yapımcıları ve ilgili işlerde çalışanlar</t>
  </si>
  <si>
    <t>7221-Demirciler, dövme ve hadde işlerinde çalışanlar</t>
  </si>
  <si>
    <t>7222-Alet yapımcıları ve ilgili işlerde çalışanlar</t>
  </si>
  <si>
    <t>7223-Metal işleme takım tezgahı kurucuları ve operatörleri</t>
  </si>
  <si>
    <t>7224-Metal parlatıcıları, taşlamacılar ve alet bileyiciler</t>
  </si>
  <si>
    <t>723-Makine bakım ve onarım işlerinde çalışanlar</t>
  </si>
  <si>
    <t>7231-Motorlu taşıt bakım ve onarım işlerinde çalışanlar</t>
  </si>
  <si>
    <t>7232-Hava taşıtı motoru bakım ve onarım işlerinde çalışanlar</t>
  </si>
  <si>
    <t>7233-Tarımsal ve endüstriyel makinelerin bakım ve onarım işlerinde çalışanlar</t>
  </si>
  <si>
    <t>7234-Bisiklet ve ilgili tamirciler</t>
  </si>
  <si>
    <t>73-El sanatları ve basım ile ilgili işlerde çalışanlar</t>
  </si>
  <si>
    <t>731-El sanatları çalışanları</t>
  </si>
  <si>
    <t>7311-Hassas alet yapımcıları ve tamircileri</t>
  </si>
  <si>
    <t>7312-Müzik aleti yapımcıları ve akortçuları</t>
  </si>
  <si>
    <t>7313-Mücevher ve değerli metaller ile ilgili işlerde çalışanlar</t>
  </si>
  <si>
    <t>7314-Çanak-çömlekçiler ve ilgili işlerde çalışanlar</t>
  </si>
  <si>
    <t>7315-Cam eşya yapımcıları, kesicileri, taşlayıcıları ve cilalayıcıları</t>
  </si>
  <si>
    <t>7316-Tabela yazıcılar, dekoratif boyacılar, gravürcüler ve oymacılar (asitle)</t>
  </si>
  <si>
    <t>7317-Ağaç, sepetçilik ve benzer malzemeleri kullanan elişi çalışanları</t>
  </si>
  <si>
    <t>7318-Tekstil, deri ve benzer malzemeleri kullanan elişi çalışanları</t>
  </si>
  <si>
    <t>7319-Başka yerde sınıflandırılmamış elişi çalışanları</t>
  </si>
  <si>
    <t>74-Elektrik ve elektronik işlerde çalışanlar</t>
  </si>
  <si>
    <t>741-Elektrikli ekipman kurulumcuları ve tamircileri</t>
  </si>
  <si>
    <t>7411-Bina ve ilgili elektrik tesisatçıları</t>
  </si>
  <si>
    <t>7412-Elektrik mekanikeri ve montajcıları</t>
  </si>
  <si>
    <t>7413-Elektrik hattı döşeyicileri ve tamircileri</t>
  </si>
  <si>
    <t>742-Elektronik ve telekomünikasyon kurulumcuları ve tamircileri</t>
  </si>
  <si>
    <t>7421-Elektronik mekanikerleri ve servis elemanları</t>
  </si>
  <si>
    <t>7422-Bilgi ve iletişim teknolojisi kurulumcuları ve servis elemanları</t>
  </si>
  <si>
    <t>75-Gıda işleme, ağaç işleri, giyim eşyası ve diğer sanatkarlar ve ilgili işlerde çalışanlar</t>
  </si>
  <si>
    <t>7321-Baskı öncesi teknisyenleri</t>
  </si>
  <si>
    <t>7322-Basımcılar</t>
  </si>
  <si>
    <t>7323-Baskı tamamlama ve ciltleme işlerinde çalışanlar</t>
  </si>
  <si>
    <t>751-Gıda işleme ve ilgili işlerde çalışanlar</t>
  </si>
  <si>
    <t>7511-Kasaplar, balık satıcıları ve benzer gıda hazırlama işlerinde çalışanlar</t>
  </si>
  <si>
    <t>7512-Fırıncılar, pastacılar ve şekerleme imalatçıları</t>
  </si>
  <si>
    <t>7513-Süt ürünleri imalatçıları</t>
  </si>
  <si>
    <t>7514-Meyve ve sebze işleyiciler</t>
  </si>
  <si>
    <t>7515-Gıda ve içecek tadıcıları ve sınıflandırıcıları</t>
  </si>
  <si>
    <t>7516-Tütün hazırlayıcılar ve tütün ürünleri yapımcıları</t>
  </si>
  <si>
    <t>752-Ağaç işlemcileri, ahşap mobilya imalatçıları ve ilgili işlerde çalışanlar</t>
  </si>
  <si>
    <t>7521-Ağaç işlemcileri</t>
  </si>
  <si>
    <t>7522-Ahşap mobilya imalatçıları ve ilgili işlerde çalışanlar</t>
  </si>
  <si>
    <t>7523-Ağaç işleme takım tezgahı kurucuları ve operatörleri</t>
  </si>
  <si>
    <t>753-Tekstil ve giyim eşyası ile ilgili işlerde çalışanlar</t>
  </si>
  <si>
    <t>7531-Terziler, elbise yapımcıları, kürk ve şapka yapımcıları</t>
  </si>
  <si>
    <t>7532-Giyim eşyası ve ilgili kalıp yapımcıları ve kesimcileri</t>
  </si>
  <si>
    <t>7533-Dikişçiler, nakışçılar ve ilgili işlerde çalışanlar</t>
  </si>
  <si>
    <t>7534-Döşemeciler ve ilgili işlerde çalışanlar</t>
  </si>
  <si>
    <t>7535-Ham deri işleyiciler, tabakçılar ve postçular</t>
  </si>
  <si>
    <t>7536-Ayakkabı yapımcıları ve ilgili işlerde çalışanlar</t>
  </si>
  <si>
    <t>754-Diğer sanatkarlar ve ilgili işlerde çalışanlar</t>
  </si>
  <si>
    <t>7541-Su altında çalışanlar (dalgıçlar ve balıkadamlar)</t>
  </si>
  <si>
    <t>7542-Ateşleyiciler ve patlatma işlerinde çalışanlar</t>
  </si>
  <si>
    <t>7543-Ürün sınıflandırıcıları ve test edicileri (gıda ve içecekler hariç)</t>
  </si>
  <si>
    <t>7544-Dezenfekte edenler ve diğer zararlı böcek veya yabani ot kontrolörleri</t>
  </si>
  <si>
    <t>7549-Başka yerde sınıflandırılmamış sanatkarlar ve ilgili işlerde çalışanlar</t>
  </si>
  <si>
    <t>8-Tesis ve makine operatörleri ve montajcılar</t>
  </si>
  <si>
    <t>81-Sabit tesis ve makine operatörleri</t>
  </si>
  <si>
    <t>811-Madencilik ve mineral işleme tesisi operatörleri</t>
  </si>
  <si>
    <t>8111-Maden ve taşocağı makine ve tesis operatörleri</t>
  </si>
  <si>
    <t>8112-Mineral ve taş işleme tesisi operatörleri</t>
  </si>
  <si>
    <t>8113-Kuyu açma ve sondaj makineleri operatörleri ve ilgili çalışanlar</t>
  </si>
  <si>
    <t>8114-Çimento, taş ve diğer mineral ürünler ile ilgili makine operatörleri</t>
  </si>
  <si>
    <t>812-Metal işleme ve perdahlama tesisi operatörleri</t>
  </si>
  <si>
    <t>8121-Metal işleme tesisi operatörleri</t>
  </si>
  <si>
    <t>8122-Metal perdahlama, astarlama ve kaplama makinesi operatörleri</t>
  </si>
  <si>
    <t>813-Kimyasal ve fotoğrafik ürünler tesis ve makine operatörleri</t>
  </si>
  <si>
    <t>8131-Kimyasal ürünler tesis ve makine operatörleri</t>
  </si>
  <si>
    <t>8132-Fotoğrafik ürünler makine operatörleri</t>
  </si>
  <si>
    <t>814-Kauçuk, plastik ve kağıt ürünleri makine operatörleri</t>
  </si>
  <si>
    <t>8141-Kauçuk ürünleri makine operatörleri</t>
  </si>
  <si>
    <t>8142-Plastik ürünleri makine operatörleri</t>
  </si>
  <si>
    <t>8143-Kağıt ürünleri makine operatörleri</t>
  </si>
  <si>
    <t>815-Tekstil, kürk ve deri ürünleri makine operatörleri</t>
  </si>
  <si>
    <t>8151-Elyaf hazırlama, bükme ve sarma makineleri operatörleri</t>
  </si>
  <si>
    <t>8152-Dokuma ve örme makineleri operatörleri</t>
  </si>
  <si>
    <t>8153-Dikiş makinesi operatörleri</t>
  </si>
  <si>
    <t>8154-Ağartma, boyama ve kumaş temizleme makineleri operatörleri</t>
  </si>
  <si>
    <t>8155-Kürk ve deri hazırlama makineleri operatörleri</t>
  </si>
  <si>
    <t>8156-Ayakkabı, çanta, kemer vb. yapımı ile ilgili makine operatörleri</t>
  </si>
  <si>
    <t>8157-Çamaşırhane ve kuru temizleme makineleri operatörleri</t>
  </si>
  <si>
    <t>8159-Başka yerde sınıflandırılmamış tekstil, kürk ve deri ürünleri makine operatörleri</t>
  </si>
  <si>
    <t>816-Gıda ve ilgili ürünlerin makine operatörleri</t>
  </si>
  <si>
    <t>8160-Gıda ve ilgili ürünlerin makine operatörleri</t>
  </si>
  <si>
    <t>817-Ağaç işleme ve kağıt yapım tesis operatörleri</t>
  </si>
  <si>
    <t>8171-Kağıt hamuru ve kağıt imalat tesisi operatörleri</t>
  </si>
  <si>
    <t>8172-Ağaç işleme tesisi operatörleri</t>
  </si>
  <si>
    <t>818-Diğer sabit tesis ve makine operatörleri</t>
  </si>
  <si>
    <t>8181-Cam ve seramik tesis operatörleri</t>
  </si>
  <si>
    <t>8182-Buhar makinesi ve kazan (boyler) operatörleri</t>
  </si>
  <si>
    <t>8183-Paketleme, şişeleme ve etiketleme makine operatörleri</t>
  </si>
  <si>
    <t>8189-Başka yerde sınıflandırılmamış sabit tesis ve makine operatörleri</t>
  </si>
  <si>
    <t>82-Montajcılar</t>
  </si>
  <si>
    <t>821-Montajcılar</t>
  </si>
  <si>
    <t>8211-Mekanik makine montajcıları</t>
  </si>
  <si>
    <t>8212-Elektrikli ve elektronik ekipman montajcıları</t>
  </si>
  <si>
    <t>8219-Başka yerde sınıflandırılmamış montajcılar</t>
  </si>
  <si>
    <t>83-Sürücüler ve hareketli tesis operatörleri</t>
  </si>
  <si>
    <t>831-Lokomotif motoru sürücüleri ve ilgili çalışanlar</t>
  </si>
  <si>
    <t>8311-Lokomotif motoru sürücüleri</t>
  </si>
  <si>
    <t>8312-Demiryolu frencileri, sinyalizasyon ve makas operatörleri</t>
  </si>
  <si>
    <t>832-Araba, kamyonet ve motosiklet sürücüleri</t>
  </si>
  <si>
    <t>8321-Motosiklet sürücüleri</t>
  </si>
  <si>
    <t>8322-Otomobil, taksi ve kamyonet sürücüleri</t>
  </si>
  <si>
    <t>833-Ağır yük kamyonu ve otobüs sürücüleri</t>
  </si>
  <si>
    <t>8331-Otobüs ve tramvay sürücüleri</t>
  </si>
  <si>
    <t>8332-Ağır yük taşıtları ve kamyon sürücüleri</t>
  </si>
  <si>
    <t>834-Hareketli tesis operatörleri</t>
  </si>
  <si>
    <t>8341-Motorlu tarım ve ormancılık tesisi operatörleri</t>
  </si>
  <si>
    <t>8342-Hafriyat makineleri ve benzer makinelerin operatörleri</t>
  </si>
  <si>
    <t>8343-Vinç, yük asansörü ve ilgili tesis operatörleri</t>
  </si>
  <si>
    <t>8344-Forklift vb. yükleme-boşaltma yapan araçların operatörleri</t>
  </si>
  <si>
    <t>835-Gemi güverte tayfaları ve ilgili çalışanlar</t>
  </si>
  <si>
    <t>8350-Gemi güverte tayfaları ve ilgili çalışanlar</t>
  </si>
  <si>
    <t>9-Nitelik gerektirmeyen meslekler</t>
  </si>
  <si>
    <t>91-Temizlikçiler ve yardımcılar</t>
  </si>
  <si>
    <t>911-Ev, otel ve bürolarda çalışan temizlikçiler ve yardımcılar</t>
  </si>
  <si>
    <t>9111-Evlerde çalışan temizlikçiler ve ev işleri yardımcıları</t>
  </si>
  <si>
    <t>9112-Büro, otel ve diğer işyerlerinde çalışan temizlikçiler ve yardımcılar</t>
  </si>
  <si>
    <t>912-Taşıt ve pencere temizleme ile çamaşır yıkama ve diğer elle yapılan temizlik işlerinde çalışanlar</t>
  </si>
  <si>
    <t>9121-Çamaşırcılar ve ütücüler</t>
  </si>
  <si>
    <t>9122-Taşıt temizleyicileri</t>
  </si>
  <si>
    <t>9123-Pencere temizleyicileri</t>
  </si>
  <si>
    <t>9129-Diğer temizlik işlerinde çalışanlar</t>
  </si>
  <si>
    <t>92-Tarım, ormancılık ve balıkçılık sektörlerinde nitelik gerektirmeyen işlerde çalışanlar</t>
  </si>
  <si>
    <t>921-Tarım, ormancılık ve balıkçılık sektörlerinde nitelik gerektirmeyen işlerde çalışanlar</t>
  </si>
  <si>
    <t>9211-Bitkisel üretim yapan çiftliklerde nitelik gerektirmeyen işlerde çalışanlar</t>
  </si>
  <si>
    <t>9212-Çiftlik hayvanları yetiştiriciliği yapan çiftliklerde nitelik gerektirmeyen işlerde çalışanlar</t>
  </si>
  <si>
    <t>9213-Karma çiftçilik (bitkisel üretim ve çiftlik hayvanları yetiştiriciliği) yapılan çiftliklerde nitelik gerektirmeyen işlerde çalışanlar</t>
  </si>
  <si>
    <t>9214-Bahçe ve bahçe bitkileri işlerinde nitelik gerektirmeyen işlerde çalışanlar</t>
  </si>
  <si>
    <t>9215-Ormancılıkla ilgili nitelik gerektirmeyen işlerde çalışanlar</t>
  </si>
  <si>
    <t>9216-Balıkçılık ve su ürünleri işlerinde nitelik gerektirmeyen işlerde çalışanlar</t>
  </si>
  <si>
    <t>93-Madencilik, inşaat, imalat ve ulaştırma sektörlerinde nitelik gerektirmeyen işlerde çalışanlar</t>
  </si>
  <si>
    <t>931-Madencilik ve inşaat sektörlerinde nitelik gerektirmeyen işlerde çalışanlar</t>
  </si>
  <si>
    <t>9311-Madencilik ve taşocakçılığı sektörlerinde nitelik gerektirmeyen işlerde çalışanlar</t>
  </si>
  <si>
    <t>9312-Bina dışı inşaat sektöründe nitelik gerektirmeyen işlerde çalışanlar</t>
  </si>
  <si>
    <t>9313-Bina inşaatı sektöründe nitelik gerektirmeyen işlerde çalışanlar</t>
  </si>
  <si>
    <t>932-İmalat sektöründe nitelik gerektirmeyen işlerde çalışanlar</t>
  </si>
  <si>
    <t>9321-Elle paketleme işlerinde çalışanlar</t>
  </si>
  <si>
    <t>9329-Başka yerde sınıflandırılmamış imalat sektöründe nitelik gerektirmeyen işlerde çalışanlar</t>
  </si>
  <si>
    <t>933-Ulaştırma ve depolama sektörlerinde nitelik gerektirmeyen işlerde çalışanlar</t>
  </si>
  <si>
    <t>9331-El ve pedal ile sürülen taşıtların sürücüleri</t>
  </si>
  <si>
    <t>9332-Hayvanlar tarafından çekilen taşıtların ve makinelerin sürücüleri</t>
  </si>
  <si>
    <t>9333-Yükleme-boşaltma işlerinde nitelik gerektirmeyen işlerde çalışanlar</t>
  </si>
  <si>
    <t>9334-Raf istifleme işlerinde nitelik gerektirmeyen işlerde çalışanlar</t>
  </si>
  <si>
    <t>94-Yiyecek hazırlama yardımcıları</t>
  </si>
  <si>
    <t>941-Yiyecek hazırlama yardımcıları</t>
  </si>
  <si>
    <t>9411-Fast food hazırlayıcıları</t>
  </si>
  <si>
    <t>9412-Mutfak yardımcıları</t>
  </si>
  <si>
    <t>95-Cadde/sokak ve ilgili satış ve hizmet çalışanları</t>
  </si>
  <si>
    <t>951-Cadde/sokak ve ilgili hizmet çalışanları</t>
  </si>
  <si>
    <t>9510-Cadde/Sokak ve ilgili hizmet çalışanları</t>
  </si>
  <si>
    <t>952-Sokak satıcıları (gıda hariç)</t>
  </si>
  <si>
    <t>9520-Sokak satıcıları (gıda hariç)</t>
  </si>
  <si>
    <t>96-Çöpçüler ve diğer nitelik gerektirmeyen işlerde çalışanlar</t>
  </si>
  <si>
    <t>961-Çöpçüler</t>
  </si>
  <si>
    <t>9611-Çöp ve geri dönüşüm atıkları toplayıcıları</t>
  </si>
  <si>
    <t>9612-Çöp tasnif ediciler</t>
  </si>
  <si>
    <t>9613-Sokak, park ve benzeri halka açık yerleri süpürenler ve ilgili işçiler</t>
  </si>
  <si>
    <t>962-Diğer nitelik gerektirmeyen işlerde çalışanlar</t>
  </si>
  <si>
    <t>9621-Kuryeler, paket dağıtıcıları ve bavul taşıyıcıları</t>
  </si>
  <si>
    <t>9622-Düzensiz işlerde çalışanlar</t>
  </si>
  <si>
    <t>9623-Sayaç okuyucular ve otomatik satış yapan makinelerden para toplayanlar</t>
  </si>
  <si>
    <t>9624-Su taşıyıcılar ve yakacak odun toplayıcılar</t>
  </si>
  <si>
    <t>9629-Başka yerde sınıflandırılmamış nitelik gerektirmeyen işlerde çalışanlar</t>
  </si>
  <si>
    <t>732-Basım ile ilgili işlerde çalışanlar</t>
  </si>
  <si>
    <r>
      <t xml:space="preserve">  1 Gün
  </t>
    </r>
    <r>
      <rPr>
        <sz val="10"/>
        <rFont val="Times New Roman"/>
        <family val="1"/>
        <charset val="162"/>
      </rPr>
      <t>1 Day</t>
    </r>
  </si>
  <si>
    <r>
      <t xml:space="preserve">  2-7 Gün
  </t>
    </r>
    <r>
      <rPr>
        <sz val="10"/>
        <rFont val="Times New Roman"/>
        <family val="1"/>
        <charset val="162"/>
      </rPr>
      <t>2-7 Day</t>
    </r>
  </si>
  <si>
    <r>
      <t xml:space="preserve">  8-30 Gün
  </t>
    </r>
    <r>
      <rPr>
        <sz val="10"/>
        <rFont val="Times New Roman"/>
        <family val="1"/>
        <charset val="162"/>
      </rPr>
      <t>8 - 30 Days</t>
    </r>
  </si>
  <si>
    <r>
      <t xml:space="preserve">1 Aydan fazla - 3 Ay (Dahil)
</t>
    </r>
    <r>
      <rPr>
        <sz val="10"/>
        <rFont val="Times New Roman"/>
        <family val="1"/>
        <charset val="162"/>
      </rPr>
      <t>More than a month-3 months</t>
    </r>
  </si>
  <si>
    <r>
      <t xml:space="preserve">3 Aydan fazla -  1Yıl (Dahil)
</t>
    </r>
    <r>
      <rPr>
        <sz val="10"/>
        <rFont val="Times New Roman"/>
        <family val="1"/>
        <charset val="162"/>
      </rPr>
      <t>More than 3 Months - 1 Year</t>
    </r>
  </si>
  <si>
    <r>
      <t xml:space="preserve">1 Yıldan fazla-  2 Yıl (Dahil)
</t>
    </r>
    <r>
      <rPr>
        <sz val="10"/>
        <rFont val="Times New Roman"/>
        <family val="1"/>
        <charset val="162"/>
      </rPr>
      <t>More than a year- 2 Years</t>
    </r>
  </si>
  <si>
    <r>
      <t xml:space="preserve">2 Yıldan fazla-  5 Yıl  (Dahil)
</t>
    </r>
    <r>
      <rPr>
        <sz val="10"/>
        <rFont val="Times New Roman"/>
        <family val="1"/>
        <charset val="162"/>
      </rPr>
      <t>More than 2 years-5 Years</t>
    </r>
  </si>
  <si>
    <r>
      <t xml:space="preserve">5 Yıldan fazla-  10 Yıl (Dahil)
</t>
    </r>
    <r>
      <rPr>
        <sz val="10"/>
        <rFont val="Times New Roman"/>
        <family val="1"/>
        <charset val="162"/>
      </rPr>
      <t>More than 5 years-10 Years</t>
    </r>
  </si>
  <si>
    <r>
      <t xml:space="preserve">10+  Yıl 
</t>
    </r>
    <r>
      <rPr>
        <sz val="10"/>
        <rFont val="Times New Roman"/>
        <family val="1"/>
        <charset val="162"/>
      </rPr>
      <t>10+ Years</t>
    </r>
  </si>
  <si>
    <r>
      <t>Toplam -</t>
    </r>
    <r>
      <rPr>
        <sz val="10"/>
        <rFont val="Times New Roman"/>
        <family val="1"/>
        <charset val="162"/>
      </rPr>
      <t xml:space="preserve"> Total</t>
    </r>
  </si>
  <si>
    <r>
      <t xml:space="preserve">Bilinmeyen
</t>
    </r>
    <r>
      <rPr>
        <sz val="10"/>
        <rFont val="Times New Roman"/>
        <family val="1"/>
        <charset val="162"/>
      </rPr>
      <t>Unknown</t>
    </r>
  </si>
  <si>
    <r>
      <t xml:space="preserve">Kod no
</t>
    </r>
    <r>
      <rPr>
        <sz val="10"/>
        <color theme="1"/>
        <rFont val="Times New Roman"/>
        <family val="1"/>
        <charset val="162"/>
      </rPr>
      <t>Code no</t>
    </r>
  </si>
  <si>
    <t>000</t>
  </si>
  <si>
    <r>
      <rPr>
        <b/>
        <sz val="10"/>
        <color theme="1"/>
        <rFont val="Times New Roman"/>
        <family val="1"/>
        <charset val="162"/>
      </rPr>
      <t>Yaranın türü bilinmeyen veya belirtilmemiş</t>
    </r>
    <r>
      <rPr>
        <sz val="10"/>
        <color theme="1"/>
        <rFont val="Times New Roman"/>
        <family val="1"/>
        <charset val="162"/>
      </rPr>
      <t xml:space="preserve">
Type of injury unknown or unspecified</t>
    </r>
  </si>
  <si>
    <t>010</t>
  </si>
  <si>
    <r>
      <t>Yaralar ve yüzeysel yaralanmalar</t>
    </r>
    <r>
      <rPr>
        <sz val="10"/>
        <color theme="1"/>
        <rFont val="Times New Roman"/>
        <family val="1"/>
        <charset val="162"/>
      </rPr>
      <t xml:space="preserve">
Wounds and superficial injuries</t>
    </r>
  </si>
  <si>
    <t>011</t>
  </si>
  <si>
    <t>Yüzeysel yaralanmalar
Superficial injuries</t>
  </si>
  <si>
    <t>012</t>
  </si>
  <si>
    <t>Açık yaralar
Open wounds</t>
  </si>
  <si>
    <t>019</t>
  </si>
  <si>
    <t>Diğer tür yaralar ve yüzeysel yaralanmalar
Other types of wounds and superficial injuries</t>
  </si>
  <si>
    <t>020</t>
  </si>
  <si>
    <r>
      <t>Kemik kırıkları</t>
    </r>
    <r>
      <rPr>
        <sz val="10"/>
        <color theme="1"/>
        <rFont val="Times New Roman"/>
        <family val="1"/>
        <charset val="162"/>
      </rPr>
      <t xml:space="preserve">
Bone fractures</t>
    </r>
  </si>
  <si>
    <t>021</t>
  </si>
  <si>
    <t>Kapalı kırıklar
Closed fractures</t>
  </si>
  <si>
    <t>022</t>
  </si>
  <si>
    <t>Açık kırıklar
Open fractures</t>
  </si>
  <si>
    <t>029</t>
  </si>
  <si>
    <t>Diğer tür kemik kırıkları
Other types of bone fractures</t>
  </si>
  <si>
    <t>030</t>
  </si>
  <si>
    <r>
      <t xml:space="preserve">Çıkıklar, burkulmalar ve incinmeler
</t>
    </r>
    <r>
      <rPr>
        <sz val="10"/>
        <color theme="1"/>
        <rFont val="Times New Roman"/>
        <family val="1"/>
        <charset val="162"/>
      </rPr>
      <t>Dislocations, sprains and strains</t>
    </r>
  </si>
  <si>
    <t>031</t>
  </si>
  <si>
    <t>Çıkıklar ve yarı çıkıklar
Dislocations and subluxations</t>
  </si>
  <si>
    <t>032</t>
  </si>
  <si>
    <t>Burkulmalar ve incinmeler
Sprains and strains</t>
  </si>
  <si>
    <t>039</t>
  </si>
  <si>
    <t>Diğer tür çıkık, burkulma ve incinmeler
Other types of dislocations, sprains and strains</t>
  </si>
  <si>
    <t>040</t>
  </si>
  <si>
    <r>
      <t xml:space="preserve">Travma sonucu organ kaybı (bedenin bir parçasının kaybı)
</t>
    </r>
    <r>
      <rPr>
        <sz val="10"/>
        <color theme="1"/>
        <rFont val="Times New Roman"/>
        <family val="1"/>
        <charset val="162"/>
      </rPr>
      <t>Traumatic amputations (Loss of body parts)</t>
    </r>
  </si>
  <si>
    <t>050</t>
  </si>
  <si>
    <r>
      <t xml:space="preserve">Beyin sarsıntısı ve iç yaralanmalar
</t>
    </r>
    <r>
      <rPr>
        <sz val="10"/>
        <color theme="1"/>
        <rFont val="Times New Roman"/>
        <family val="1"/>
        <charset val="162"/>
      </rPr>
      <t>Concussion and internal injuries</t>
    </r>
  </si>
  <si>
    <t>051</t>
  </si>
  <si>
    <t>Beyin sarsıntısı ve kafatası yaralanmaları
Concussion and intracranial injuries</t>
  </si>
  <si>
    <t>052</t>
  </si>
  <si>
    <t>İç yaralanmalar
Internal injuries</t>
  </si>
  <si>
    <t>059</t>
  </si>
  <si>
    <t>Diğer tür beyin sarsıntısı ve iç yaralanmalar
Other types of concussion and internal injuries</t>
  </si>
  <si>
    <t>060</t>
  </si>
  <si>
    <r>
      <t xml:space="preserve">Yanıklar, kaynar su ile kavrulma ve donmalar
</t>
    </r>
    <r>
      <rPr>
        <sz val="10"/>
        <color theme="1"/>
        <rFont val="Times New Roman"/>
        <family val="1"/>
        <charset val="162"/>
      </rPr>
      <t>Burns, scalds and frostbites</t>
    </r>
  </si>
  <si>
    <t>061</t>
  </si>
  <si>
    <t>Yanıklar ve kaynar su ile kavrulmalar (termal)
Burns and scalds (thermal)</t>
  </si>
  <si>
    <t>062</t>
  </si>
  <si>
    <t>Kimyasal yanıklar (korozyon)
Chemical burns (corrosions)</t>
  </si>
  <si>
    <t>063</t>
  </si>
  <si>
    <t>Donmalar
Frostbites</t>
  </si>
  <si>
    <t>069</t>
  </si>
  <si>
    <t>Diğer tür yanıklar, kaynar su ile kavrulma ve donmalar- Other types of burns, scalds and frostbites</t>
  </si>
  <si>
    <t>070</t>
  </si>
  <si>
    <r>
      <t xml:space="preserve">Zehirlenme ve enfeksiyonlar
</t>
    </r>
    <r>
      <rPr>
        <sz val="10"/>
        <color theme="1"/>
        <rFont val="Times New Roman"/>
        <family val="1"/>
        <charset val="162"/>
      </rPr>
      <t>Poisonings and infections</t>
    </r>
  </si>
  <si>
    <t>071</t>
  </si>
  <si>
    <t>Akut zehirlenmeler
Acute poisonings</t>
  </si>
  <si>
    <t>072</t>
  </si>
  <si>
    <t>Akut enfeksiyonlar
Acute infections</t>
  </si>
  <si>
    <t>079</t>
  </si>
  <si>
    <t>Diğer tür zehirlenme ve enfeksiyonlar
Other types of poisonings and infections</t>
  </si>
  <si>
    <t>080</t>
  </si>
  <si>
    <r>
      <t xml:space="preserve">Suda boğulma ve nefesin kesilmesi
</t>
    </r>
    <r>
      <rPr>
        <sz val="10"/>
        <color theme="1"/>
        <rFont val="Times New Roman"/>
        <family val="1"/>
        <charset val="162"/>
      </rPr>
      <t>Drowning and asphyxiation</t>
    </r>
  </si>
  <si>
    <t>081</t>
  </si>
  <si>
    <t>Nefesin kesilmesi
Asphyxiation</t>
  </si>
  <si>
    <t>082</t>
  </si>
  <si>
    <t>Suda boğulma ve ölümle sonuçlanmayan boğulma
Drowning and non-fatal submersions</t>
  </si>
  <si>
    <t>089</t>
  </si>
  <si>
    <t>Diğer tür boğulma ve nefesin kesilmesi
Other types of drowning and asphyxiation</t>
  </si>
  <si>
    <t>090</t>
  </si>
  <si>
    <r>
      <t xml:space="preserve">Ses, titreşim ve basınç etkileri
</t>
    </r>
    <r>
      <rPr>
        <sz val="10"/>
        <color theme="1"/>
        <rFont val="Times New Roman"/>
        <family val="1"/>
        <charset val="162"/>
      </rPr>
      <t>Effects of sound, vibration and pressure</t>
    </r>
  </si>
  <si>
    <t>091</t>
  </si>
  <si>
    <t>Akut işitme kaybı
Acute hearing losses</t>
  </si>
  <si>
    <t>092</t>
  </si>
  <si>
    <t>Basınç etkileri (yüksek basınca bağlı)
Effects of pressure (barotrauma)</t>
  </si>
  <si>
    <t>099</t>
  </si>
  <si>
    <t>Diğer tür ses, titreşim ve basınç etkileri
Other effects of sound, vibration and pressure</t>
  </si>
  <si>
    <t>100</t>
  </si>
  <si>
    <r>
      <t xml:space="preserve">Aşırı ısı, ışık ve radyasyon etkileri- </t>
    </r>
    <r>
      <rPr>
        <sz val="10"/>
        <color theme="1"/>
        <rFont val="Times New Roman"/>
        <family val="1"/>
        <charset val="162"/>
      </rPr>
      <t>Effects of temperature extremes, light and radiation</t>
    </r>
  </si>
  <si>
    <t>101</t>
  </si>
  <si>
    <t>Sıcaklık ve güneş çarpması
Heat and sunstroke</t>
  </si>
  <si>
    <t>102</t>
  </si>
  <si>
    <t>Radyasyon etkileri (termal olmayan)
Effects of radiation (non-thermal)</t>
  </si>
  <si>
    <t>103</t>
  </si>
  <si>
    <t>İndirgenmiş ısı etkileri
Effects of reduced temperature</t>
  </si>
  <si>
    <t>109</t>
  </si>
  <si>
    <t>Diğer tür aşırı ısı, ışık ve radyasyon etkileri
Other effects of temperature extremes, light and radiation</t>
  </si>
  <si>
    <t>110</t>
  </si>
  <si>
    <r>
      <t xml:space="preserve">Şok- </t>
    </r>
    <r>
      <rPr>
        <sz val="10"/>
        <color theme="1"/>
        <rFont val="Times New Roman"/>
        <family val="1"/>
        <charset val="162"/>
      </rPr>
      <t>Shock</t>
    </r>
  </si>
  <si>
    <t>111</t>
  </si>
  <si>
    <t>Saldırı ve tehdit (korkutma) sonrası şoklar
Shocks after aggression and threats</t>
  </si>
  <si>
    <t>112</t>
  </si>
  <si>
    <t>Travma şokları
Traumatic shocks</t>
  </si>
  <si>
    <t>119</t>
  </si>
  <si>
    <t>Diğer tür şoklar
Other types of shocks</t>
  </si>
  <si>
    <t>120</t>
  </si>
  <si>
    <r>
      <t xml:space="preserve">Birden fazla sayıda yaralanmalar
</t>
    </r>
    <r>
      <rPr>
        <sz val="10"/>
        <color theme="1"/>
        <rFont val="Times New Roman"/>
        <family val="1"/>
        <charset val="162"/>
      </rPr>
      <t>Multiple injuries</t>
    </r>
  </si>
  <si>
    <r>
      <t xml:space="preserve">Diğer başlıklar altında içerilmeyen diğer belirtilmiş yaralanmalar- </t>
    </r>
    <r>
      <rPr>
        <sz val="10"/>
        <color theme="1"/>
        <rFont val="Times New Roman"/>
        <family val="1"/>
        <charset val="162"/>
      </rPr>
      <t>Other specified injuries not included under other headings</t>
    </r>
  </si>
  <si>
    <t>00</t>
  </si>
  <si>
    <r>
      <t xml:space="preserve">Yaranın vücuttaki yeri belirtilmemiş
</t>
    </r>
    <r>
      <rPr>
        <sz val="10"/>
        <color theme="1"/>
        <rFont val="Times New Roman"/>
        <family val="1"/>
        <charset val="162"/>
      </rPr>
      <t>Part of body injured, not specified</t>
    </r>
  </si>
  <si>
    <r>
      <t xml:space="preserve">Kafada meydana gelen belirtilmemiş alanlar
</t>
    </r>
    <r>
      <rPr>
        <sz val="10"/>
        <color theme="1"/>
        <rFont val="Times New Roman"/>
        <family val="1"/>
        <charset val="162"/>
      </rPr>
      <t>Head, not further specified</t>
    </r>
  </si>
  <si>
    <t>Kafa, beyin ve beyine bağlı sinir ve damarları
Head (Caput), brain and cranial nerves and vessels</t>
  </si>
  <si>
    <t>Yüz bölgesi
Facial area</t>
  </si>
  <si>
    <t>Göz(ler)
Eye(s)</t>
  </si>
  <si>
    <t>Kulak(lar) 
Ear(s)</t>
  </si>
  <si>
    <t>Dişler
Teeth</t>
  </si>
  <si>
    <t>Kafa; çeşitli bölgeleri etkilenmiş
Head, multiple sites affected</t>
  </si>
  <si>
    <t>Kafa; yukarıda belirtilmemiş diğer bölgeler
Head, other parts not mentioned above</t>
  </si>
  <si>
    <r>
      <t xml:space="preserve">Boyun; boyundaki omurilik ve omur dahil
</t>
    </r>
    <r>
      <rPr>
        <sz val="10"/>
        <color theme="1"/>
        <rFont val="Times New Roman"/>
        <family val="1"/>
        <charset val="162"/>
      </rPr>
      <t>Neck, inclusive spine and vertebra in the neck</t>
    </r>
  </si>
  <si>
    <t>Boyun; boyundaki omurilik ve omur dahil
Neck, inclusive spine and vertebra in the neck</t>
  </si>
  <si>
    <t>Boyun; yukarıda belirtilmeyen diğer bölgeleri
Neck, other parts not mentioned above</t>
  </si>
  <si>
    <t>Sırt; sırttaki omurilik ve omur dahil
Back, including spine and vertebra in the back</t>
  </si>
  <si>
    <t>Sırt; yukarıda belirtilmeyen diğer bölgeleri
Back, other parts not mentioned above</t>
  </si>
  <si>
    <r>
      <t xml:space="preserve">Gövde ve organlar; belirtilmemiş alanlar
</t>
    </r>
    <r>
      <rPr>
        <sz val="10"/>
        <color theme="1"/>
        <rFont val="Times New Roman"/>
        <family val="1"/>
        <charset val="162"/>
      </rPr>
      <t>Torso and organs, not further specified</t>
    </r>
  </si>
  <si>
    <t>Göğüs kafesi (kaburga), eklem ve kürek kemikleri dahil olmak üzere kaburgalar - Rib cage, ribs including joints and shoulder blades</t>
  </si>
  <si>
    <t>Organlarıyla birlikte göğüs bölgesi
Chest area including organs</t>
  </si>
  <si>
    <t>Organlarıyla birlikte karınla ilgili ve sırtın alt bölümü (kalça kısmı)
Pelvic and abdominal area including organs</t>
  </si>
  <si>
    <t>Gövde; çeşitli bölgeleri etkilenmiş
Torso, multiple sites affected</t>
  </si>
  <si>
    <t>Gövde; yukarıda belirtilmeyen diğer bölgeleri
Torso, other parts not mentioned above</t>
  </si>
  <si>
    <r>
      <t xml:space="preserve">Kollar; belirtilmemiş alanlar
</t>
    </r>
    <r>
      <rPr>
        <sz val="10"/>
        <color theme="1"/>
        <rFont val="Times New Roman"/>
        <family val="1"/>
        <charset val="162"/>
      </rPr>
      <t>Upper Extremities, not further specified</t>
    </r>
  </si>
  <si>
    <t>Omuz ve omuz eklemleri
Shoulder and shoulder joints</t>
  </si>
  <si>
    <t>Dirsek dahil kol
Arm, including elbow</t>
  </si>
  <si>
    <t>El
Hand</t>
  </si>
  <si>
    <t>Parmak(lar)
Finger(s)</t>
  </si>
  <si>
    <t>Bilek
Wrist</t>
  </si>
  <si>
    <t>Kollar; çeşitli bölgeleri etkilenmiş
Upper extremities, multiple sites affected</t>
  </si>
  <si>
    <t>Kollar; yukarıda belirtilmemiş diğer bölgeleri
Upper extremities, other parts not mentioned above</t>
  </si>
  <si>
    <r>
      <t xml:space="preserve">Bacaklar; belirtilmemiş alanlar
</t>
    </r>
    <r>
      <rPr>
        <sz val="10"/>
        <color theme="1"/>
        <rFont val="Times New Roman"/>
        <family val="1"/>
        <charset val="162"/>
      </rPr>
      <t>Lower Extremities, not further specified</t>
    </r>
  </si>
  <si>
    <t>Kalça ve kalça eklemleri
Hip and hip joint</t>
  </si>
  <si>
    <t>Diz dahil bacak
Leg, including knee</t>
  </si>
  <si>
    <t>Ayak bileği
Ankle</t>
  </si>
  <si>
    <t>Ayak
Foot</t>
  </si>
  <si>
    <t>Ayak parmak(lar)ı
Toe(s)</t>
  </si>
  <si>
    <t>Bacaklar; çeşitli bölgeleri etkilenmiş
Lower extremities, multiple sites affected</t>
  </si>
  <si>
    <t>Bacaklar; yukarıda belirtilmemiş diğer bölgeleri
Lower Extremities, other parts not mentioned above</t>
  </si>
  <si>
    <r>
      <t xml:space="preserve">Tüm beden ve çeşitli bölgeler; belirlenmemiş alanlar
</t>
    </r>
    <r>
      <rPr>
        <sz val="10"/>
        <color theme="1"/>
        <rFont val="Times New Roman"/>
        <family val="1"/>
        <charset val="162"/>
      </rPr>
      <t>Whole body and multiple sites, not further specified</t>
    </r>
  </si>
  <si>
    <t>Tüm beden (bütün vücuda tesir eden etkiler)
Whole body (Systemic effects)</t>
  </si>
  <si>
    <t>Bedenin, etkilenmiş çeşitli bölgeleri
Multiple sites of the body affected</t>
  </si>
  <si>
    <r>
      <t>Bilinmeyen-</t>
    </r>
    <r>
      <rPr>
        <sz val="10"/>
        <rFont val="Times New Roman"/>
        <family val="1"/>
        <charset val="162"/>
      </rPr>
      <t>Unk.</t>
    </r>
  </si>
  <si>
    <r>
      <t xml:space="preserve">Toplam- </t>
    </r>
    <r>
      <rPr>
        <sz val="10"/>
        <rFont val="Times New Roman"/>
        <family val="1"/>
        <charset val="162"/>
      </rPr>
      <t>Total</t>
    </r>
  </si>
  <si>
    <r>
      <t xml:space="preserve">0 Çalışan (Kendi hesabına çalışan) - </t>
    </r>
    <r>
      <rPr>
        <sz val="10"/>
        <rFont val="Times New Roman"/>
        <family val="1"/>
        <charset val="162"/>
      </rPr>
      <t>employees (Self-employed without employees)</t>
    </r>
  </si>
  <si>
    <r>
      <t xml:space="preserve">1-3 Çalışan </t>
    </r>
    <r>
      <rPr>
        <sz val="10"/>
        <rFont val="Times New Roman"/>
        <family val="1"/>
        <charset val="162"/>
      </rPr>
      <t xml:space="preserve"> - employees</t>
    </r>
  </si>
  <si>
    <r>
      <t>4-9 Çalışan</t>
    </r>
    <r>
      <rPr>
        <sz val="10"/>
        <rFont val="Times New Roman"/>
        <family val="1"/>
        <charset val="162"/>
      </rPr>
      <t xml:space="preserve"> - employees</t>
    </r>
  </si>
  <si>
    <r>
      <t>10-20 Çalışan</t>
    </r>
    <r>
      <rPr>
        <sz val="10"/>
        <rFont val="Times New Roman"/>
        <family val="1"/>
        <charset val="162"/>
      </rPr>
      <t xml:space="preserve"> - employees</t>
    </r>
  </si>
  <si>
    <r>
      <t>21-49 Çalışan</t>
    </r>
    <r>
      <rPr>
        <sz val="10"/>
        <rFont val="Times New Roman"/>
        <family val="1"/>
        <charset val="162"/>
      </rPr>
      <t xml:space="preserve"> - employees</t>
    </r>
  </si>
  <si>
    <r>
      <t>50-99 Çalışan</t>
    </r>
    <r>
      <rPr>
        <sz val="10"/>
        <rFont val="Times New Roman"/>
        <family val="1"/>
        <charset val="162"/>
      </rPr>
      <t xml:space="preserve"> - employees</t>
    </r>
  </si>
  <si>
    <r>
      <t>100-199 Çalışan</t>
    </r>
    <r>
      <rPr>
        <sz val="10"/>
        <rFont val="Times New Roman"/>
        <family val="1"/>
        <charset val="162"/>
      </rPr>
      <t xml:space="preserve"> - employees</t>
    </r>
  </si>
  <si>
    <r>
      <t>200-249 Çalışan</t>
    </r>
    <r>
      <rPr>
        <sz val="10"/>
        <rFont val="Times New Roman"/>
        <family val="1"/>
        <charset val="162"/>
      </rPr>
      <t xml:space="preserve"> - employees</t>
    </r>
  </si>
  <si>
    <r>
      <t>250-499 Çalışan</t>
    </r>
    <r>
      <rPr>
        <sz val="10"/>
        <rFont val="Times New Roman"/>
        <family val="1"/>
        <charset val="162"/>
      </rPr>
      <t xml:space="preserve"> - employees</t>
    </r>
  </si>
  <si>
    <r>
      <t>500-999 Çalışan</t>
    </r>
    <r>
      <rPr>
        <sz val="10"/>
        <rFont val="Times New Roman"/>
        <family val="1"/>
        <charset val="162"/>
      </rPr>
      <t xml:space="preserve"> - employees</t>
    </r>
  </si>
  <si>
    <r>
      <t>1000 + Çalışan</t>
    </r>
    <r>
      <rPr>
        <sz val="10"/>
        <rFont val="Times New Roman"/>
        <family val="1"/>
        <charset val="162"/>
      </rPr>
      <t xml:space="preserve"> - employees</t>
    </r>
  </si>
  <si>
    <r>
      <t xml:space="preserve">Bilinmeyen- </t>
    </r>
    <r>
      <rPr>
        <sz val="10"/>
        <rFont val="Times New Roman"/>
        <family val="1"/>
        <charset val="162"/>
      </rPr>
      <t>Unknown size</t>
    </r>
  </si>
  <si>
    <r>
      <t xml:space="preserve">Toplam - </t>
    </r>
    <r>
      <rPr>
        <sz val="10"/>
        <rFont val="Times New Roman"/>
        <family val="1"/>
        <charset val="162"/>
      </rPr>
      <t>Total</t>
    </r>
  </si>
  <si>
    <r>
      <t xml:space="preserve">Çalışılan ortamı belirtilmemiş
</t>
    </r>
    <r>
      <rPr>
        <sz val="10"/>
        <rFont val="Times New Roman"/>
        <family val="1"/>
        <charset val="162"/>
      </rPr>
      <t>Not specified</t>
    </r>
  </si>
  <si>
    <r>
      <t xml:space="preserve">Sürekli olarak çalıştığı sabit işyeri (örn: Atölye, İşyeri, Büro, Ek Bina vb…)
</t>
    </r>
    <r>
      <rPr>
        <sz val="10"/>
        <rFont val="Times New Roman"/>
        <family val="1"/>
        <charset val="162"/>
      </rPr>
      <t>Usual workstation or within the usual local unit of work</t>
    </r>
  </si>
  <si>
    <r>
      <t xml:space="preserve">Sabit olmayan geçici işyeri (örn.: Açık alan, İnşaat alanı, İş seyahati, Başka işyerinde toplantı)
</t>
    </r>
    <r>
      <rPr>
        <sz val="10"/>
        <rFont val="Times New Roman"/>
        <family val="1"/>
        <charset val="162"/>
      </rPr>
      <t>Occasional or mobile workstation or in a journey on behalf of the employer</t>
    </r>
  </si>
  <si>
    <r>
      <t xml:space="preserve">Diğer çalışılan ortam
</t>
    </r>
    <r>
      <rPr>
        <sz val="10"/>
        <rFont val="Times New Roman"/>
        <family val="1"/>
        <charset val="162"/>
      </rPr>
      <t>Other workstation</t>
    </r>
  </si>
  <si>
    <r>
      <t xml:space="preserve">Bilgi yok
</t>
    </r>
    <r>
      <rPr>
        <sz val="10"/>
        <rFont val="Times New Roman"/>
        <family val="1"/>
        <charset val="162"/>
      </rPr>
      <t>No information</t>
    </r>
  </si>
  <si>
    <r>
      <t xml:space="preserve">Sanayi (Endüstri) mevkii- Belirtilmemiş
</t>
    </r>
    <r>
      <rPr>
        <sz val="10"/>
        <rFont val="Times New Roman"/>
        <family val="1"/>
        <charset val="162"/>
      </rPr>
      <t>Industrial site - Not specified</t>
    </r>
  </si>
  <si>
    <t>Üretim alanı, fabrika, atölye
Production area, factory, workshop</t>
  </si>
  <si>
    <t>Bakım alanı, onarım atölyesi
Maintenance area, repair workshop</t>
  </si>
  <si>
    <t>013</t>
  </si>
  <si>
    <t>Temelde depo, yükleme, boşaltma için kullanılan alan
Area used principally for storage, loading, unloading</t>
  </si>
  <si>
    <t>Yukarıda listelenmemiş diğer başka 010 tür çalışılan çevre
Other group 010 type Working Environments not listed above</t>
  </si>
  <si>
    <r>
      <t xml:space="preserve">İnşaat mevkii, inşaat, açık hava taşocağı, açık hava madeni - Belirtilmemiş
</t>
    </r>
    <r>
      <rPr>
        <sz val="10"/>
        <rFont val="Times New Roman"/>
        <family val="1"/>
        <charset val="162"/>
      </rPr>
      <t>Construction site, construction, opencast quarry, opencast mine - Not specified</t>
    </r>
  </si>
  <si>
    <t>İnşaat mevkii – yeni inşa edilen bina
Construction site - building being constructed</t>
  </si>
  <si>
    <t>İnşaat mevkii – yıkılan, onarılan, bakımı yapılan bina
Construction site - building being demolished, repaired, maintained</t>
  </si>
  <si>
    <t>023</t>
  </si>
  <si>
    <t>Açık hava taşocağı, açık hava madeni, kazı, çukur (açık hava madenciliği ve çalışan taşocakları dahil)
Opencast quarry, opencast mine, excavation, trench (including opencast mines and working quarries)</t>
  </si>
  <si>
    <t>024</t>
  </si>
  <si>
    <t>İnşaat mevkii – yeraltı
Construction site - underground</t>
  </si>
  <si>
    <t>025</t>
  </si>
  <si>
    <t>İnşaat mevkii – su üstü veya üzerinde
Construction site - on / over water</t>
  </si>
  <si>
    <t>026</t>
  </si>
  <si>
    <t>İnşaat mevkii – yüksek basınçlı ortamda
Construction site - in a high-pressure environment</t>
  </si>
  <si>
    <t>Yukarıda listelenmemiş diğer başka 020 tür çalışılan çevre
Other group 020 type Working Environments not listed above</t>
  </si>
  <si>
    <r>
      <t xml:space="preserve">Çiftçilik, yetiştirmecilik, balık çiftçiliği, orman alanı - Belirtilmemiş
</t>
    </r>
    <r>
      <rPr>
        <sz val="10"/>
        <rFont val="Times New Roman"/>
        <family val="1"/>
        <charset val="162"/>
      </rPr>
      <t>Farming, breeding, fish farming, forest zone - Not specified</t>
    </r>
  </si>
  <si>
    <t>Yetiştirme alanı
Breeding area</t>
  </si>
  <si>
    <t>Çiftlik alanı – toprak ürünleri
Farming area - ground crop</t>
  </si>
  <si>
    <t>033</t>
  </si>
  <si>
    <t>Çiftlik alanı – ağaç veya çalı ürünleri
Farming area - tree or bush crop</t>
  </si>
  <si>
    <t>034</t>
  </si>
  <si>
    <t>Ormancılık alanı
Forestry zone</t>
  </si>
  <si>
    <t>035</t>
  </si>
  <si>
    <t>Balık çiftçiliği alanı, balıkçılık, deniz ürünleri (gemi veya tekne üzerinden olmayan)- Fish farming zone, fishing, aquaculture (not on a vessel)</t>
  </si>
  <si>
    <t>036</t>
  </si>
  <si>
    <t>Bahçe, park, botanik bahçe, hayvanat bahçesi
Garden, park, botanical garden, zoological garden</t>
  </si>
  <si>
    <t>Yukarıda listelenmemiş diğer başka 030 tür çalışılan çevre
Other group 030 type Working Environments not listed above</t>
  </si>
  <si>
    <r>
      <t xml:space="preserve">Üçüncü faaliyet alanı, büro, eğlence alanı, muhtelif - Belirtilmemiş
</t>
    </r>
    <r>
      <rPr>
        <sz val="10"/>
        <rFont val="Times New Roman"/>
        <family val="1"/>
        <charset val="162"/>
      </rPr>
      <t>Tertiary activity area, office, amusement area, miscellaneous - Not specified</t>
    </r>
  </si>
  <si>
    <t>041</t>
  </si>
  <si>
    <t>Büro, toplantı salonu, kütüphane, vb.
Office, meeting room, library etc.</t>
  </si>
  <si>
    <t>042</t>
  </si>
  <si>
    <t>Öğretim Kurumu, okul, lise, yüksek okul, üniversite, kreş, anaokulu
Teaching establishment, school, secondary school, college, university, crèche, day nursery</t>
  </si>
  <si>
    <t>043</t>
  </si>
  <si>
    <t>Küçük veya büyük satış alanı (sokak satışları dahil)
Small or large sales area (including street commerce)</t>
  </si>
  <si>
    <t>044</t>
  </si>
  <si>
    <t>Lokanta, dinlenme alanı, geçici konaklama (müze, oditoryum, stadyum, fuar, vb. dahil)- Restaurant, recreational area, temporary accommodation (including museums, auditoriums, stadiums, fairs etc.)</t>
  </si>
  <si>
    <t>049</t>
  </si>
  <si>
    <t>Yukarıda listelenmemiş diğer başka 040 tür çalışılan çevre
Other group 040 type Working Environments not listed above</t>
  </si>
  <si>
    <r>
      <t xml:space="preserve">Sağlık Kurumu - Belirtilmemiş
</t>
    </r>
    <r>
      <rPr>
        <sz val="10"/>
        <rFont val="Times New Roman"/>
        <family val="1"/>
        <charset val="162"/>
      </rPr>
      <t>Health establishment - Not specified</t>
    </r>
  </si>
  <si>
    <t>Sağlık Kurumu, özel hastane, hastane, bakım evi
Health establishment, private hospital, hospital, nursing home</t>
  </si>
  <si>
    <t>Yukarıda listelenmemiş diğer başka 050 tür çalışılan çevre
Other group 050 type Working Environments not listed above</t>
  </si>
  <si>
    <r>
      <t xml:space="preserve">Kamu alanı - Belirtilmemiş
</t>
    </r>
    <r>
      <rPr>
        <sz val="10"/>
        <rFont val="Times New Roman"/>
        <family val="1"/>
        <charset val="162"/>
      </rPr>
      <t>Public area - Not specified</t>
    </r>
  </si>
  <si>
    <t>Sürekli olarak kamu geçişine açık alan (karayolları, yan yollar, park alanları, İstasyon veya havaalanı bekleme salonları, vb.) Area permanently open to public thoroughfare – (highways, byways, parking areas, station or airport waiting rooms etc.)</t>
  </si>
  <si>
    <t>Ulaşım araçları – kara veya demiryolu ile– özel veya kamu (her tür: tren, otobüs, araba, vb.)
Means of transport - by land or rail – private or public (all kinds: train, bus, car etc.)</t>
  </si>
  <si>
    <t>Kamu alanlarına bağlı alanlar olmakla birlikte sadece yetili kimselerin erişimine izin verilen alanlar: demiryolu hattı, havaalanı pisti, karayolu banketi- Zone attached to public places but with access restricted to authorised personnel: railway line, airport apron, motorway hard shoulder</t>
  </si>
  <si>
    <t>Yukarıda listelenmemiş diğer başka 060 tür çalışılan çevre
Other group 060 type Working Environments not listed above</t>
  </si>
  <si>
    <r>
      <t xml:space="preserve">Evde - Belirtilmemiş
</t>
    </r>
    <r>
      <rPr>
        <sz val="10"/>
        <rFont val="Times New Roman"/>
        <family val="1"/>
        <charset val="162"/>
      </rPr>
      <t>In the home - Not specified</t>
    </r>
  </si>
  <si>
    <t>Kişisel ev
Private home</t>
  </si>
  <si>
    <t>Bir binanın ortak alanı, ekleri, kişisel aile bahçesi
Communal parts of a building, annexes, private family garden</t>
  </si>
  <si>
    <t>Yukarıda listelenmemiş diğer başka 070 tür çalışılan çevre
Other group 070 type Working Environments not listed above</t>
  </si>
  <si>
    <r>
      <t xml:space="preserve">Spor alanı - Belirtilmemiş
</t>
    </r>
    <r>
      <rPr>
        <sz val="10"/>
        <rFont val="Times New Roman"/>
        <family val="1"/>
        <charset val="162"/>
      </rPr>
      <t>Sports area - Not specified</t>
    </r>
  </si>
  <si>
    <t>Kapalı spor alanı – spor salonu, jimnastik salonu, kapalı yüzme havuzu
Indoor sports area – sports hall, gymnasium, indoor swimming pool</t>
  </si>
  <si>
    <t>Açık spor alanı – spor sahası, açık yüzme havuzu, kayak parkuru
Outdoor sports area – sports ground, outdoor swimming pool, skiing piste</t>
  </si>
  <si>
    <t>Yukarıda listelenmemiş diğer başka 080 tür çalışılan çevre
Other group 080 type Working Environments not listed above</t>
  </si>
  <si>
    <r>
      <t xml:space="preserve">Havada, yükseltme esnasında, inşaat mevkii dışında - Belirtilmemiş
</t>
    </r>
    <r>
      <rPr>
        <sz val="10"/>
        <rFont val="Times New Roman"/>
        <family val="1"/>
        <charset val="162"/>
      </rPr>
      <t>In the air, elevated, excluding construction sites - Not specified</t>
    </r>
  </si>
  <si>
    <t>Yükseltme esnasında – sabit bir düzeyde (çatı, teras, vb.)
Elevated – on a fixed level (roof, terrace, etc.)</t>
  </si>
  <si>
    <t>Yükseltme esnasında – direk, pilon, asılı platform
Elevated – mast, pylon, suspended platform</t>
  </si>
  <si>
    <t>093</t>
  </si>
  <si>
    <t>Havada – uçakta
In the air - aboard aircraft</t>
  </si>
  <si>
    <t>Yukarıda listelenmemiş başka 090 türü Çalışılan çevre, inşaat şantiyesi dışında- Other group 090 type Working Environments not listed above, excluding construction sites</t>
  </si>
  <si>
    <r>
      <t xml:space="preserve">Yeraltında, inşaat şantiyesi dışında - Belirtilmemiş
</t>
    </r>
    <r>
      <rPr>
        <sz val="10"/>
        <rFont val="Times New Roman"/>
        <family val="1"/>
        <charset val="162"/>
      </rPr>
      <t>Underground, excluding construction sites - Not specified</t>
    </r>
  </si>
  <si>
    <t>Yeraltında – tünel (yol, ten, tüp)
Underground – tunnel (road, train, tube)</t>
  </si>
  <si>
    <t>Yeraltında – maden
Underground – mine</t>
  </si>
  <si>
    <t>Yeraltında – kanalizasyon, lağım
Underground - drains/sewers</t>
  </si>
  <si>
    <t>Yukarıda listelenmemiş diğer başka 100 tür çalışılan çevre, inşaat mevkii dışında-Other group 100 type Working Environments not listed above, excluding construction sites</t>
  </si>
  <si>
    <r>
      <t xml:space="preserve">Su üstünde/üzerinde, inşaat mevkii dışında - Belirtilmemiş
</t>
    </r>
    <r>
      <rPr>
        <sz val="10"/>
        <rFont val="Times New Roman"/>
        <family val="1"/>
        <charset val="162"/>
      </rPr>
      <t>On /over water, excluding construction sites - Not specified</t>
    </r>
  </si>
  <si>
    <t>Deniz veya okyanus – her tür tekne, platform, gemi, sandal, mavnada
Sea or ocean – aboard all types of vessels, platforms, ships, boats, barges</t>
  </si>
  <si>
    <t>Göl, nehir, liman – her tür tekne, platform, gemi, sandal, mavnada
Lake, river, harbour – aboard all types of vessels, platforms, ships, boats, barges</t>
  </si>
  <si>
    <t>Yukarıda listelenmemiş diğer başka 110 tür çalışılan çevre, inşaat mevkii dışında
Other group 110 type Working Environments not listed above, excluding construction sites</t>
  </si>
  <si>
    <r>
      <t xml:space="preserve">Yüksek basınç ortamlarında, inşaat mevkii dışında - Belirtilmemiş
</t>
    </r>
    <r>
      <rPr>
        <sz val="10"/>
        <rFont val="Times New Roman"/>
        <family val="1"/>
        <charset val="162"/>
      </rPr>
      <t>In high pressure environments, excluding construction sites - Not specified</t>
    </r>
  </si>
  <si>
    <t>121</t>
  </si>
  <si>
    <t>Yüksek basınç ortamlarında – sualtı (örneğin, dalma)
In a high pressure environment – underwater (e.g. diving)</t>
  </si>
  <si>
    <t>122</t>
  </si>
  <si>
    <t>Yüksek basınç ortamlarında – kamara
In a high pressure environment - chamber</t>
  </si>
  <si>
    <t>129</t>
  </si>
  <si>
    <t>Yukarıda listelenmemiş başka 120 türü çalışılan çevre, inşaat şantiyesi dışında-Other group 120 type Working Environments not listed above, excluding construction site</t>
  </si>
  <si>
    <r>
      <t xml:space="preserve">Sınıflandırmada listelenmemiş başka çalışma ortamları
</t>
    </r>
    <r>
      <rPr>
        <sz val="10"/>
        <rFont val="Times New Roman"/>
        <family val="1"/>
        <charset val="162"/>
      </rPr>
      <t>Other Working Environments not listed in the classification</t>
    </r>
  </si>
  <si>
    <r>
      <t xml:space="preserve">Üretim, imalat, işleme, depolama – Tüm türler – Belirtilmemiş
</t>
    </r>
    <r>
      <rPr>
        <sz val="10"/>
        <rFont val="Times New Roman"/>
        <family val="1"/>
        <charset val="162"/>
      </rPr>
      <t>Production, manufacturing, processing, storing - All types - Not specified</t>
    </r>
  </si>
  <si>
    <t>Üretim, imalat, işleme – tüm türler
Production, manufacturing, processing – all types</t>
  </si>
  <si>
    <t>Depolama – tüm türler
Storing - all types</t>
  </si>
  <si>
    <t>Yukarıda listelenmemiş diğer başka 10 tür Kaza anında kazazedenin yürütmekte olduğu genel faaliyet-Other group 10 type Working Processes not listed above</t>
  </si>
  <si>
    <r>
      <t xml:space="preserve">Kazı, İnşaat, Onarım, Yıkım – Belirtilmemiş
</t>
    </r>
    <r>
      <rPr>
        <sz val="10"/>
        <rFont val="Times New Roman"/>
        <family val="1"/>
        <charset val="162"/>
      </rPr>
      <t>Excavation, Construction, Repair, Demolition - Not specified</t>
    </r>
  </si>
  <si>
    <t>Kazı
Excavation</t>
  </si>
  <si>
    <t>Yeni inşaat – bina
New construction - building</t>
  </si>
  <si>
    <t>Yeni inşaat – inşaat mühendisliği, altyapı, yol, köprü, baraj ve limanlar
New construction - civil engineering, infrastructures, roads, bridges, dams, ports</t>
  </si>
  <si>
    <t>Yeniden modelleme, onarım, genişletme, bina bakımı – her tür inşaat
Remodelling, repairing, extending, building maintenance - all types of constructions</t>
  </si>
  <si>
    <t>Yıkım – her tür inşaat
Demolition - all types of construction</t>
  </si>
  <si>
    <t>Yukarıda listelenmemiş diğer başka 20 çeşit kaza anında kazazedenin yaptıgı faaliyet-Other group 20 type Working Processes not listed above</t>
  </si>
  <si>
    <r>
      <t xml:space="preserve">Tarımla ilgili meslek türü, ormancılık, bahçecilik, balık çiftçiliği, canlı hayvanlarla çalışma –Belirtilmemiş
</t>
    </r>
    <r>
      <rPr>
        <sz val="10"/>
        <rFont val="Times New Roman"/>
        <family val="1"/>
        <charset val="162"/>
      </rPr>
      <t>Agricultural type work, forestry, horticulture, fish farming, work with live animals - Not specified</t>
    </r>
  </si>
  <si>
    <t>Tarımla ilgili meslek türü – toprağın işlenmesi
Agricultural type work - working the land</t>
  </si>
  <si>
    <t>Tarımla ilgili meslek türü – sebzelerle, bahçecilik
Agricultural type work- with vegetables, horticultural</t>
  </si>
  <si>
    <t>Tarımla ilgili meslek türü – canlı hayvanlarla
Agricultural type work - with live animals</t>
  </si>
  <si>
    <t>Ormancılıkla ilgili meslek türü
Forestry type work</t>
  </si>
  <si>
    <t>Balık çiftçiliği, balıkçılık
Fish farming, fishing</t>
  </si>
  <si>
    <t>Yukarıda listelenmemiş diğer başka 30 çeşit kaza anında kazazedenin yaptıgı faaliyet- Other group 30 type Working Processes not listed above</t>
  </si>
  <si>
    <r>
      <t xml:space="preserve">İşletmelere ve/veya kamuya sunulan hizmet; zihinsel faaliyet – Belirtilmemiş
</t>
    </r>
    <r>
      <rPr>
        <sz val="10"/>
        <rFont val="Times New Roman"/>
        <family val="1"/>
        <charset val="162"/>
      </rPr>
      <t>Service provided to enterprise and/or to the general public; intellectual activity - Not specified</t>
    </r>
  </si>
  <si>
    <t>Kamu hizmeti, bakım, yardım, servis
Service, care, assistance, to the general public</t>
  </si>
  <si>
    <t>Zihinsel çalışma – öğretmenlik, eğitim, bilgi işlem, büro işi, organizasyon, yönetim
Intellectual work - teaching, training, data processing, office work, organising, managing</t>
  </si>
  <si>
    <t>Ticari faaliyet – alım, satım ve ilgili hizmetler
Commercial activity - buying, selling and associated services</t>
  </si>
  <si>
    <t>Yukarıda listelenmemiş başka 40 çeşit kaza anında kazazedenin yaptıgı faaliyet - Other group 40 type Working Processes not listed above</t>
  </si>
  <si>
    <r>
      <t xml:space="preserve">10, 20, 30 ve 40 altında kodlanmış işlerle ilgili görevler – Belirtilmemiş
</t>
    </r>
    <r>
      <rPr>
        <sz val="10"/>
        <rFont val="Times New Roman"/>
        <family val="1"/>
        <charset val="162"/>
      </rPr>
      <t>Other work related to tasks coded under 10, 20, 30 and 40 - Not specified</t>
    </r>
  </si>
  <si>
    <t>Kurulum, hazırlama, montaj, yükleme, sökme, parçalama-Setting up, preparation, installation, mounting, disassembling, dismantling</t>
  </si>
  <si>
    <t>Bakım, onarım, ayar, akort
Maintenance, repair, tuning, adjustment</t>
  </si>
  <si>
    <t>İş alanının temizlenmesi, makine sanayi veya elle
Cleaning working areas, machines - industrial or manual</t>
  </si>
  <si>
    <t>Atık yönetimi, kontrol, her tür atık işleme
Waste management, disposal, waste treatment of all kinds</t>
  </si>
  <si>
    <t>İzleme, donanımları olsun veya olmasın imalat süreçlerinin, çalışma alanlarının, taşıt araçlarının, izlenmesi, teftişi - Monitoring, inspection of manufacturing procedures, working areas, means of transport, equipment -with or without monitoring equipment</t>
  </si>
  <si>
    <t>Yukarıda listelenmemiş başka 50 çeşit kaza anında kazazedenin yaptıgı faaliyet - Other group 50 type Working Processes not listed above</t>
  </si>
  <si>
    <r>
      <t xml:space="preserve">Hareket, spor, sanatsal faaliyet – Belirtilmemiş
</t>
    </r>
    <r>
      <rPr>
        <sz val="10"/>
        <rFont val="Times New Roman"/>
        <family val="1"/>
        <charset val="162"/>
      </rPr>
      <t>Movement, sport, artistic activity - Not specified</t>
    </r>
  </si>
  <si>
    <t>Taşıt araçlarıyla olanı da dahil olmak üzere hareket
Movement, including aboard means of transport</t>
  </si>
  <si>
    <t>Spor, sanatsal faaliyet
Sport, artistic activity</t>
  </si>
  <si>
    <t>Yukarıda listelenmemiş başka 60 çeşit kaza anında kazazedenin yaptıgı faaliyet - Other group 60 type Working Processes not listed above</t>
  </si>
  <si>
    <r>
      <t xml:space="preserve">Sınıflandırmada listelenmemiş başka kaza anında kazazedenin yaptıgı faaliyet - </t>
    </r>
    <r>
      <rPr>
        <sz val="10"/>
        <rFont val="Times New Roman"/>
        <family val="1"/>
        <charset val="162"/>
      </rPr>
      <t>Other Working Processes not listed in the above classification</t>
    </r>
  </si>
  <si>
    <r>
      <t xml:space="preserve">Makine işletimi – Belirtilmemiş
</t>
    </r>
    <r>
      <rPr>
        <sz val="10"/>
        <rFont val="Times New Roman"/>
        <family val="1"/>
        <charset val="162"/>
      </rPr>
      <t>Operating machine - Not specified</t>
    </r>
  </si>
  <si>
    <t>Makinenin çalıştırılması, makinenin durdurulması
Starting the machine, stopping the machine</t>
  </si>
  <si>
    <t>Makinenin beslenmesi, makinenin boşaltılması
Feeding the machine, unloading the machine</t>
  </si>
  <si>
    <t>Makinenin izlenmesi, makinenin işletilmesi veya sürülmesi-Monitoring the machine, operating or driving the machine,</t>
  </si>
  <si>
    <t>Yukarıda listelenmemiş başka 10 çeşit kaza anında kazazedenin yaptıgı faaliyet-Other group 10 type Specific Physical Activities not listed above</t>
  </si>
  <si>
    <r>
      <t xml:space="preserve">El makineleriyle çalışma – Belirtilmemiş
</t>
    </r>
    <r>
      <rPr>
        <sz val="10"/>
        <rFont val="Times New Roman"/>
        <family val="1"/>
        <charset val="162"/>
      </rPr>
      <t>Working with hand-held tools - Not specified</t>
    </r>
  </si>
  <si>
    <t>El makineleriyle çalışma – elle
Working with hand-held tools - manual</t>
  </si>
  <si>
    <t>El makineleriyle çalışma – motorlu
Working with hand-held tools - motorised</t>
  </si>
  <si>
    <t>Yukarıda listelenmemiş başka 20 çeşit kaza anında kazazedenin yaptıgı faaliyet-Other group 20 type Specific Physical Activities not listed above</t>
  </si>
  <si>
    <r>
      <t xml:space="preserve">Sürücülük/taşıt aracında bulunmak veya donanım kullanımı – Belirtilmemiş
</t>
    </r>
    <r>
      <rPr>
        <sz val="10"/>
        <rFont val="Times New Roman"/>
        <family val="1"/>
        <charset val="162"/>
      </rPr>
      <t>Driving/being on board a means of transport or handling equipment - Not specified</t>
    </r>
  </si>
  <si>
    <t>Bir taşıt aracını sürmek veya donanımı kullanmak – seyyar ve motorlu
Driving a means of transport or handling equipment - mobile and motorised</t>
  </si>
  <si>
    <t>Bir taşıt aracını sürmek veya donanımı kullanmak – seyyar ve motorsuz
Driving a means of transport or handling equipment - mobile and non-motorised</t>
  </si>
  <si>
    <t>Bir taşıt aracının yolcusu olmak
Being a passenger on board a means of transport</t>
  </si>
  <si>
    <t>Yukarıda listelenmemiş başka 30 çeşit kaza anında kazazedenin yaptıgı faaliyet-Other group 30 type Specific Physical Activities not listed above</t>
  </si>
  <si>
    <r>
      <t xml:space="preserve">Nesnelerin kullanımı – Belirtilmemiş
</t>
    </r>
    <r>
      <rPr>
        <sz val="10"/>
        <rFont val="Times New Roman"/>
        <family val="1"/>
        <charset val="162"/>
      </rPr>
      <t>Handling of objects - Not specified</t>
    </r>
  </si>
  <si>
    <t>Ele almak, tutmak, kavramak, yakalamak, yerleştirmek – yatay bir düzeyde
Manually taking hold of, grasping, seizing, holding, placing - on a horizontal level</t>
  </si>
  <si>
    <t>Bağlamak, yapıştırmak, ayırmak, sökmek, sıkmak, vidasını açmak, vidalamak, çevirmek-Tying, binding, tearing off, undoing, squeezing, unscrewing, screwing, turning</t>
  </si>
  <si>
    <t>Sıkılamak, asmak, yükseltmek, koymak – düşey bir düzeyde
Fastening, hanging up, raising, putting up - on a vertical level</t>
  </si>
  <si>
    <t>Atmak, savurmak
Throwing, flinging away</t>
  </si>
  <si>
    <t>Açmak, kapatmak (kutu, paket, parsel)
Opening, closing (box, package, parcel)</t>
  </si>
  <si>
    <t>Akıtmak, dökmek, doldurmak, sulamak, püskürtmek, boşaltmak- Pouring, pouring into, filling up, watering, spraying, emptying, baling out</t>
  </si>
  <si>
    <t>Açmak (çekmeceyi), itmek (depo/büro/dolap kapağını)
Opening (a drawer), pushing (a warehouse/office /cupboard door)</t>
  </si>
  <si>
    <t>Yukarıda listelenmemiş başka 40 çeşit kaza anında kazazedenin yaptıgı faaliyet - Other group 40 type Specific Physical Activities not listed above</t>
  </si>
  <si>
    <r>
      <t xml:space="preserve">Elle taşıma – Belirtilmemiş
</t>
    </r>
    <r>
      <rPr>
        <sz val="10"/>
        <rFont val="Times New Roman"/>
        <family val="1"/>
        <charset val="162"/>
      </rPr>
      <t>Carrying by hand - Not specified</t>
    </r>
  </si>
  <si>
    <t>Düşey olarak taşıma – bir nesneyi kaldırma, yükseltme, alçaltma
Carrying vertically - lifting, raising, lowering an object</t>
  </si>
  <si>
    <t>Yatay olarak taşıma – bir nesneyi çekme, iteme, yuvarlama
Carrying horizontally - pulling, pushing, rolling an object</t>
  </si>
  <si>
    <t>Bir yükü taşıma – bir kişi tarafından taşınması
Transporting a load - carried by a person</t>
  </si>
  <si>
    <t>Yukarıda listelenmemiş başka 50 çeşit kaza anında kazazedenin yaptıgı faaliyet - Other group 50 type Specific Physical Activities not listed above</t>
  </si>
  <si>
    <r>
      <t xml:space="preserve">Hareket – Belirtilmemiş
</t>
    </r>
    <r>
      <rPr>
        <sz val="10"/>
        <rFont val="Times New Roman"/>
        <family val="1"/>
        <charset val="162"/>
      </rPr>
      <t>Movement - Not specified</t>
    </r>
  </si>
  <si>
    <t>Yürüme, koşma, çıkma, inme, vb.
Walking, running, going up, going down, etc.</t>
  </si>
  <si>
    <t>Çıkma veya girme
Getting in or out</t>
  </si>
  <si>
    <t>Atlama, zıplama, vb.
Jumping, hopping, etc.</t>
  </si>
  <si>
    <t>Sürünme, tırmanma, vb.
Crawling, climbing, etc.</t>
  </si>
  <si>
    <t>Kalkma, oturma
Getting up, sitting down</t>
  </si>
  <si>
    <t>Yüzme, dalma
Swimming, diving</t>
  </si>
  <si>
    <t>Yerdeki hareketler
Movements on the spot</t>
  </si>
  <si>
    <t>Yukarıda listelenmemiş başka 60 çeşit kaza anında kazazedenin yaptıgı faaliyet- Other group 60 type Specific Physical Activities not listed above</t>
  </si>
  <si>
    <r>
      <t xml:space="preserve"> Bulunma – Belirtilmemiş
</t>
    </r>
    <r>
      <rPr>
        <sz val="10"/>
        <rFont val="Times New Roman"/>
        <family val="1"/>
        <charset val="162"/>
      </rPr>
      <t>Presence - Not specified</t>
    </r>
  </si>
  <si>
    <r>
      <t xml:space="preserve">Bu sınıflandırma listelenmemiş başka kazadan az önceki zamanda kazazedenin yürüttüğü özel faaliyet
</t>
    </r>
    <r>
      <rPr>
        <sz val="10"/>
        <rFont val="Times New Roman"/>
        <family val="1"/>
        <charset val="162"/>
      </rPr>
      <t>Other Specific Physical Activities not listed in this classification</t>
    </r>
  </si>
  <si>
    <r>
      <t xml:space="preserve">Elektrik sorunları, patlama, yangın nedeniyle sapma
</t>
    </r>
    <r>
      <rPr>
        <sz val="10"/>
        <rFont val="Times New Roman"/>
        <family val="1"/>
        <charset val="162"/>
      </rPr>
      <t>Deviation due to electrical problems, explosion, fire - Not specified</t>
    </r>
  </si>
  <si>
    <t>Elektrik arızası nedeniyle elektrik sorunu – doğrudan temasa yol açan
Electrical problem due to equipment failure - leading to indirect contact</t>
  </si>
  <si>
    <t>Elektrik sorunu – doğrudan temasa yol açan
Electrical problem - leading to direct contact</t>
  </si>
  <si>
    <t>Patlama
Explosion</t>
  </si>
  <si>
    <t>Yangın, tutuşma
Fire, flare up</t>
  </si>
  <si>
    <t>Yukarıda listelenmemiş başka 10 çeşit Sapma
Other group 10 type Deviations not listed above</t>
  </si>
  <si>
    <r>
      <t xml:space="preserve">Taşma, devrilme, sızma, buharlaşma, emisyon sapması – Belirtilmemiş
</t>
    </r>
    <r>
      <rPr>
        <sz val="10"/>
        <rFont val="Times New Roman"/>
        <family val="1"/>
        <charset val="162"/>
      </rPr>
      <t>Deviation by overflow, overturn, leak, flow, vaporisation, emission - Not specified</t>
    </r>
  </si>
  <si>
    <t>Katı durumunda – taşma, devrilme
Solid state - overflowing, overturning</t>
  </si>
  <si>
    <t>Sıvı durumunda – sızma, kaçırma, akma, sıçrama, püskürme
Liquid state - leaking, oozing, flowing, splashing, spraying</t>
  </si>
  <si>
    <t>Gaz durumunda – buharlaşma, aerosol oluşum, gaz oluşumu
Gaseous state - vaporisation, aerosol formation, gas formation</t>
  </si>
  <si>
    <t>Toz halindeki madde – duman oluşumu, havadaki/yayılmış toz ve zerrecikleri
Pulverulent material - smoke generation, dust/particles in suspension/emission of</t>
  </si>
  <si>
    <t>Yukarıda listelenmemiş başka 20 çeşit Sapma
Other group 20 type Deviations not listed above</t>
  </si>
  <si>
    <r>
      <t xml:space="preserve">Maddi Aracın kırılma, patlama, ayrılma, kayma, düşme, çökmesi – Belirtilmemiş
</t>
    </r>
    <r>
      <rPr>
        <sz val="10"/>
        <rFont val="Times New Roman"/>
        <family val="1"/>
        <charset val="162"/>
      </rPr>
      <t>Breakage, bursting, splitting, slipping, fall, collapse of Material Agent - Not specified</t>
    </r>
  </si>
  <si>
    <t>Maddenin kırılması – eklemlerde, birleşme noktalarında
Breakage of material - at joint, at seams</t>
  </si>
  <si>
    <t>Kırılma, patlama – kıymık oluşumu (tahta, cam, metal, taş, plastik, diğerleri)
Breakage, bursting - causing splinters (wood, glass, metal, stone, plastic, others)</t>
  </si>
  <si>
    <t>Maddi Aracın kayma, düşme, çökmesi – yukarıdan (kazazedenin üstüne düşerek)
Slip, fall, collapse of Material Agent - from above (falling on the victim)</t>
  </si>
  <si>
    <t>Maddi Aracın kayma, düşme, çökmesi – aşağıdan (kazazedeyi aşağı çekerek)
Slip, fall, collapse of Material Agent - from below (dragging the victim down)</t>
  </si>
  <si>
    <t>Maddi Aracın kayma, düşme, çökmesi – aynı düzeyde
Slip, fall, collapse of Material Agent - on the same level</t>
  </si>
  <si>
    <t>Yukarıda listelenmemiş başka 30 türü çeşit Sapma
Other group 30 type Deviations not listed above</t>
  </si>
  <si>
    <r>
      <t xml:space="preserve">Bir makinenin, taşıma aracının veya işleme ekipmanının, elle kullanılan alet, nesne, hayvanın denetimden çıkması (tam veya kısmi) – Belirtilmemiş
</t>
    </r>
    <r>
      <rPr>
        <sz val="10"/>
        <rFont val="Times New Roman"/>
        <family val="1"/>
        <charset val="162"/>
      </rPr>
      <t>Loss of control (total or partial) of machine, means of transport or handling equipment, handheld tool, object, animal - Not specified</t>
    </r>
  </si>
  <si>
    <t>Denetim kaybı (tam veya kısmi) – makine (istenmeyen başlama da dahil olmak üzere) veya maddi aracın
Loss of control (total or partial) - of machine (including unwanted start-up) or of the material being worked by the machine</t>
  </si>
  <si>
    <t>Denetim kaybı (tam veya kısmi) – taşıt aracı veya ekipman kullanımının (motorlu olsun veya olmasın)
Loss of control (total or partial) - of means of transport or handling equipment, (motorised or not)</t>
  </si>
  <si>
    <t>Denetim kaybı (tam veya kısmi) – el aleti (motorlu olsun veya olmasın) veya alet tarafından kullanılan maddi aracın
Loss of control (total or partial) - of hand-held tool (motorised or not) or of the material being worked by the tool</t>
  </si>
  <si>
    <t>Denetim kaybı (tam veya kısmi) – nesnenin (taşınan, oynatılan, kullanılan, vb.)
Loss of control (total or partial) - of object (being carried, moved, handled, etc.)</t>
  </si>
  <si>
    <t>Denetim kaybı (tam veya kısmi) – hayvanın
Loss of control (total or partial) - of animal</t>
  </si>
  <si>
    <t>Yukarıda listelenmemiş başka 40 çeşit Sapma
Other group 40 type Deviations not listed above</t>
  </si>
  <si>
    <r>
      <t xml:space="preserve">Kayma veya tökezleme – düşme, kişilerin düşmesi – Belirtilmemiş
</t>
    </r>
    <r>
      <rPr>
        <sz val="10"/>
        <rFont val="Times New Roman"/>
        <family val="1"/>
        <charset val="162"/>
      </rPr>
      <t>Slipping - Stumbling and falling - Fall of persons - Not specified</t>
    </r>
  </si>
  <si>
    <t>Kişinin düşmesi – alt düzeye
Fall of person - to a lower level</t>
  </si>
  <si>
    <t>Kayma – tökezleme ve düşme – Kişinin düşmesi – aynı düzeyde
Slipping - Stumbling and falling - Fall of person - on the same level</t>
  </si>
  <si>
    <t>Yukarıda listelenmemiş başka 50 çeşit Sapma
Other group 50 type Deviations not listed above</t>
  </si>
  <si>
    <r>
      <t xml:space="preserve">Fiziki baskı olmadan beden hareketi (genellikle dış bir yaralanmaya yol açan)- </t>
    </r>
    <r>
      <rPr>
        <sz val="10"/>
        <rFont val="Times New Roman"/>
        <family val="1"/>
        <charset val="162"/>
      </rPr>
      <t>Body movement without any physical stress (generally leading to an external injury) - Not specified</t>
    </r>
  </si>
  <si>
    <t>Keskin bir nesne üzerinde yürüme
Walking on a sharp object</t>
  </si>
  <si>
    <t>Diz çökme, oturma, yaslanma
Kneeling on, sitting on, leaning against</t>
  </si>
  <si>
    <t>Kapılma veya götürülme – bir şey veya ivme tarafından
Being caught or carried away, by something or by momentum</t>
  </si>
  <si>
    <t>İşbirliği olmaksızın yapılan hareket, gereksiz veya zamansız eylemler
Uncoordinated movements, spurious or untimely actions</t>
  </si>
  <si>
    <t>Yukarıda listelenmemiş başka 60 çeşit Sapma
Other group 60 type Deviations not listed above</t>
  </si>
  <si>
    <r>
      <t xml:space="preserve">Fiziki baskıyla veya fiziki baskı altında beden hareketi (genellikle dış bir yaralanmaya yol açan)- Belirtilmemiş
</t>
    </r>
    <r>
      <rPr>
        <sz val="10"/>
        <rFont val="Times New Roman"/>
        <family val="1"/>
        <charset val="162"/>
      </rPr>
      <t>Body movement under or with physical stress (generally leading to an internal injury) - Not specified</t>
    </r>
  </si>
  <si>
    <t>Kaldırma, taşıma, ayakta durma
Lifting, carrying, standing up</t>
  </si>
  <si>
    <t>İtme, çekme
Pushing, pulling</t>
  </si>
  <si>
    <t>Aşağı bırakma, eğilme
Putting down, bending down</t>
  </si>
  <si>
    <t>Bükülme, dönme
Twisting, turning</t>
  </si>
  <si>
    <t>Çiğnenmek, bacak veya bilek bükülmesi, düşmeden kaymak- Treading badly, twisting leg or ankle, slipping without falling</t>
  </si>
  <si>
    <t>Yukarıda listelenmemiş başka 70 çeşit Sapma
Other group 70 type Deviations not listed above</t>
  </si>
  <si>
    <r>
      <t xml:space="preserve">Şok, korku, vahşet, saldırganlık, tehdit, bulunma -Belirtilmemiş
</t>
    </r>
    <r>
      <rPr>
        <sz val="10"/>
        <rFont val="Times New Roman"/>
        <family val="1"/>
        <charset val="162"/>
      </rPr>
      <t>Shock, fright, violence, aggression, threat, presence - Not specified</t>
    </r>
  </si>
  <si>
    <t>Şok, korku
Shock, fright</t>
  </si>
  <si>
    <t>Vahşet, saldırı, tehdit – işverenin otoritesine tabi olan şirket çalışanları arasında
Violence, aggression, threat - between company employees subjected to the employer's authority</t>
  </si>
  <si>
    <t>Vahşet, saldırı, tehdit – işlerini yapmakta olan kazazedeye yönelik şirket dışındaki kişiler tarafından (banka soygunu, otobüs şoförleri, vb.)
Violence, aggression, threat - from people external to the company towards victims performing their duties (bank hold-up, bus drivers, etc.)</t>
  </si>
  <si>
    <t>Saldırı, dürtülme – hayvan tarafından
Aggression, jostle - by animal</t>
  </si>
  <si>
    <t>Üçüncü bir kimsenin veya kişinin kendisinin, kendine ve başkasına da tehlike yaratması
Presence of the victim or of a third person in itself creating a danger for oneself and possibly others</t>
  </si>
  <si>
    <t>Yukarıda listelenmemiş başka 80 türü çeşit Sapma
Other group 80 type Deviations not listed above</t>
  </si>
  <si>
    <r>
      <t xml:space="preserve">Bu sınıflandırmada listelenmemiş başka Sapma
</t>
    </r>
    <r>
      <rPr>
        <sz val="10"/>
        <rFont val="Times New Roman"/>
        <family val="1"/>
        <charset val="162"/>
      </rPr>
      <t>Other Deviations not listed above in this classification.</t>
    </r>
  </si>
  <si>
    <r>
      <t xml:space="preserve">Elektrik akımı, ısı, tehlikeli maddelerle temas – Belirtilmemiş
</t>
    </r>
    <r>
      <rPr>
        <sz val="10"/>
        <rFont val="Times New Roman"/>
        <family val="1"/>
        <charset val="162"/>
      </rPr>
      <t>Contact with electrical voltage, temperature, hazardous substances - Not specified</t>
    </r>
  </si>
  <si>
    <t>Bir kaynak arkı, kıvılcım veya çakması (pasif)
Indirect contact with a welding arc, spark, lightning (passive)</t>
  </si>
  <si>
    <t>Elektrikle doğrudan temas, elektrik yüklenmenin bedene alınması
Direct contact with electricity, receipt of electrical charge in the body</t>
  </si>
  <si>
    <t>Çıplak alev veya sıcak veya yanan bir nesne veya ortam ile temas
Contact with naked flame or a hot or burning object or environment</t>
  </si>
  <si>
    <t>Soğuk veya donmuş bir nesne veya ortam ile temas
Contact with a cold or frozen object or environmen</t>
  </si>
  <si>
    <t>Tehlikeli maddelerle temas – burun, ağız yoluyla teneffüs
Contact with hazardous substances - through nose, mouth via inhalation</t>
  </si>
  <si>
    <t>Tehlikeli maddelerle temas – cilt veya gözler yoluyla/üzerinden
Contact with hazardous substances - on/through skin or eyes</t>
  </si>
  <si>
    <t>Tehlikeli maddelerle temas – yutma veya yeme yoluyla sindirim sisteminden
Contact with hazardous substances - through the digestive system by swallowing or eating</t>
  </si>
  <si>
    <t>Yukarıda listelenmemiş başka 10 çeşit Sapma
Other group 10 type Contacts -Modes of Injury not listed above</t>
  </si>
  <si>
    <r>
      <t xml:space="preserve">Boğulma, gömülme, sarılma
</t>
    </r>
    <r>
      <rPr>
        <sz val="10"/>
        <rFont val="Times New Roman"/>
        <family val="1"/>
        <charset val="162"/>
      </rPr>
      <t>Drowned, buried, enveloped - Not specified</t>
    </r>
  </si>
  <si>
    <t>Sıvı içinde boğulma
Drowned in liquid</t>
  </si>
  <si>
    <t>Katı madde altında gömülme
Buried under solid</t>
  </si>
  <si>
    <t>Gaz veya havadaki zerrecikler içinde veya tarafından sarılma -Enveloped in, surrounded by gas or airborne particles</t>
  </si>
  <si>
    <t>Yukarıda listelenmemiş başka 20 çeşit Sapma
Other group 20 type Contacts -Modes of Injury not listed above</t>
  </si>
  <si>
    <r>
      <t xml:space="preserve">Sabit bir nesneye yatay veya düşey darbe (kazazede hareket halindeyken)- Belirtilmemiş
</t>
    </r>
    <r>
      <rPr>
        <sz val="10"/>
        <rFont val="Times New Roman"/>
        <family val="1"/>
        <charset val="162"/>
      </rPr>
      <t>Horizontal or vertical impact with or against a stationary object (the victim is in motion) - Not
specified</t>
    </r>
  </si>
  <si>
    <t>Bir şeye doğru düşey hareket, çarpışma (düşüşten dolayı)
Vertical motion, crash on or against (resulting from a fall)</t>
  </si>
  <si>
    <t>Bir şeye doğru yatay hareket, çarpışma
Horizontal motion, crash on or against</t>
  </si>
  <si>
    <t>Yukarıda listelenmemiş başka 30 çeşit Sapma
Other group 30 type Contacts -Modes of Injury not listed above</t>
  </si>
  <si>
    <t>Uçan bir nesnenin darbesi
Struck - by flying object</t>
  </si>
  <si>
    <t>Düşen bir nesnenin darbesi
Struck - by falling object</t>
  </si>
  <si>
    <t>Salınan bir nesnenin darbesi
Struck - by swinging object</t>
  </si>
  <si>
    <t>Araçlar da dahil olmak üzere dönen, hareket eden, taşınmakta olan bir nesnenin darbesi
Struck - by rotating, moving, transported object, including vehicles</t>
  </si>
  <si>
    <t>Araçlar da dahil olmak üzere bir nesne ile çarpışma – bir kişi ile çarpışma (kazazede hareket halindeyken)
Collision with an object, including vehicles - collision with a person (the victim is moving</t>
  </si>
  <si>
    <t>Yukarıda listelenmemiş başka 40 çeşit Sapma
Other group 40 type Contacts -Modes of Injury not listed above</t>
  </si>
  <si>
    <r>
      <t xml:space="preserve">Sivri, uçlu, sert veya kaba bir Materyal Araç ile temas
</t>
    </r>
    <r>
      <rPr>
        <sz val="10"/>
        <rFont val="Times New Roman"/>
        <family val="1"/>
        <charset val="162"/>
      </rPr>
      <t>Contact with sharp, pointed, rough, coarse Material Agent - Not specified</t>
    </r>
  </si>
  <si>
    <t>Keskin bir Materyal Araç ile temas (bıçak, keski, vb.)
Contact with sharp Material Agent (knife, blade etc.)</t>
  </si>
  <si>
    <t>Sivriltilmiş bir Materyal Araç ile temas (çivi, sivri alet, vb.)- Contact with pointed Material Agent (nail, sharp tool etc.)</t>
  </si>
  <si>
    <t>Sert veya kaba Materyal Araç ile temas
Contact with hard or rough Material Agent</t>
  </si>
  <si>
    <t>Yukarıda listelenmemiş başka 50 çeşit Sapma
Other group 50 type Contacts -Modes of Injury not listed above</t>
  </si>
  <si>
    <r>
      <t xml:space="preserve">Kısılmak, ezilmek, vb.
</t>
    </r>
    <r>
      <rPr>
        <sz val="10"/>
        <rFont val="Times New Roman"/>
        <family val="1"/>
        <charset val="162"/>
      </rPr>
      <t>Trapped, crushed, etc. - Not specified</t>
    </r>
  </si>
  <si>
    <t>Kısılmak, ezilmek – içeride
Trapped, crushed - in</t>
  </si>
  <si>
    <t>Kısılmak, ezilmek – altında
Trapped, crushed - under</t>
  </si>
  <si>
    <t>Kısılmak, ezilmek – arasında
Trapped, crushed - between</t>
  </si>
  <si>
    <t>Kol, el veya parmağın kopması, kesilmesi
Limb, hand or finger torn or cut off</t>
  </si>
  <si>
    <t>Yukarıda listelenmemiş başka 60 çeşit Sapma
Other group 60 type Contacts -Modes of Injury not listed above</t>
  </si>
  <si>
    <r>
      <t xml:space="preserve">Fiziksel veya ruhsal baskı
</t>
    </r>
    <r>
      <rPr>
        <sz val="10"/>
        <rFont val="Times New Roman"/>
        <family val="1"/>
        <charset val="162"/>
      </rPr>
      <t>Physical or mental stress - Not specified</t>
    </r>
  </si>
  <si>
    <t>Fiziksel baskı – kas/iskelet sistemi üzerinde
Physical stress - on the musculoskeletal system</t>
  </si>
  <si>
    <t>Fiziksel baskı – radyasyon, gürültü, ışık veya basınç nedeniyle
Physical stress - due to radiation, noise, light or pressure</t>
  </si>
  <si>
    <t>Ruhsal stres veya şok
Mental stress or shock</t>
  </si>
  <si>
    <t>Yukarıda listelenmemiş başka 70 çeşit Sapma
Other group 70 type Contacts -Modes of Injury not listed above</t>
  </si>
  <si>
    <r>
      <t xml:space="preserve">Isırılma, tekme, vb. (hayvan veya insan tarafından)
</t>
    </r>
    <r>
      <rPr>
        <sz val="10"/>
        <rFont val="Times New Roman"/>
        <family val="1"/>
        <charset val="162"/>
      </rPr>
      <t>Bite, kick, etc. (animal or human) - Not specified</t>
    </r>
  </si>
  <si>
    <t>Isırık
Bite</t>
  </si>
  <si>
    <t>Böcek veya balık sokması
Sting from insect or fish</t>
  </si>
  <si>
    <t>Darbe, çifte, toz veya sıkarak boğma
Blow, kick, head butt, strangulation</t>
  </si>
  <si>
    <t>Yukarıda listelenmemiş başka 80 çeşit Sapma
Other group 80 type Contacts -Modes of Injury not listed above</t>
  </si>
  <si>
    <r>
      <t xml:space="preserve">Bu sınıflandırmada listelenmemiş Yaralanmaya sebep olan hareket (olay) - </t>
    </r>
    <r>
      <rPr>
        <sz val="10"/>
        <rFont val="Times New Roman"/>
        <family val="1"/>
        <charset val="162"/>
      </rPr>
      <t>Other Contacts - Modes of Injury not listed in this classification</t>
    </r>
  </si>
  <si>
    <t>00.00</t>
  </si>
  <si>
    <r>
      <t xml:space="preserve">Materyal araç veya bilgi yok
</t>
    </r>
    <r>
      <rPr>
        <sz val="10"/>
        <color theme="1"/>
        <rFont val="Times New Roman"/>
        <family val="1"/>
        <charset val="162"/>
      </rPr>
      <t>No material agent or no information</t>
    </r>
  </si>
  <si>
    <t>00.01</t>
  </si>
  <si>
    <t>Materyal araç yok
No material agent</t>
  </si>
  <si>
    <t>00.02</t>
  </si>
  <si>
    <t>Bilgi yok
No information</t>
  </si>
  <si>
    <t>00.99</t>
  </si>
  <si>
    <t>00 grubunda, yukarıda listelenmemiş başka bilinen durum
Other known group 00 situation not listed above</t>
  </si>
  <si>
    <t>01.00</t>
  </si>
  <si>
    <r>
      <t xml:space="preserve">Binalar, yapılar, yüzeyler – yer düzeyinde (kapalı veya açık, sabit veya seyyar, geçici veya kalıcı) – belirtilmemiş
</t>
    </r>
    <r>
      <rPr>
        <sz val="10"/>
        <color theme="1"/>
        <rFont val="Times New Roman"/>
        <family val="1"/>
        <charset val="162"/>
      </rPr>
      <t>Buildings, structures, surfaces - at ground level (indoor or outdoor, fixed or mobile, temporary or not) - not specified</t>
    </r>
  </si>
  <si>
    <t>01.01</t>
  </si>
  <si>
    <t>Bina parçaları, yapısal parçalar – kapı, duvar, bölme, vb. ve kasıtlı engeller (pencere, vb.)
Building components, structural components - doors, walls, partitions etc. and intentional obstacles (windows, etc.)</t>
  </si>
  <si>
    <t>01.02</t>
  </si>
  <si>
    <t>Yer düzeyindeki yüzeyler – yer ve tabanlar (kapalı veya açık, çiftlik toprağı, spor alanı, kaygan zemin, dağınık zemin, çivili kereste)
Surfaces at ground level - ground and floors (indoor or outdoor, farmland, sports fields, slippery floors, cluttered floors, plank with nails in)</t>
  </si>
  <si>
    <t>01.03</t>
  </si>
  <si>
    <t>Yer düzeyindeki yüzeyler –hareketli
Surfaces at ground level - floating</t>
  </si>
  <si>
    <t>01.99</t>
  </si>
  <si>
    <t>01 numaralı grup içinde, yukarıda listelenmemiş başka bilinen bina, yapı ve yüzeyler – aynı düzeyde
Other known buildings, structures and surfaces, - at same level, in group 01 but not listed above</t>
  </si>
  <si>
    <t>02.00</t>
  </si>
  <si>
    <r>
      <t xml:space="preserve">Binalar, yapılar, yüzeyler – yer düzeyinin üstünde (kapalı veya açık) – belirtilmemiş
</t>
    </r>
    <r>
      <rPr>
        <sz val="10"/>
        <color theme="1"/>
        <rFont val="Times New Roman"/>
        <family val="1"/>
        <charset val="162"/>
      </rPr>
      <t>Buildings, structures, surfaces - above ground level (indoor or outdoor) - not specified</t>
    </r>
  </si>
  <si>
    <t>02.01</t>
  </si>
  <si>
    <t>Yer düzeyinden yukarıdaki bina parçaları – sabit (çatı, teras, kapı ve pencereler, merdiven, iskele)
Parts of building, above ground level - fixed (roofs, terraces, doors and windows, stairs, quays)</t>
  </si>
  <si>
    <t>02.02</t>
  </si>
  <si>
    <t>Yer düzeyinden yukarıdaki yapılar, yüzeyler – sabit (geçit, sabit merdiven, pilonlar da dahil olmak üzere)
Structures, surfaces, above ground level - fixed (including gangways, fixed ladders, pylons)</t>
  </si>
  <si>
    <t>02.03</t>
  </si>
  <si>
    <t>Yer düzeyinden yukarıdaki yapılar, yüzeyler – seyyar (yapı iskelesi, seyyar merdiven, beşik, yükseltme platformları da dahil olmak üzere)
Structures, surfaces, above ground level - mobile (including scaffolding, mobile ladders, cradles, elevating platforms)</t>
  </si>
  <si>
    <t>02.04</t>
  </si>
  <si>
    <t>Yer düzeyinden yukarıdaki yapılar, yüzeyler – geçici (geçici yapı iskelesi, bağlar, salıncaklar da dahil olmak üzere)
Structures, surfaces, above ground level - temporary (including temporary scaffolding, harnesses, swings)</t>
  </si>
  <si>
    <t>02.05</t>
  </si>
  <si>
    <t>Yer düzeyinden yukarıdaki yapılar, yüzeyler – yüzer (arama platformları, mavna iskeleleri de dahil olmak üzere)
Structures, surfaces, above ground level - floating (including drilling platforms, scaffolding on barges)</t>
  </si>
  <si>
    <t>02.99</t>
  </si>
  <si>
    <t>02 numaralı grup içinde yukarıda listelenmemiş başka bilinen yer düzeyinden yukarıdaki bina, yapı, yüzeyler
Other known buildings, structures, surfaces - above ground level, in group 02 but not listed above</t>
  </si>
  <si>
    <t>03.00</t>
  </si>
  <si>
    <r>
      <t xml:space="preserve">Binalar, yapılar, yüzeyler – yer düzeyinin altında – (kapalı veya açık) – belirtilmemiş
</t>
    </r>
    <r>
      <rPr>
        <sz val="10"/>
        <color theme="1"/>
        <rFont val="Times New Roman"/>
        <family val="1"/>
        <charset val="162"/>
      </rPr>
      <t>Buildings, structures, surfaces - below ground level (indoor or outdoor) - not specified</t>
    </r>
  </si>
  <si>
    <t>03.01</t>
  </si>
  <si>
    <t>Hafriyat, hendek, kuyu, ocak, eğik yüzey, dehliz
Excavations, trenches, wells, pits, escarpments, garage pits</t>
  </si>
  <si>
    <t>03.02</t>
  </si>
  <si>
    <t>Yeraltı alanlar, tüneller
Underground areas, tunnels</t>
  </si>
  <si>
    <t>03.03</t>
  </si>
  <si>
    <t>Sualtı ortamlar
Underwater environments</t>
  </si>
  <si>
    <t>03.99</t>
  </si>
  <si>
    <t>03 numaralı grup içinde yukarıda listelenmemiş başka bilinen yer düzeyinin altındaki bina, yapı, yüzeyler
Other known buildings, structures, surfaces - below ground level, in group 03 but not listed above</t>
  </si>
  <si>
    <t>04.00</t>
  </si>
  <si>
    <t>04.01</t>
  </si>
  <si>
    <t>Gaz, hava, sıvı, katı malzeme temini ve dağıtımı sistemleri, boru ağları – sabit –aksaklıklar da dahil olmak üzere
Systems for the supply and distribution of materials, pipe networks - fixed - for gas, air, liquids, solids - including hoppers</t>
  </si>
  <si>
    <t>04.02</t>
  </si>
  <si>
    <t>Malzeme temini ve dağıtımı sistemleri, boru ağları – seyyar
Systems for the supply and distribution of materials, pipe networks - mobile</t>
  </si>
  <si>
    <t>04.03</t>
  </si>
  <si>
    <t>Kanalizasyon, lağım
Sewers, drains</t>
  </si>
  <si>
    <t>04.99</t>
  </si>
  <si>
    <t>04 numaralı grup içinde yukarıda listelenmemiş başka bilinen malzeme temini ve dağıtımı sitemleri, boru ağları
Other known systems for the supply and distribution of materials, pipe networks, in group 04 but not listed above</t>
  </si>
  <si>
    <t>05.00</t>
  </si>
  <si>
    <r>
      <t xml:space="preserve">Motorlar, enerji iletimi ve depolama sistemleri – belirtilmemiş
</t>
    </r>
    <r>
      <rPr>
        <sz val="10"/>
        <color theme="1"/>
        <rFont val="Times New Roman"/>
        <family val="1"/>
        <charset val="162"/>
      </rPr>
      <t>Motors, systems for energy transmission and storage - not specified</t>
    </r>
  </si>
  <si>
    <t>05.01</t>
  </si>
  <si>
    <t>Motorlar, jeneratörler (termal, elektrik, radyasyon)
Motors, power generators (thermal, electric, radiation)</t>
  </si>
  <si>
    <t>05.02</t>
  </si>
  <si>
    <t>Enerji iletim ve depolama sistemleri (mekanik, basınçlı, hidrolik, elektrik, pil ve akümülatörler de dahil olmak üzere)
Systems for energy transmission and storage (mechanical, pneumatic, hydraulic, electric, including batteries and accumulators)</t>
  </si>
  <si>
    <t>05.99</t>
  </si>
  <si>
    <t>05 numaralı grup içinde yukarıda listelenmemiş başka bilinen motor, enerji iletimi ve depolama sistemleri
Other known motors, systems for energy transmission and storage, in group 05 but not listed above</t>
  </si>
  <si>
    <t>06.00</t>
  </si>
  <si>
    <r>
      <t xml:space="preserve"> El aletleri, motorsuz – belirtilmemiş
</t>
    </r>
    <r>
      <rPr>
        <sz val="10"/>
        <color theme="1"/>
        <rFont val="Times New Roman"/>
        <family val="1"/>
        <charset val="162"/>
      </rPr>
      <t>Hand tools, not powered - not specified</t>
    </r>
  </si>
  <si>
    <t>06.01</t>
  </si>
  <si>
    <t>El aletleri, motorsuz – bıçkıcılık için
Hand tools, not powered - for sawing</t>
  </si>
  <si>
    <t>06.02</t>
  </si>
  <si>
    <t>El aletleri, motorsuz – kesmek, ayırmak için (makas, budama makasları da dahil olmak üzere)
Hand tools, not powered - for cutting, separating (including scissors, shears, secateurs)</t>
  </si>
  <si>
    <t>06.03</t>
  </si>
  <si>
    <t>El aletleri, motorsuz – oymak, yiv açmak, yontmak, tıraşlamak, yontmak, kesmek için
Hand tools, not powered - for carving, slotting, chiselling, trimming, clipping, shearing</t>
  </si>
  <si>
    <t>06.04</t>
  </si>
  <si>
    <t>El aletleri, motorsuz – kazımak, parlatmak, ovmak için
Hand tools, not powered - for scraping, polishing, buffing</t>
  </si>
  <si>
    <t>06.05</t>
  </si>
  <si>
    <t>El aletleri, motorsuz – delmek, çevirmek, vidalamak için
Hand tools, not powered - for drilling, turning, screwing</t>
  </si>
  <si>
    <t>06.06</t>
  </si>
  <si>
    <t>El aletleri, motorsuz – çakmak, perçinlemek, zımbalamak için
Hand tools, not powered - for nailing, riveting stapling</t>
  </si>
  <si>
    <t>06.07</t>
  </si>
  <si>
    <t>El aletleri, motorsuz – dikmek, örmek için
Hand tools, not powered - for sewing, knitting</t>
  </si>
  <si>
    <t>06.08</t>
  </si>
  <si>
    <t>El aletleri, motorsuz – kaynatmak, yapıştırmak için
Hand tools, not powered - for welding, gluing</t>
  </si>
  <si>
    <t>06.09</t>
  </si>
  <si>
    <t xml:space="preserve"> El aletleri, motorsuz – toprağı işlemek ve malzeme çıkarmak için (çiftçilik aletleri de dahil olmak üzere)
Hand tools, not powered - for extracting materials and working the ground (including farming tools)</t>
  </si>
  <si>
    <t>06.10</t>
  </si>
  <si>
    <t>El aletleri, motorsuz – cilalamak, yağlamak, yıkamak, temizlemek için
Hand tools, not powered - for waxing, lubricating, washing, cleaning</t>
  </si>
  <si>
    <t>06.11</t>
  </si>
  <si>
    <t>El aletleri, motorsuz – boyamak için
Hand tools, not powered - for painting</t>
  </si>
  <si>
    <t>06.12</t>
  </si>
  <si>
    <t>El aletleri, motorsuz – yerinde tutmak, kavramak için
Hand tools, not powered - for holding in place, grasping</t>
  </si>
  <si>
    <t>06.13</t>
  </si>
  <si>
    <t>El aletleri, motorsuz – mutfak işleri için (bıçaklar dışında)
Hand tools, not powered - for kitchen work (except knives)</t>
  </si>
  <si>
    <t>06.14</t>
  </si>
  <si>
    <t>El aletleri, motorsuz – ameliyat ve tıbbi işler için – keskin, kesme
Hand tools, not powered - for medical and surgical work - sharp, cutting</t>
  </si>
  <si>
    <t>06.15</t>
  </si>
  <si>
    <t>El aletleri, motorsuz – ameliyat ve tıbbi işler için – kesme olmadan, diğerleri
Hand tools, not powered - for medical and surgical work - non-cutting, others</t>
  </si>
  <si>
    <t>06.99</t>
  </si>
  <si>
    <t>06 numaralı grup içinde yukarıda listelenmemiş başka bilinen motorsuz el aletleri- Other known hand tools, not powered, in group 06 but not listed above</t>
  </si>
  <si>
    <t>07.00</t>
  </si>
  <si>
    <r>
      <t xml:space="preserve">El makineleri veya elle yönlendirilen aletler, makineli – belirtilmemiş
</t>
    </r>
    <r>
      <rPr>
        <sz val="10"/>
        <color theme="1"/>
        <rFont val="Times New Roman"/>
        <family val="1"/>
        <charset val="162"/>
      </rPr>
      <t>Hand-held or hand-guided tools, mechanical - not specified</t>
    </r>
  </si>
  <si>
    <t>07.01</t>
  </si>
  <si>
    <t>Makineli el aletleri – bıçkıcılık için
Mechanical hand tools - for sawing</t>
  </si>
  <si>
    <t>07.02</t>
  </si>
  <si>
    <t>Makineli el aletleri – kesmek, ayırmak için (makas, budama makasları da dahil olmak üzere)
Mechanical hand tools - for cutting, separating (including scissors, shears, secateurs)</t>
  </si>
  <si>
    <t>07.03</t>
  </si>
  <si>
    <t>Makineli el aletleri – oymak, yiv açmak, yontmak, (çit biçmek, 09.02’ye bakın) tıraşlamak, yontmak, kesmek için
Mechanical hand tools - for carving, slotting, chiselling, (hedge cutting see 09.02) trimming, clipping, shearing</t>
  </si>
  <si>
    <t>07.04</t>
  </si>
  <si>
    <t>Makineli el aletleri – kazımak, parlatmak, ovmak için
Mechanical hand tools - for scraping, polishing, buffing (including disc cutters)</t>
  </si>
  <si>
    <t>07.05</t>
  </si>
  <si>
    <t>Makineli el aletleri – delmek, çevirmek, vidalamak için
Mechanical hand tools - for drilling, turning, screwing</t>
  </si>
  <si>
    <t>07.06</t>
  </si>
  <si>
    <t>Makineli el aletleri – çakmak, perçinlemek, zımbalamak için
Mechanical hand tools - for nailing, riveting, stapling</t>
  </si>
  <si>
    <t>07.07</t>
  </si>
  <si>
    <t>Makineli el aletleri – dikmek, örmek için
Mechanical hand tools - for sewing, knitting</t>
  </si>
  <si>
    <t>07.08</t>
  </si>
  <si>
    <t>Makineli el aletleri – kaynatmak, yapıştırmak için
Mechanical hand tools - for welding, gluing</t>
  </si>
  <si>
    <t>07.09</t>
  </si>
  <si>
    <t>Makineli el aletleri – toprağı işlemek ve malzeme çıkarmak için (çiftçilik aletleri, beton kırıcılar da dahil olmak üzere)
Mechanical hand tools - for extracting materials and working the ground (including farming tools, concrete breakers)</t>
  </si>
  <si>
    <t>07.10</t>
  </si>
  <si>
    <t>Makineli el aletleri – cilalamak, nemlendirmek, yıkamak, temizlemek için (yüksek basınçlı elektrik süpürgeleri de dahil olmak üzere)
Mechanical hand tools - for waxing, lubricating, washing, cleaning (including high-pressure vacuum cleaner)</t>
  </si>
  <si>
    <t>07.11</t>
  </si>
  <si>
    <t>Makineli el aletleri – boyamak için
Mechanical hand tools - for painting</t>
  </si>
  <si>
    <t>07.12</t>
  </si>
  <si>
    <t>Makineli el aletleri – yerinde tutmak, kavramak için
Mechanical hand tools - for holding in place, grasping</t>
  </si>
  <si>
    <t>07.13</t>
  </si>
  <si>
    <t>Makineli el aletleri – mutfak işleri için (bıçaklar dışında)
Mechanical hand tools - for kitchen work (except knives)</t>
  </si>
  <si>
    <t>07.14</t>
  </si>
  <si>
    <t xml:space="preserve"> Makineli el aletleri – ısıtmak için (kurutucular, alev tabancaları, ütüler de dahil olmak üzere)
Mechanical hand tools - for heating (including driers, flame guns, irons)</t>
  </si>
  <si>
    <t>07.15</t>
  </si>
  <si>
    <t>Makineli el aletleri – ameliyat ve tıbbi işler için –sivri, kesici
Mechanical hand tools - for medical and surgical work - sharp, cutting</t>
  </si>
  <si>
    <t>07.16</t>
  </si>
  <si>
    <t>Makineli el aletleri – ameliyat ve tıbbi işler için –kesici olmadan, diğerleri
Mechanical hand tools - for medical and surgical work - non-cutting, others</t>
  </si>
  <si>
    <t>07.17</t>
  </si>
  <si>
    <t>Basınçlı tabancalar (alet belirtilmeden)
Pneumatic guns (without specification of tool)</t>
  </si>
  <si>
    <t>07.99</t>
  </si>
  <si>
    <t>07 numaralı grup içinde, yukarıda listelenmemiş başka bilinen el makineleri veya elle yönlendirilen aletler
Other known hand-held or hand-guided mechanical tools, in group 07 but not listed above</t>
  </si>
  <si>
    <t>08.00</t>
  </si>
  <si>
    <r>
      <t xml:space="preserve">Güç kaynağı belirtilmeyen el aletleri – belirtilmemiş
</t>
    </r>
    <r>
      <rPr>
        <sz val="10"/>
        <color theme="1"/>
        <rFont val="Times New Roman"/>
        <family val="1"/>
        <charset val="162"/>
      </rPr>
      <t>Hand tools - without specification of power source - not specified</t>
    </r>
  </si>
  <si>
    <t>08.01</t>
  </si>
  <si>
    <t>Güç kaynağı belirtilmeyen el aletleri – bıçkıcılık için
Hand tools, without specification of power source - for sawing</t>
  </si>
  <si>
    <t>08.02</t>
  </si>
  <si>
    <t>Güç kaynağı belirtilmeyen el aletleri – kesmek, ayırmak için (makas, budama makasları da dahil olmak üzere)
Hand tools, without specification of power source - for cutting, separating (including scissors, shears, secateurs)</t>
  </si>
  <si>
    <t>08.03</t>
  </si>
  <si>
    <t>Güç kaynağı belirtilmeyen el aletleri – oymak, yiv açmak, yontmak, tıraşlamak, yontmak, kesmek için
Hand tools, without specification of power source - for carving, slotting, chiselling, trimming, clipping, shearing</t>
  </si>
  <si>
    <t>08.04</t>
  </si>
  <si>
    <t>Güç kaynağı belirtilmeyen el aletleri – kazımak, parlatmak, ovmak için
Hand tools, without specification of power source - for scraping, polishing, buffing</t>
  </si>
  <si>
    <t>08.05</t>
  </si>
  <si>
    <t>Güç kaynağı belirtilmeyen el aletleri – delmek, çevirmek, vidalamak için
Hand tools, without specification of power source - for drilling, turning, screwing</t>
  </si>
  <si>
    <t>08.06</t>
  </si>
  <si>
    <t>Güç kaynağı belirtilmeyen el aletleri – çakmak, perçinlemek, zımbalamak için
Hand tools, without specification of power source - for nailing, riveting stapling</t>
  </si>
  <si>
    <t>08.07</t>
  </si>
  <si>
    <t>Güç kaynağı belirtilmeyen el aletleri – dikmek, örmek için
Hand tools, without specification of power source - for sewing, knitting</t>
  </si>
  <si>
    <t>08.08</t>
  </si>
  <si>
    <t>Güç kaynağı belirtilmeyen el aletleri – kaynatmak, yapıştırmak için
Hand tools, without specification of power source - for welding, gluing</t>
  </si>
  <si>
    <t>08.09</t>
  </si>
  <si>
    <t>Güç kaynağı belirtilmeyen el aletleri – toprağı işlemek ve malzeme çıkarmak için (çiftçilik aletleri de dahil olmak üzere)
Hand tools, without specification of power source - for extracting materials and working the ground (including farming tools)</t>
  </si>
  <si>
    <t>08.10</t>
  </si>
  <si>
    <t>Güç kaynağı belirtilmeyen el aletleri – cilalamak, yağlamak, yıkamak, temizlemek için
Hand tools, without specification of power source - for waxing, lubricating, washing, cleaning</t>
  </si>
  <si>
    <t>08.11</t>
  </si>
  <si>
    <t>Güç kaynağı belirtilmeyen el aletleri – boyamak için
Hand tools, without specification of power source - for painting</t>
  </si>
  <si>
    <t>08.12</t>
  </si>
  <si>
    <t>Güç kaynağı belirtilmeyen el aletleri – yerinde tutmak, kavramak için
Hand tools, without specification of power source - for holding in place, grasping</t>
  </si>
  <si>
    <t>08.13</t>
  </si>
  <si>
    <t>Güç kaynağı belirtilmeyen el aletleri – mutfak işleri için (bıçaklar dışında)
Hand tools, without specification of power source - for kitchen work (except knives)</t>
  </si>
  <si>
    <t>08.14</t>
  </si>
  <si>
    <t>Güç kaynağı belirtilmeyen el aletleri – ameliyat ve tıbbi işler için – keskin, kesme
Hand tools, without specification of power source - for medical and surgical work - sharp, cutting</t>
  </si>
  <si>
    <t>08.15</t>
  </si>
  <si>
    <t>Güç kaynağı belirtilmeyen el aletleri – ameliyat ve tıbbi işler için – kesme olmadan, diğerleri
Hand tools, without specification of power source - for medical and surgical work - non-cutting, others</t>
  </si>
  <si>
    <t>08.99</t>
  </si>
  <si>
    <t>08 numaralı grup içinde, yukarıda listelenmemiş başka bilinen güç kaynağı belirtilmeyen el aletleri
Other known hand tools, without specification of power source, in group 08 but not listed above</t>
  </si>
  <si>
    <t>09.00</t>
  </si>
  <si>
    <r>
      <t xml:space="preserve">Makine ve ekipmanlar – taşınabilir veya seyyar – belirtilmemiş
</t>
    </r>
    <r>
      <rPr>
        <sz val="10"/>
        <color theme="1"/>
        <rFont val="Times New Roman"/>
        <family val="1"/>
        <charset val="162"/>
      </rPr>
      <t>Machines and equipment - portable or mobile - not specified</t>
    </r>
  </si>
  <si>
    <t>09.01</t>
  </si>
  <si>
    <t>Taşınabilir veya seyyar makineler – toprağı işlemek ve malzeme çıkarmak için – bina yapımı ve inşaat mühendisliği işleri için maden, taşocağı ve fabrika
Portable or mobile machines - for extracting materials or working the ground - mines, quarries and plant for building and civil engineering works</t>
  </si>
  <si>
    <t>09.02</t>
  </si>
  <si>
    <t>Taşınabilir veya seyyar makineler – toprağı işlemek, çiftçilik için
Portable or mobile machines - for working the ground, farming</t>
  </si>
  <si>
    <t>09.03</t>
  </si>
  <si>
    <t>Taşınabilir veya seyyar makineler (toprağın işlenmesi için olmayan) – inşaat şantiyeleri için -Portable or mobile machines (not for working the ground) - for construction sites</t>
  </si>
  <si>
    <t>09.04</t>
  </si>
  <si>
    <t>Seyyar yer temizleme makineleri
Mobile floor cleaning machines</t>
  </si>
  <si>
    <t>09.99</t>
  </si>
  <si>
    <t>09 numaralı grup içinde, yukarıda listelenmemiş başka bilinen taşınabilir veya seyyar makine ve ekipmanlar
Other known portable or mobile machines and equipment in group 09 but not listed above</t>
  </si>
  <si>
    <t>10.00</t>
  </si>
  <si>
    <r>
      <t xml:space="preserve">Makine ve ekipmanlar – sabit – belirtilmemiş
</t>
    </r>
    <r>
      <rPr>
        <sz val="10"/>
        <color theme="1"/>
        <rFont val="Times New Roman"/>
        <family val="1"/>
        <charset val="162"/>
      </rPr>
      <t>Machines and equipment - fixed - not specified</t>
    </r>
  </si>
  <si>
    <t>10.01</t>
  </si>
  <si>
    <t>Toprağı işlemek ve malzeme çıkarmak için sabit makineler
Fixed machines for extracting materials or working the ground</t>
  </si>
  <si>
    <t>10.02</t>
  </si>
  <si>
    <t>Malzemeleri hazırlamak, ezmek, tozlaştırmak, filtrelemek, ayırmak, karıştırmak, harmanlamak için makineler- Machines for preparing materials, crushing, pulverising, filtering, separating, mixing, blending</t>
  </si>
  <si>
    <t>10.03</t>
  </si>
  <si>
    <t>Malzemeleri işlemek için makineler – kimyasal işlemler (reaktif, mayalama işlemleri) - Machines for processing materials - chemical processes (reactive, fermenting processes)</t>
  </si>
  <si>
    <t>10.04</t>
  </si>
  <si>
    <t>Malzemeleri işlemek için makineler – sıcak işlemler (fırın, kurutucu, ocaklar)
Machines for processing materials - hot processes (ovens, driers, kilns)</t>
  </si>
  <si>
    <t>10.05</t>
  </si>
  <si>
    <t>Malzemeleri işlemek için makineler – soğuk işlemler (soğukluk üretilmesi)
Machines for processing materials - cold processes (production of cold)</t>
  </si>
  <si>
    <t>10.06</t>
  </si>
  <si>
    <t>Malzemeleri işlemek için makineler – diğer işlemler
Machines for processing materials - other processes</t>
  </si>
  <si>
    <t>10.07</t>
  </si>
  <si>
    <t>10.07 Biçimlendirme makineleri – basmak, ezmek yoluyla
Forming machines - by pressing, crushing</t>
  </si>
  <si>
    <t>10.08</t>
  </si>
  <si>
    <t>Biçimlendirme makineleri – perdahlamak, yuvarlamak, silindir baskılar yoluyla (kağıt baskıları da dahil olmak üzere)
Forming machines - by calendering, rolling, cylinder presses (including paper presses)</t>
  </si>
  <si>
    <t>10.09</t>
  </si>
  <si>
    <t>Biçimlendirme makineleri – enjeksiyon, itip çıkarma, üfleme, eğirme, kalıplama, eritme, dökme yoluyla
Forming machines - by injection, extrusion, blowing, spinning, moulding, melting, casting</t>
  </si>
  <si>
    <t>10.10</t>
  </si>
  <si>
    <t>Metal işleme makineleri – rendelemek, öğütmek, yüzey bakımı, çekmek, cilalamak, tornalamak, delmek için
Machine tools - for planing, milling, surface treatment, grinding, polishing, turning, drilling</t>
  </si>
  <si>
    <t>10.11</t>
  </si>
  <si>
    <t>Metal işleme makineleri – bıçkıcılık için
Machine tools - for sawing</t>
  </si>
  <si>
    <t>10.12</t>
  </si>
  <si>
    <t>Metal işleme makineleri – kesmek, ayırmak, yontmak için (kalıp kesici, biçki makineleri, kırpma makasları, oksijen tabancalı ekipmanlar dahil olmak üzere)
Machine tools - for cutting, splitting, clipping (including die cutters, shearing machines, clippers, oxygen cutting equipment)</t>
  </si>
  <si>
    <t>10.13</t>
  </si>
  <si>
    <t>Yüzey işleme makineleri – temizlik, yıkama, kurulama, boyama, baskı
Machines for surface treatment - cleaning, washing, drying, painting, printing</t>
  </si>
  <si>
    <t>10.14</t>
  </si>
  <si>
    <t>Yüzey işleme makineleri – galvaniz, elektrolit yüzey bakımı
Machines for surface treatment - galvanising, electrolytic surface treatment</t>
  </si>
  <si>
    <t>10.15</t>
  </si>
  <si>
    <t>Montaj makineleri (kaynatma, yapıştırma, çakma, vidalama, perçinleme, eğirme, telleme, dikme, zımbalama) - Assembling machines (welding, gluing, nailing, screwing, riveting, spinning, wiring, sewing, stapling)</t>
  </si>
  <si>
    <t>10.16</t>
  </si>
  <si>
    <t>Paketleme makineleri, sarma makineleri (doldurma, etiketleme, kapatma…)
Packing machines, wrapping machines (filling, labelling, closing...)</t>
  </si>
  <si>
    <t>10.17</t>
  </si>
  <si>
    <t>Özel sanayiler için diğer makineler (çeşitli izleme ve sınama makineleri)
Other machines for specific industries (miscellaneous monitoring and testing machines</t>
  </si>
  <si>
    <t>10.18</t>
  </si>
  <si>
    <t>Çiftçilikte kullanılan ve yukarıdaki makineler arasına dahil olmayan özel makineler - Specific machines used in farming which are not included with the above machines</t>
  </si>
  <si>
    <t>10.99</t>
  </si>
  <si>
    <t>10 numaralı grup içinde, yukarıda listelenmemiş başka bilinen sabit ve makine ve ekipmanlar - Other known fixed machines and equipment in group 10 but not listed above</t>
  </si>
  <si>
    <t>11.00</t>
  </si>
  <si>
    <r>
      <t xml:space="preserve"> Aktarma, taşıma ve depolama sistemleri – belirtilmemiş
</t>
    </r>
    <r>
      <rPr>
        <sz val="10"/>
        <color theme="1"/>
        <rFont val="Times New Roman"/>
        <family val="1"/>
        <charset val="162"/>
      </rPr>
      <t>Conveying, transport and storage systems - not specified</t>
    </r>
  </si>
  <si>
    <t>11.01</t>
  </si>
  <si>
    <t>Sabit taşıyıcı kayış, sürekli işleme ekipman ve sistemleri – kayış, yürüyen merdiven, teleferik, taşıyıcı kayış, vb.)
Fixed conveyors, continuous handling equipment and systems - belts, escalators, cableways, conveyors, etc.)</t>
  </si>
  <si>
    <t>11.02</t>
  </si>
  <si>
    <t>Asansörler – ağır yük asansörü, vinç, kriko, vb.
Elevators, lifts - hoists, bucket elevators, jacks, etc.</t>
  </si>
  <si>
    <t>11.03</t>
  </si>
  <si>
    <t>Sabit vinç, seyyar vinç, araç tarafından taşınan vinç, üst raylarda çalışan vinç, asılı yükü olan kaldırma aygıtları
Fixed cranes, mobile cranes, vehicle-mounted cranes, overhead travelling cranes, hoisting devices with suspended load</t>
  </si>
  <si>
    <t>11.04</t>
  </si>
  <si>
    <t>Seyyar işleme aygıtı, işleme kamyonları (motorlu veya motorsuz) – el arabası, paletli kamyonlar, vb.
Mobile handling devices, handling trucks (powered or not) - barrows, pallet trucks, etc.</t>
  </si>
  <si>
    <t>11.05</t>
  </si>
  <si>
    <t>Kaldırma ekipmanı, sabitleştirme, kavrama ve çeşitli işleme aygıtları (askı, çengel, halat, vb. dahil olmak üzere)
Lifting equipment, securing, gripping and miscellaneous handling devices (including slings, hooks, ropes...)</t>
  </si>
  <si>
    <t>11.06</t>
  </si>
  <si>
    <t>Depolama sistemleri, paketleme ekipmanı, kaplar (silo, tanklar) – sabit – tank, fıçı, kap, vb.
Storage systems, packaging equipment, containers (silos, tanks) - fixed - tanks, vats, containers, etc.</t>
  </si>
  <si>
    <t>11.07</t>
  </si>
  <si>
    <t>Depolama sistemleri, paketleme ekipmanı, kaplar - seyyar
Storage systems, packaging equipment, containers - mobile</t>
  </si>
  <si>
    <t>11.08</t>
  </si>
  <si>
    <t>Depolama aksamı, raf, paletli raf, paletler
Storage accessories, shelving, pallet racks, pallets</t>
  </si>
  <si>
    <t>11.09</t>
  </si>
  <si>
    <t>Çeşitli paketleme, küçük ve orta boy, seyyar (dekovil, çeşitli kap, şişe, sandık, söndürücüler …) - Miscellaneous packaging, small and medium-sized, mobile (skips, miscellaneous containers, bottles, crates, extinguishers...)</t>
  </si>
  <si>
    <t>11.99</t>
  </si>
  <si>
    <t>11 numaralı grup içinde, yukarıda listelenmemiş başka bilinen aktarma, taşıma ve depolama sistemleri
Other known conveying, transport and storage systems in group 11 but not listed above</t>
  </si>
  <si>
    <t>12.00</t>
  </si>
  <si>
    <r>
      <t xml:space="preserve">Kara taşıtları – belirtilmemiş
</t>
    </r>
    <r>
      <rPr>
        <sz val="10"/>
        <color theme="1"/>
        <rFont val="Times New Roman"/>
        <family val="1"/>
        <charset val="162"/>
      </rPr>
      <t>Land vehicles - not specified</t>
    </r>
  </si>
  <si>
    <t>12.01</t>
  </si>
  <si>
    <t>Taşıtlar – ağır: kamyon, otobüsler (yolcu taşıması)
Vehicles - heavy: lorries, buses, coaches (passenger transport)</t>
  </si>
  <si>
    <t>12.02</t>
  </si>
  <si>
    <t>Taşıtlar – hafif: eşya veya yolcu
Vehicles - light: goods or passengers</t>
  </si>
  <si>
    <t>12.03</t>
  </si>
  <si>
    <t>Taşıtlar – iki veya üç tekerlekli, motorlu veya motorsuz
Vehicles - two or three wheels, powered or not</t>
  </si>
  <si>
    <t>12.04</t>
  </si>
  <si>
    <t>Diğer kara taşıtları: kayak, patenler
Other land vehicles: skis, roller-skates</t>
  </si>
  <si>
    <t>12.99</t>
  </si>
  <si>
    <t>12 numaralı grup içinde, yukarıda listelenmemiş başka bilinen kara taşıtları
Other known land vehicles in group 12 but not listed above</t>
  </si>
  <si>
    <t>13.00</t>
  </si>
  <si>
    <r>
      <t xml:space="preserve">Diğer taşıt araçları – belirtilmemiş
</t>
    </r>
    <r>
      <rPr>
        <sz val="10"/>
        <color theme="1"/>
        <rFont val="Times New Roman"/>
        <family val="1"/>
        <charset val="162"/>
      </rPr>
      <t>Other transport vehicles - not specified</t>
    </r>
  </si>
  <si>
    <t>13.01</t>
  </si>
  <si>
    <t>Taşıtlar – rayda, asılı monoraylar dahil: eşya
Vehicles - on rails, including suspended monorails: goods</t>
  </si>
  <si>
    <t>13.02</t>
  </si>
  <si>
    <t>Taşıtlar – rayda, asılı monoraylar dahil: yolcu
Vehicles - on rails, including suspended monorails: passengers</t>
  </si>
  <si>
    <t>13.03</t>
  </si>
  <si>
    <t>Taşıtlar – deniz: eşya
Vehicles - nautical: goods</t>
  </si>
  <si>
    <t>13.04</t>
  </si>
  <si>
    <t>Taşıtlar – deniz: yolcu
Vehicles - nautical: passengers</t>
  </si>
  <si>
    <t>13.05</t>
  </si>
  <si>
    <t>Taşıtlar – deniz: balıkçılık
Vehicles - nautical: fishing</t>
  </si>
  <si>
    <t>13.06</t>
  </si>
  <si>
    <t>Taşıtlar – hava: eşya
Vehicles - aerial: goods</t>
  </si>
  <si>
    <t>13.07</t>
  </si>
  <si>
    <t>Taşıtlar – hava: yolcu
Vehicles - aerial: passenger</t>
  </si>
  <si>
    <t>13.99</t>
  </si>
  <si>
    <t>13 numaralı grup içinde, yukarıda listelenmemiş başka bilinen diğer taşıt araçları - Other known transport vehicles in group 13 but not listed above</t>
  </si>
  <si>
    <t>14.00</t>
  </si>
  <si>
    <r>
      <t xml:space="preserve">Malzeme, nesne, ürün, makine veya taşıt aksamı, enkaz, toz – belirtilmemiş
</t>
    </r>
    <r>
      <rPr>
        <sz val="10"/>
        <color theme="1"/>
        <rFont val="Times New Roman"/>
        <family val="1"/>
        <charset val="162"/>
      </rPr>
      <t>Materials, objects, products, machine or vehicle components, debris, dust - not specified</t>
    </r>
  </si>
  <si>
    <t>14.01</t>
  </si>
  <si>
    <t>Yapı malzemeleri – büyük ve küçük: prefabrike kabuk, kalıp, kiriş, hatıl, tuğla, kiremit, vb.
Building materials - large and small: prefabricated shells, formwork, girders, beams, bricks, tiles, etc.</t>
  </si>
  <si>
    <t>14.02</t>
  </si>
  <si>
    <t>Makine parçaları, taşıt parçaları: şasi, dirsekli mahfaza, manivela, tekerlek, vb.
Machine components, vehicle components: chassis, crankcase, levers, wheels, etc.</t>
  </si>
  <si>
    <t>14.03</t>
  </si>
  <si>
    <t>Makine parça veya bileşikleri, metal işleme makineleri (işbu maddi araçlardan kopan parça ve yongalar da dahil olmak üzere) - Machined parts or components, machine tools (including fragments and chips from these material agents )</t>
  </si>
  <si>
    <t>14.04</t>
  </si>
  <si>
    <t>Birleştirme aygıtları: somun, cıvata, vida, çivi, vb.
Joining devices: nuts, bolts, screws, nails, etc.</t>
  </si>
  <si>
    <t>14.05</t>
  </si>
  <si>
    <t>Zerrecik, toz, kıymık, parçacık, zifos, kırık çömlek parçaları, diğer enkaz
Particles, dust, splinters, fragments, splashes, shards, other debris</t>
  </si>
  <si>
    <t>14.06</t>
  </si>
  <si>
    <t>Çiftlik ürünleri (tohum, saman, diğer çiftlik ürünleri de dahil olmak üzere)
Farm products (including seeds, straw, other farm products)</t>
  </si>
  <si>
    <t>14.07</t>
  </si>
  <si>
    <t>Çiftçilik ve yetiştiricilikte kullanılan ürünler (gübre, yemler de dahil olmak üzere) - Products for use in farming and breeding (including fertilisers, animal feeds)</t>
  </si>
  <si>
    <t>14.08</t>
  </si>
  <si>
    <t>Depolanmış ürünler – depolama alanındaki nesne ve paketler de dahil olmak üzere - Stored products - including objects and packaging in storage areas</t>
  </si>
  <si>
    <t>14.09</t>
  </si>
  <si>
    <t>Depolanmış ürünler – rulo, makara olarak
Stored products - in rolls, coils</t>
  </si>
  <si>
    <t>14.10</t>
  </si>
  <si>
    <t>Yükler – makineli işleme veya aktarma aygıtı tarafından taşınan
Loads - transported by a mechanical handling or conveying device</t>
  </si>
  <si>
    <t>14.11</t>
  </si>
  <si>
    <t>Yükler – bir kaldırma aygıtı, vinçte asılı olan
Loads - suspended from a hoisting device, a crane</t>
  </si>
  <si>
    <t>14.12</t>
  </si>
  <si>
    <t>Yükler – elle işlenen
Loads - handled by hand</t>
  </si>
  <si>
    <t>14.99</t>
  </si>
  <si>
    <t>14 numaralı grup içinde, yukarıda listelenmemiş başka bilinen malzeme, nesne, ürün, makine parçaları - Other known materials, objects, products, machine components in group 14 but not listed above</t>
  </si>
  <si>
    <t>15.00</t>
  </si>
  <si>
    <r>
      <t xml:space="preserve">Kimyasal, patlayıcı, radyoaktif, biyolojik maddeler – belirtilmemiş
</t>
    </r>
    <r>
      <rPr>
        <sz val="10"/>
        <color theme="1"/>
        <rFont val="Times New Roman"/>
        <family val="1"/>
        <charset val="162"/>
      </rPr>
      <t>Chemical, explosive, radioactive, biological substances - not specified</t>
    </r>
  </si>
  <si>
    <t>15.01</t>
  </si>
  <si>
    <t>Maddeler – yakıcı, çürütücü (katı, sıvı veya gaz)
Substances - caustic, corrosive (solid, liquid or gaseous)</t>
  </si>
  <si>
    <t>15.02</t>
  </si>
  <si>
    <t>Maddeler – zararlı, zehirli (katı, sıvı veya gaz)
Substances - harmful, toxic (solid, liquid or gaseous)</t>
  </si>
  <si>
    <t>15.03</t>
  </si>
  <si>
    <t>Maddeler – alevlenebilir (katı, sıvı veya gaz)
Substances - flammables (solid, liquid or gaseous)</t>
  </si>
  <si>
    <t>15.04</t>
  </si>
  <si>
    <t>Maddeler – patlayıcı, reaktif (katı, sıvı veya gaz)
Substances - explosive, reactive (solid, liquid or gaseous)</t>
  </si>
  <si>
    <t>15.05</t>
  </si>
  <si>
    <t>Belirgin etkisi olmayan gaz, buharlar (yaşam biçimleri için atıl, havasız bırakan)
Gases, vapours with no specific effects (inert for life forms, suffocating)</t>
  </si>
  <si>
    <t>15.06</t>
  </si>
  <si>
    <t>Maddeler – radyoaktif
Substances - radioactive</t>
  </si>
  <si>
    <t>15.07</t>
  </si>
  <si>
    <t>Maddeler – biyolojik
Substances - biological</t>
  </si>
  <si>
    <t>15.08</t>
  </si>
  <si>
    <t>Maddeler, malzemeler – özel bir rizikosu olmayan (su, atıl maddeler …)
Substances, materials - with no specific risk (water, inert materials...)</t>
  </si>
  <si>
    <t>15.99</t>
  </si>
  <si>
    <t>15 numaralı grup içinde, yukarıda listelenmemiş başka bilinen kimyasal, patlayıcı, radyoaktif, biyolojik maddeler - Other known chemical, explosive, radioactive, biological substances in group 15 but not listed above</t>
  </si>
  <si>
    <t>16.00</t>
  </si>
  <si>
    <r>
      <t xml:space="preserve">Güvenlik aygıt ve ekipmanı – belirtilmemiş
</t>
    </r>
    <r>
      <rPr>
        <sz val="10"/>
        <color theme="1"/>
        <rFont val="Times New Roman"/>
        <family val="1"/>
        <charset val="162"/>
      </rPr>
      <t>Safety devices and equipment - not specified</t>
    </r>
  </si>
  <si>
    <t>16.01</t>
  </si>
  <si>
    <t>Güvenlik aygıtları – makinelerde
Safety devices - on machines</t>
  </si>
  <si>
    <t>16.02</t>
  </si>
  <si>
    <t>Koruyucu aygıtlar – münferit
Protective devices - individual</t>
  </si>
  <si>
    <t>16.03</t>
  </si>
  <si>
    <t>Alarm aygıt ve ekipmanı
Emergency devices and equipment</t>
  </si>
  <si>
    <t>16.99</t>
  </si>
  <si>
    <t>16 numaralı grup içinde, yukarıda listelenmemiş başka bilinen güvenlik aygıt ve ekipmanı - Other known safety devices and equipment in group 16 but not listed above</t>
  </si>
  <si>
    <t>17.00</t>
  </si>
  <si>
    <r>
      <t xml:space="preserve">Büro ekipmanı, kişisel ekipman, spor ekipmanı, silahlar, ev eşyaları – belirtilmemiş
</t>
    </r>
    <r>
      <rPr>
        <sz val="10"/>
        <color theme="1"/>
        <rFont val="Times New Roman"/>
        <family val="1"/>
        <charset val="162"/>
      </rPr>
      <t>Office equipment, personal equipment, sports equipment, weapons, domestic appliances - not specified</t>
    </r>
  </si>
  <si>
    <t>17.01</t>
  </si>
  <si>
    <t>Mobilya
Furniture</t>
  </si>
  <si>
    <t>17.02</t>
  </si>
  <si>
    <t>Ekipman – bilgisayar, büro otomasyonu, röprodüksiyon, iletişim
Equipment - computer, office automation, reprographic, communications</t>
  </si>
  <si>
    <t>17.03</t>
  </si>
  <si>
    <t>Ekipman – öğretim, yazma, çizme için – daktilo, otomatik pullama makinesi, agrandizör, zaman kaydediciler de dahil olmak üzere
Equipment - for teaching, writing, drawing - including typewriters, stamping machines, enlargers, time-recorders</t>
  </si>
  <si>
    <t>17.04</t>
  </si>
  <si>
    <t>Spor ve oyunlar için eşya ve ekipman
Items and equipment for sports and games</t>
  </si>
  <si>
    <t>17.05</t>
  </si>
  <si>
    <t>Silahlar
Weapons</t>
  </si>
  <si>
    <t>17.06</t>
  </si>
  <si>
    <t>Kişisel eşya, giysi
Personal items, clothing</t>
  </si>
  <si>
    <t>17.07</t>
  </si>
  <si>
    <t>Müzik aletleri
Musical instruments</t>
  </si>
  <si>
    <t>17.08</t>
  </si>
  <si>
    <t>Ev eşyası türü ekipman, alet, nesne, çamaşır (mesleki kullanım)
Domestic-type equipment, tools, objects, linen (professional use)</t>
  </si>
  <si>
    <t>17.99</t>
  </si>
  <si>
    <t>17 numaralı grup içinde, yukarıda listelenmemiş başka bilinen büro ekipmanı, kişisel ekipman, spor ekipmanı, silahlar, ev eşyaları - Other known office equipment, personal equipment, sports equipment, weapons in group 17 but not listed above</t>
  </si>
  <si>
    <t>18.00</t>
  </si>
  <si>
    <r>
      <t xml:space="preserve">Canlılar ve insanlar – belirtilmemiş
</t>
    </r>
    <r>
      <rPr>
        <sz val="10"/>
        <color theme="1"/>
        <rFont val="Times New Roman"/>
        <family val="1"/>
        <charset val="162"/>
      </rPr>
      <t>Living organisms and human-beings - not specified</t>
    </r>
  </si>
  <si>
    <t>18.01</t>
  </si>
  <si>
    <t>Ağaç, bitki, mahsul
Trees, plants, crops</t>
  </si>
  <si>
    <t>18.02</t>
  </si>
  <si>
    <t>Hayvan – evcil ve yetiştirme amaçlı
Animals - domestic and for breeding</t>
  </si>
  <si>
    <t>18.03</t>
  </si>
  <si>
    <t>Hayvan – vahşi hayvanlar, böcek, yılanlar
Animals – wild animals, insects, snakes</t>
  </si>
  <si>
    <t>18.04</t>
  </si>
  <si>
    <t>Mikroorganizmalar
Micro-organisms</t>
  </si>
  <si>
    <t>18.05</t>
  </si>
  <si>
    <t>Bulaşıcı mikroplu amiller
Infectious viral agents</t>
  </si>
  <si>
    <t>18.06</t>
  </si>
  <si>
    <t>İnsanlar
Humans</t>
  </si>
  <si>
    <t>18.99</t>
  </si>
  <si>
    <t>18 numaralı grup içinde, yukarıda listelenmemiş başka bilinen canlılar ve insanlar - Other known living organisms and human-beings in group 18 but not listed above</t>
  </si>
  <si>
    <t>19.00</t>
  </si>
  <si>
    <r>
      <t xml:space="preserve">Kütle atık – belirtilmemiş
</t>
    </r>
    <r>
      <rPr>
        <sz val="10"/>
        <color theme="1"/>
        <rFont val="Times New Roman"/>
        <family val="1"/>
        <charset val="162"/>
      </rPr>
      <t>Bulk waste - not specified</t>
    </r>
  </si>
  <si>
    <t>19.01</t>
  </si>
  <si>
    <t>Kütle atık – hammadde, ürün madde, nesnelerden
Bulk waste - from raw materials, products, materials, objects</t>
  </si>
  <si>
    <t>19.02</t>
  </si>
  <si>
    <t>Kütle atık – kimyasallardan
Bulk waste - from chemicals</t>
  </si>
  <si>
    <t>19.03</t>
  </si>
  <si>
    <t>Kütle atık – biyolojik madde, bitki, hayvanlardan
Bulk waste - from biological substances, plants, animals</t>
  </si>
  <si>
    <t>19.99</t>
  </si>
  <si>
    <t>19 numaralı grup içinde, yukarıda listelenmemiş başka bilinen kütle atık
Other known bulk waste in group 19 but not listed above</t>
  </si>
  <si>
    <t>20.00</t>
  </si>
  <si>
    <r>
      <t xml:space="preserve">Fiziki olgu ve doğal unsurlar – belirtilmemiş
</t>
    </r>
    <r>
      <rPr>
        <sz val="10"/>
        <color theme="1"/>
        <rFont val="Times New Roman"/>
        <family val="1"/>
        <charset val="162"/>
      </rPr>
      <t>Physical phenomena and natural elements - not specified</t>
    </r>
  </si>
  <si>
    <t>20.01</t>
  </si>
  <si>
    <t>Fiziki olgu – gürültü, doğal radyasyon, ışık, ışık huzmesi, basınç yükseltme, basın düşürme, basınç - Physical phenomena - noise, natural radiation, light, light arcs, pressurisation, depressurisation, pressure</t>
  </si>
  <si>
    <t>20.02</t>
  </si>
  <si>
    <t>Doğal ve atmosfer unsurları (akarsu, çamur, yağmur, dolu, kar, buz, rüzgar, vb. de dahil olmak üzere) - Natural and atmospheric elements (including stretches of water, mud, rain, hail, snow, ice, wind, etc,)</t>
  </si>
  <si>
    <t>20.03</t>
  </si>
  <si>
    <t>Doğal afetler (sel, yanardağ infilakı, deprem, tsunami, yangın da dahil olmak üzere)
Natural disasters (including floods, volcanic eruptions, earthquakes, tidal waves, fire, conflagration)</t>
  </si>
  <si>
    <t>20.99</t>
  </si>
  <si>
    <t>20 numaralı grup içinde, yukarıda listelenmemiş başka bilinen fiziki olgu ve unsurlar - Other known physical phenomena and elements in group 20 but not listed above</t>
  </si>
  <si>
    <t>99.00</t>
  </si>
  <si>
    <r>
      <t xml:space="preserve">Bu sınıflandırmada listelenmemiş başka maddi araç
</t>
    </r>
    <r>
      <rPr>
        <sz val="10"/>
        <color theme="1"/>
        <rFont val="Times New Roman"/>
        <family val="1"/>
        <charset val="162"/>
      </rPr>
      <t>Other material agents not listed in this classification</t>
    </r>
  </si>
  <si>
    <r>
      <rPr>
        <b/>
        <sz val="10"/>
        <color theme="1"/>
        <rFont val="Times New Roman"/>
        <family val="1"/>
        <charset val="162"/>
      </rPr>
      <t>Kaza tarihi bilinmiyor</t>
    </r>
    <r>
      <rPr>
        <sz val="10"/>
        <color theme="1"/>
        <rFont val="Times New Roman"/>
        <family val="1"/>
        <charset val="162"/>
      </rPr>
      <t xml:space="preserve">
Date of accident unknown</t>
    </r>
  </si>
  <si>
    <r>
      <rPr>
        <b/>
        <sz val="10"/>
        <color theme="1"/>
        <rFont val="Times New Roman"/>
        <family val="1"/>
        <charset val="162"/>
      </rPr>
      <t>Ocak</t>
    </r>
    <r>
      <rPr>
        <sz val="10"/>
        <color theme="1"/>
        <rFont val="Times New Roman"/>
        <family val="1"/>
        <charset val="162"/>
      </rPr>
      <t>-January</t>
    </r>
  </si>
  <si>
    <r>
      <rPr>
        <b/>
        <sz val="10"/>
        <color theme="1"/>
        <rFont val="Times New Roman"/>
        <family val="1"/>
        <charset val="162"/>
      </rPr>
      <t>Şubat</t>
    </r>
    <r>
      <rPr>
        <sz val="10"/>
        <color theme="1"/>
        <rFont val="Times New Roman"/>
        <family val="1"/>
        <charset val="162"/>
      </rPr>
      <t>-February</t>
    </r>
  </si>
  <si>
    <r>
      <rPr>
        <b/>
        <sz val="10"/>
        <color theme="1"/>
        <rFont val="Times New Roman"/>
        <family val="1"/>
        <charset val="162"/>
      </rPr>
      <t>Mart</t>
    </r>
    <r>
      <rPr>
        <sz val="10"/>
        <color theme="1"/>
        <rFont val="Times New Roman"/>
        <family val="1"/>
        <charset val="162"/>
      </rPr>
      <t>-March</t>
    </r>
  </si>
  <si>
    <r>
      <rPr>
        <b/>
        <sz val="10"/>
        <color theme="1"/>
        <rFont val="Times New Roman"/>
        <family val="1"/>
        <charset val="162"/>
      </rPr>
      <t>Mayıs</t>
    </r>
    <r>
      <rPr>
        <sz val="10"/>
        <color theme="1"/>
        <rFont val="Times New Roman"/>
        <family val="1"/>
        <charset val="162"/>
      </rPr>
      <t>-May</t>
    </r>
  </si>
  <si>
    <r>
      <rPr>
        <b/>
        <sz val="10"/>
        <color theme="1"/>
        <rFont val="Times New Roman"/>
        <family val="1"/>
        <charset val="162"/>
      </rPr>
      <t>Haziran</t>
    </r>
    <r>
      <rPr>
        <sz val="10"/>
        <color theme="1"/>
        <rFont val="Times New Roman"/>
        <family val="1"/>
        <charset val="162"/>
      </rPr>
      <t>-June</t>
    </r>
  </si>
  <si>
    <r>
      <rPr>
        <b/>
        <sz val="10"/>
        <color theme="1"/>
        <rFont val="Times New Roman"/>
        <family val="1"/>
        <charset val="162"/>
      </rPr>
      <t>Temmuz</t>
    </r>
    <r>
      <rPr>
        <sz val="10"/>
        <color theme="1"/>
        <rFont val="Times New Roman"/>
        <family val="1"/>
        <charset val="162"/>
      </rPr>
      <t>-July</t>
    </r>
  </si>
  <si>
    <r>
      <rPr>
        <b/>
        <sz val="10"/>
        <color theme="1"/>
        <rFont val="Times New Roman"/>
        <family val="1"/>
        <charset val="162"/>
      </rPr>
      <t>Ağustos</t>
    </r>
    <r>
      <rPr>
        <sz val="10"/>
        <color theme="1"/>
        <rFont val="Times New Roman"/>
        <family val="1"/>
        <charset val="162"/>
      </rPr>
      <t>-August</t>
    </r>
  </si>
  <si>
    <r>
      <rPr>
        <b/>
        <sz val="10"/>
        <color theme="1"/>
        <rFont val="Times New Roman"/>
        <family val="1"/>
        <charset val="162"/>
      </rPr>
      <t>Eylül</t>
    </r>
    <r>
      <rPr>
        <sz val="10"/>
        <color theme="1"/>
        <rFont val="Times New Roman"/>
        <family val="1"/>
        <charset val="162"/>
      </rPr>
      <t>-September</t>
    </r>
  </si>
  <si>
    <t>10</t>
  </si>
  <si>
    <r>
      <rPr>
        <b/>
        <sz val="10"/>
        <color theme="1"/>
        <rFont val="Times New Roman"/>
        <family val="1"/>
        <charset val="162"/>
      </rPr>
      <t>Ekim</t>
    </r>
    <r>
      <rPr>
        <sz val="10"/>
        <color theme="1"/>
        <rFont val="Times New Roman"/>
        <family val="1"/>
        <charset val="162"/>
      </rPr>
      <t>-October</t>
    </r>
  </si>
  <si>
    <t>11</t>
  </si>
  <si>
    <r>
      <rPr>
        <b/>
        <sz val="10"/>
        <color theme="1"/>
        <rFont val="Times New Roman"/>
        <family val="1"/>
        <charset val="162"/>
      </rPr>
      <t>Kasım</t>
    </r>
    <r>
      <rPr>
        <sz val="10"/>
        <color theme="1"/>
        <rFont val="Times New Roman"/>
        <family val="1"/>
        <charset val="162"/>
      </rPr>
      <t>-November</t>
    </r>
  </si>
  <si>
    <t>12</t>
  </si>
  <si>
    <r>
      <rPr>
        <b/>
        <sz val="10"/>
        <color theme="1"/>
        <rFont val="Times New Roman"/>
        <family val="1"/>
        <charset val="162"/>
      </rPr>
      <t>Aralık</t>
    </r>
    <r>
      <rPr>
        <sz val="10"/>
        <color theme="1"/>
        <rFont val="Times New Roman"/>
        <family val="1"/>
        <charset val="162"/>
      </rPr>
      <t>-December</t>
    </r>
  </si>
  <si>
    <t>B00</t>
  </si>
  <si>
    <r>
      <t xml:space="preserve">İş Göremezlik Oranı tanımlanmamış
</t>
    </r>
    <r>
      <rPr>
        <sz val="10"/>
        <rFont val="Times New Roman"/>
        <family val="1"/>
        <charset val="162"/>
      </rPr>
      <t>level of disability not specified</t>
    </r>
  </si>
  <si>
    <t>B01</t>
  </si>
  <si>
    <r>
      <t xml:space="preserve">%10' dan az (*)
</t>
    </r>
    <r>
      <rPr>
        <sz val="10"/>
        <rFont val="Times New Roman"/>
        <family val="1"/>
        <charset val="162"/>
      </rPr>
      <t>level of disability, 9% or less (permanent mild cases)</t>
    </r>
  </si>
  <si>
    <t>B02</t>
  </si>
  <si>
    <r>
      <rPr>
        <b/>
        <sz val="10"/>
        <rFont val="Times New Roman"/>
        <family val="1"/>
        <charset val="162"/>
      </rPr>
      <t>%10 ile %14</t>
    </r>
    <r>
      <rPr>
        <sz val="10"/>
        <rFont val="Times New Roman"/>
        <family val="1"/>
        <charset val="162"/>
      </rPr>
      <t xml:space="preserve">
level of disability, from 10 % to 14%</t>
    </r>
  </si>
  <si>
    <t>B03</t>
  </si>
  <si>
    <r>
      <t xml:space="preserve">%15 ile %19
</t>
    </r>
    <r>
      <rPr>
        <sz val="10"/>
        <rFont val="Times New Roman"/>
        <family val="1"/>
        <charset val="162"/>
      </rPr>
      <t>level of disability, from 15 % to 19%</t>
    </r>
  </si>
  <si>
    <t>B04</t>
  </si>
  <si>
    <r>
      <t xml:space="preserve">%20 ile %29
</t>
    </r>
    <r>
      <rPr>
        <sz val="10"/>
        <rFont val="Times New Roman"/>
        <family val="1"/>
        <charset val="162"/>
      </rPr>
      <t>level of disability, from 20 % to 29%</t>
    </r>
  </si>
  <si>
    <t>B05</t>
  </si>
  <si>
    <r>
      <t xml:space="preserve">%30 ile %39
</t>
    </r>
    <r>
      <rPr>
        <sz val="10"/>
        <rFont val="Times New Roman"/>
        <family val="1"/>
        <charset val="162"/>
      </rPr>
      <t>level of disability, from 30 % to 39%</t>
    </r>
  </si>
  <si>
    <r>
      <t xml:space="preserve">%40 ile %49
</t>
    </r>
    <r>
      <rPr>
        <sz val="10"/>
        <rFont val="Times New Roman"/>
        <family val="1"/>
        <charset val="162"/>
      </rPr>
      <t>level of disability, from 40 % to 49%</t>
    </r>
  </si>
  <si>
    <t>B06</t>
  </si>
  <si>
    <r>
      <t xml:space="preserve">%50 ile %100
</t>
    </r>
    <r>
      <rPr>
        <sz val="10"/>
        <rFont val="Times New Roman"/>
        <family val="1"/>
        <charset val="162"/>
      </rPr>
      <t>level of disability, 50 % or more (including &gt; 100%) or pension</t>
    </r>
  </si>
  <si>
    <r>
      <t xml:space="preserve">Toplam </t>
    </r>
    <r>
      <rPr>
        <sz val="10"/>
        <rFont val="Times New Roman"/>
        <family val="1"/>
        <charset val="162"/>
      </rPr>
      <t>- Total</t>
    </r>
  </si>
  <si>
    <t>(*) Meslekte kazanma gücünün en az %10 azaldığı Kurumca tespit edilen sigortalı, sürekli iş göremezlik gelirine hak kazanır (5510/19 md.).</t>
  </si>
  <si>
    <t>(*) Insured person losing his/her capacity to work by at least 10% is entitled to permanent incapacitiy income (Act 5510/19.).</t>
  </si>
  <si>
    <t>(*) Insured person losing his/her capacity to work by at least 10% is entitled to permanent incapacitiy income (Act 5510/19.)</t>
  </si>
  <si>
    <t xml:space="preserve"> </t>
  </si>
  <si>
    <r>
      <t xml:space="preserve">Kadın eş
</t>
    </r>
    <r>
      <rPr>
        <sz val="10"/>
        <rFont val="Times New Roman"/>
        <family val="1"/>
        <charset val="162"/>
      </rPr>
      <t>Wife</t>
    </r>
  </si>
  <si>
    <r>
      <t xml:space="preserve">Erkek eş </t>
    </r>
    <r>
      <rPr>
        <sz val="10"/>
        <rFont val="Times New Roman"/>
        <family val="1"/>
        <charset val="162"/>
      </rPr>
      <t>Husband</t>
    </r>
  </si>
  <si>
    <r>
      <t xml:space="preserve">Kız çocuk </t>
    </r>
    <r>
      <rPr>
        <sz val="10"/>
        <rFont val="Times New Roman"/>
        <family val="1"/>
        <charset val="162"/>
      </rPr>
      <t>Daughter</t>
    </r>
  </si>
  <si>
    <r>
      <t xml:space="preserve">Erkek çocuk        </t>
    </r>
    <r>
      <rPr>
        <sz val="10"/>
        <rFont val="Times New Roman"/>
        <family val="1"/>
        <charset val="162"/>
      </rPr>
      <t>Son</t>
    </r>
  </si>
  <si>
    <r>
      <t xml:space="preserve">Ana         </t>
    </r>
    <r>
      <rPr>
        <sz val="10"/>
        <rFont val="Times New Roman"/>
        <family val="1"/>
        <charset val="162"/>
      </rPr>
      <t>Mother</t>
    </r>
  </si>
  <si>
    <r>
      <t xml:space="preserve">Baba
</t>
    </r>
    <r>
      <rPr>
        <sz val="10"/>
        <rFont val="Times New Roman"/>
        <family val="1"/>
        <charset val="162"/>
      </rPr>
      <t>Father</t>
    </r>
  </si>
  <si>
    <r>
      <t xml:space="preserve">1000000 iş saati                       </t>
    </r>
    <r>
      <rPr>
        <sz val="9"/>
        <rFont val="Times New Roman"/>
        <family val="1"/>
        <charset val="162"/>
      </rPr>
      <t xml:space="preserve"> (per 1000000 work.hours)</t>
    </r>
  </si>
  <si>
    <r>
      <t xml:space="preserve">100 kişide </t>
    </r>
    <r>
      <rPr>
        <sz val="9"/>
        <rFont val="Times New Roman"/>
        <family val="1"/>
        <charset val="162"/>
      </rPr>
      <t>(per 100 person)</t>
    </r>
  </si>
  <si>
    <r>
      <t>Gün</t>
    </r>
    <r>
      <rPr>
        <sz val="9"/>
        <rFont val="Times New Roman"/>
        <family val="1"/>
        <charset val="162"/>
      </rPr>
      <t xml:space="preserve">              (Days)</t>
    </r>
  </si>
  <si>
    <r>
      <t>Saat</t>
    </r>
    <r>
      <rPr>
        <sz val="9"/>
        <rFont val="Times New Roman"/>
        <family val="1"/>
        <charset val="162"/>
      </rPr>
      <t xml:space="preserve"> </t>
    </r>
    <r>
      <rPr>
        <sz val="8"/>
        <rFont val="Times New Roman"/>
        <family val="1"/>
        <charset val="162"/>
      </rPr>
      <t>(Hours)</t>
    </r>
  </si>
  <si>
    <r>
      <t xml:space="preserve">Ocak-Nisan
</t>
    </r>
    <r>
      <rPr>
        <sz val="9"/>
        <rFont val="Times New Roman"/>
        <family val="1"/>
        <charset val="162"/>
      </rPr>
      <t>January-April</t>
    </r>
  </si>
  <si>
    <r>
      <t xml:space="preserve">Mayıs-Ağustos
</t>
    </r>
    <r>
      <rPr>
        <sz val="9"/>
        <rFont val="Times New Roman"/>
        <family val="1"/>
        <charset val="162"/>
      </rPr>
      <t>May-August</t>
    </r>
  </si>
  <si>
    <r>
      <t>Eylül-Aralık</t>
    </r>
    <r>
      <rPr>
        <sz val="9"/>
        <rFont val="Times New Roman"/>
        <family val="1"/>
        <charset val="162"/>
      </rPr>
      <t xml:space="preserve">
September-December</t>
    </r>
  </si>
  <si>
    <r>
      <t>Toplam</t>
    </r>
    <r>
      <rPr>
        <sz val="9"/>
        <rFont val="Times New Roman"/>
        <family val="1"/>
        <charset val="162"/>
      </rPr>
      <t>- Total</t>
    </r>
  </si>
  <si>
    <r>
      <t xml:space="preserve">(*) İŞ KAZASI SIKLIK HIZI </t>
    </r>
    <r>
      <rPr>
        <sz val="9"/>
        <rFont val="Times New Roman"/>
        <family val="1"/>
        <charset val="162"/>
      </rPr>
      <t>- Incidence rate of employment injuries</t>
    </r>
    <r>
      <rPr>
        <b/>
        <sz val="9"/>
        <rFont val="Times New Roman"/>
        <family val="1"/>
        <charset val="162"/>
      </rPr>
      <t xml:space="preserve"> </t>
    </r>
  </si>
  <si>
    <r>
      <t xml:space="preserve">I.YÖNTEM: </t>
    </r>
    <r>
      <rPr>
        <sz val="8.5"/>
        <rFont val="Times New Roman"/>
        <family val="1"/>
        <charset val="162"/>
      </rPr>
      <t>Bir takvim yılında çalışılan 1.000.000 iş saatine karşılık kaç kaza olduğu gösterir.</t>
    </r>
  </si>
  <si>
    <r>
      <t xml:space="preserve">II.YÖNTEM: </t>
    </r>
    <r>
      <rPr>
        <sz val="8.5"/>
        <rFont val="Times New Roman"/>
        <family val="1"/>
        <charset val="162"/>
      </rPr>
      <t>Tam gün çalışan her 100 kişi arasında kaç kaza olduğunu gösterir. Formülü aşağıdaki gibidir.</t>
    </r>
  </si>
  <si>
    <t>İş kazası sıklık hızı</t>
  </si>
  <si>
    <t xml:space="preserve"> = İKS /(PTEGS*8)*1.000.000 </t>
  </si>
  <si>
    <t xml:space="preserve">veya </t>
  </si>
  <si>
    <t xml:space="preserve"> = İKS /(PTEGS*8)*225.000</t>
  </si>
  <si>
    <t xml:space="preserve">İKS = </t>
  </si>
  <si>
    <t>İş kazası sayısı</t>
  </si>
  <si>
    <t xml:space="preserve">PTEGS= </t>
  </si>
  <si>
    <t>Toplam prim tahakkuk eden gün sayısı,</t>
  </si>
  <si>
    <t>PTEGS, her gün için 8 saatlik tam çalışma ile çarpılarak tüm sigortalıların bir yıl içinde toplam çalışma saati bulunur.</t>
  </si>
  <si>
    <t>1,000,000=</t>
  </si>
  <si>
    <t>Çalışılan bir milyon iş saatinde iş kazası saysını bulmak için kullanılır.</t>
  </si>
  <si>
    <t xml:space="preserve">   225,000=</t>
  </si>
  <si>
    <t xml:space="preserve">II yöntemde, tam gün çalışan 100 sigortalının haftada 45 saat, yılda 50 hafta çalıştığı kabul edilerek yapılan hesap  </t>
  </si>
  <si>
    <t>sonucu bulunan bir değerdir.</t>
  </si>
  <si>
    <r>
      <t>I METHOD :</t>
    </r>
    <r>
      <rPr>
        <sz val="8.5"/>
        <rFont val="Times New Roman"/>
        <family val="1"/>
        <charset val="162"/>
      </rPr>
      <t xml:space="preserve"> This method represents the number of injuries per 1.000.000 working hours ,</t>
    </r>
  </si>
  <si>
    <r>
      <t>II METHOD :</t>
    </r>
    <r>
      <rPr>
        <sz val="8.5"/>
        <rFont val="Times New Roman"/>
        <family val="1"/>
        <charset val="162"/>
      </rPr>
      <t xml:space="preserve">  This method represents the number of injuries per 100 full-time workers. Its formula as follows,</t>
    </r>
  </si>
  <si>
    <r>
      <t>Incidence rate of employment inj.</t>
    </r>
    <r>
      <rPr>
        <sz val="8.5"/>
        <rFont val="Times New Roman"/>
        <family val="1"/>
        <charset val="162"/>
      </rPr>
      <t xml:space="preserve"> </t>
    </r>
  </si>
  <si>
    <t>= NEI / (NDPA*8) *1.000.000</t>
  </si>
  <si>
    <t xml:space="preserve">or </t>
  </si>
  <si>
    <t xml:space="preserve"> =NEI / (NDPA*8)*225.000</t>
  </si>
  <si>
    <t>where;</t>
  </si>
  <si>
    <t>NEI=</t>
  </si>
  <si>
    <t>number of employment injuries,</t>
  </si>
  <si>
    <t>NDPA=</t>
  </si>
  <si>
    <t>number of days of premium accrued represents total days worked by all insured persons during calendar year.</t>
  </si>
  <si>
    <t>( multiplied by 8 hours per day)</t>
  </si>
  <si>
    <t>base for proportion of number of injuries per 1,000,000 working hours.</t>
  </si>
  <si>
    <t>for second way, base for 100 equivalent full time insured person (working 45 hours per week, 50 weeks per year).</t>
  </si>
  <si>
    <r>
      <t xml:space="preserve">(**) İŞ KAZASI AĞIRLIK HIZI : </t>
    </r>
    <r>
      <rPr>
        <sz val="8.5"/>
        <rFont val="Times New Roman"/>
        <family val="1"/>
        <charset val="162"/>
      </rPr>
      <t>Weight Rate of Employment Injuries</t>
    </r>
  </si>
  <si>
    <r>
      <t xml:space="preserve">I.YÖNTEM: </t>
    </r>
    <r>
      <rPr>
        <sz val="8.5"/>
        <rFont val="Times New Roman"/>
        <family val="1"/>
        <charset val="162"/>
      </rPr>
      <t>Bir takvim yılında çalışılan 1.000.000 saatte kaç iş gününün iş kazası nedeniyle  kaybedildiğini gösterir.</t>
    </r>
  </si>
  <si>
    <r>
      <t>II.YÖNTEM: Ç</t>
    </r>
    <r>
      <rPr>
        <sz val="8.5"/>
        <rFont val="Times New Roman"/>
        <family val="1"/>
        <charset val="162"/>
      </rPr>
      <t>alışılan her 100 satte kaç saatin kaybedildiğini gösterir. Formülü aşağıdaki gibidir.</t>
    </r>
  </si>
  <si>
    <t>İş kazası ağırlık hızı</t>
  </si>
  <si>
    <t xml:space="preserve">=TGK /(PTEGS*8)*1.000.000 </t>
  </si>
  <si>
    <t>(TGK*8) / (PTEGS*8)*100</t>
  </si>
  <si>
    <t xml:space="preserve">TGK = </t>
  </si>
  <si>
    <t>İş kazası sonucu toplam gün kaybı</t>
  </si>
  <si>
    <t>=</t>
  </si>
  <si>
    <t>(Geçici iş göremezlik süreleri)+ (sürekli işgöremezlik dereceleri toplamı *75) + (ölüm vak'a sayısı *7500)</t>
  </si>
  <si>
    <t>1.000.000=</t>
  </si>
  <si>
    <t>Çalışılan 1.000.000 iş saatinde iş kazası nedeniyle kaybolan iş saatini bulmak için kullanılır.</t>
  </si>
  <si>
    <t xml:space="preserve">          100=</t>
  </si>
  <si>
    <t>II yöntemde,çalışılan 100 iş saatinde iş kazası nedeniyle kaybolan iş saatini bulmak için kullanılır.</t>
  </si>
  <si>
    <r>
      <t>I METHOD :</t>
    </r>
    <r>
      <rPr>
        <sz val="8.5"/>
        <rFont val="Times New Roman"/>
        <family val="1"/>
        <charset val="162"/>
      </rPr>
      <t xml:space="preserve"> This method  represents the number of lost workdays per 1.000.000 working hours </t>
    </r>
  </si>
  <si>
    <r>
      <t>II METHOD :</t>
    </r>
    <r>
      <rPr>
        <sz val="8.5"/>
        <rFont val="Times New Roman"/>
        <family val="1"/>
        <charset val="162"/>
      </rPr>
      <t xml:space="preserve"> This method  represents the number of lost hours per 100 working hours because of employment injuries. Its formula as follows,</t>
    </r>
  </si>
  <si>
    <t>Weight rate of employment inj.</t>
  </si>
  <si>
    <t xml:space="preserve"> = TLD / (NDPA*8) *1.000.000</t>
  </si>
  <si>
    <t xml:space="preserve"> =(TLD*8) / (NDPA*8)*100</t>
  </si>
  <si>
    <t>TLD=</t>
  </si>
  <si>
    <t>number of total lost working days because of employment injuries,</t>
  </si>
  <si>
    <t>(Duration of temp. İncapacity as day)+(Total degress of perm. İncapacity*75)+(N'of death*7.500)</t>
  </si>
  <si>
    <t>base for proportion of number of total lost workdays per 1.000.000 working hours.</t>
  </si>
  <si>
    <t>for second way, base for proportion of number of total lost hours per 100 working hours.</t>
  </si>
  <si>
    <r>
      <t xml:space="preserve">Toplam Kişi
</t>
    </r>
    <r>
      <rPr>
        <sz val="10"/>
        <rFont val="Times New Roman"/>
        <family val="1"/>
        <charset val="162"/>
      </rPr>
      <t>Total Person</t>
    </r>
  </si>
  <si>
    <r>
      <t xml:space="preserve">Dosya
</t>
    </r>
    <r>
      <rPr>
        <sz val="10"/>
        <rFont val="Times New Roman"/>
        <family val="1"/>
        <charset val="162"/>
      </rPr>
      <t>File</t>
    </r>
  </si>
  <si>
    <r>
      <rPr>
        <b/>
        <sz val="10"/>
        <rFont val="Times New Roman"/>
        <family val="1"/>
        <charset val="162"/>
      </rPr>
      <t>Dosya</t>
    </r>
    <r>
      <rPr>
        <sz val="10"/>
        <rFont val="Times New Roman"/>
        <family val="1"/>
        <charset val="162"/>
      </rPr>
      <t xml:space="preserve">
File</t>
    </r>
  </si>
  <si>
    <r>
      <rPr>
        <b/>
        <sz val="10"/>
        <rFont val="Times New Roman"/>
        <family val="1"/>
        <charset val="162"/>
      </rPr>
      <t>Kişi</t>
    </r>
    <r>
      <rPr>
        <sz val="10"/>
        <rFont val="Times New Roman"/>
        <family val="1"/>
        <charset val="162"/>
      </rPr>
      <t xml:space="preserve">
Person</t>
    </r>
  </si>
  <si>
    <t>Kıbrıs</t>
  </si>
  <si>
    <t>1</t>
  </si>
  <si>
    <t>2</t>
  </si>
  <si>
    <t>3</t>
  </si>
  <si>
    <t>4</t>
  </si>
  <si>
    <t>5+</t>
  </si>
  <si>
    <r>
      <t xml:space="preserve"> Ekonomik Faaliyet Sınıflaması (NACE Rev. 2)*
</t>
    </r>
    <r>
      <rPr>
        <sz val="10"/>
        <rFont val="Times New Roman"/>
        <family val="1"/>
        <charset val="162"/>
      </rPr>
      <t>Classification of Economic Activity (NACE Rev.2)</t>
    </r>
  </si>
  <si>
    <r>
      <t xml:space="preserve">İş kazası
</t>
    </r>
    <r>
      <rPr>
        <sz val="10"/>
        <rFont val="Times New Roman"/>
        <family val="1"/>
        <charset val="162"/>
      </rPr>
      <t>Work Accident</t>
    </r>
  </si>
  <si>
    <r>
      <t xml:space="preserve">Meslek hastalığı
</t>
    </r>
    <r>
      <rPr>
        <sz val="10"/>
        <rFont val="Times New Roman"/>
        <family val="1"/>
        <charset val="162"/>
      </rPr>
      <t>Occupational Disease</t>
    </r>
  </si>
  <si>
    <r>
      <t xml:space="preserve"> Ekonomik Faaliyet Sınıflaması (NACE Rev. 2)*
</t>
    </r>
    <r>
      <rPr>
        <sz val="8"/>
        <rFont val="Times New Roman"/>
        <family val="1"/>
        <charset val="162"/>
      </rPr>
      <t>Classification of Economic Activity (NACE Rev.2)</t>
    </r>
  </si>
  <si>
    <r>
      <t xml:space="preserve">Toplam
</t>
    </r>
    <r>
      <rPr>
        <sz val="8"/>
        <rFont val="Times New Roman"/>
        <family val="1"/>
        <charset val="162"/>
      </rPr>
      <t>Total</t>
    </r>
  </si>
  <si>
    <r>
      <t xml:space="preserve">Sigortalılığı sona erdikten sonra meslek hastalığı teşhisi konulan sigortalı sayısı
</t>
    </r>
    <r>
      <rPr>
        <sz val="8"/>
        <rFont val="Times New Roman"/>
        <family val="1"/>
        <charset val="162"/>
      </rPr>
      <t>Number of insured diagnosed occupational disease after the end of the insurance</t>
    </r>
  </si>
  <si>
    <r>
      <t xml:space="preserve">İş göremezlik sürelerine (gün) göre iş kazası geçiren sigortalı sayıları
</t>
    </r>
    <r>
      <rPr>
        <sz val="8"/>
        <rFont val="Times New Roman"/>
        <family val="1"/>
        <charset val="162"/>
      </rPr>
      <t>Number of insured having work accident by incapacity days</t>
    </r>
  </si>
  <si>
    <r>
      <t xml:space="preserve">İş göremezlik sürelerine (gün) göre iş kazası geçiren sigortalı sayıları
</t>
    </r>
    <r>
      <rPr>
        <sz val="10"/>
        <rFont val="Times New Roman"/>
        <family val="1"/>
        <charset val="162"/>
      </rPr>
      <t>Number of insured having work accident by incapacity days</t>
    </r>
  </si>
  <si>
    <r>
      <t xml:space="preserve">Sigortalılığı sona erdikten sonra meslek hastalığı teşhisi konulan sigortalı sayısı
</t>
    </r>
    <r>
      <rPr>
        <sz val="10"/>
        <color theme="1"/>
        <rFont val="Times New Roman"/>
        <family val="1"/>
        <charset val="162"/>
      </rPr>
      <t>Number of insured diagnosed occupational disease after the end of the insurance</t>
    </r>
  </si>
  <si>
    <r>
      <t xml:space="preserve">Meslek hastalığına tutulan sigortalı sayısı
</t>
    </r>
    <r>
      <rPr>
        <sz val="10"/>
        <rFont val="Times New Roman"/>
        <family val="1"/>
        <charset val="162"/>
      </rPr>
      <t>Number of insured having occupational disease</t>
    </r>
    <r>
      <rPr>
        <b/>
        <sz val="10"/>
        <rFont val="Times New Roman"/>
        <family val="1"/>
        <charset val="162"/>
      </rPr>
      <t xml:space="preserve"> </t>
    </r>
  </si>
  <si>
    <r>
      <t xml:space="preserve">Tanı alt grubu
</t>
    </r>
    <r>
      <rPr>
        <sz val="10"/>
        <rFont val="Times New Roman"/>
        <family val="1"/>
        <charset val="162"/>
      </rPr>
      <t>Diagnostic subgroup</t>
    </r>
  </si>
  <si>
    <r>
      <rPr>
        <b/>
        <sz val="9"/>
        <rFont val="Times New Roman"/>
        <family val="1"/>
        <charset val="162"/>
      </rPr>
      <t>Sigortalılığı sona erdikten sonra meslek hastalığı teşhisi konulan sigortalı sayısı</t>
    </r>
    <r>
      <rPr>
        <sz val="9"/>
        <rFont val="Times New Roman"/>
        <family val="1"/>
        <charset val="162"/>
      </rPr>
      <t xml:space="preserve">
Number of insured diagnosed occupational disease after the end of the insurance</t>
    </r>
  </si>
  <si>
    <r>
      <t xml:space="preserve">Meslek grupları (ISCO 08)
</t>
    </r>
    <r>
      <rPr>
        <sz val="10"/>
        <rFont val="Times New Roman"/>
        <family val="1"/>
        <charset val="162"/>
      </rPr>
      <t>Occupation groups (ISCO 08)</t>
    </r>
  </si>
  <si>
    <r>
      <t xml:space="preserve">Sigortalılığı sona erdikten sonra meslek hastalığı teşhisi konulan sigortalı sayısı
</t>
    </r>
    <r>
      <rPr>
        <sz val="10"/>
        <rFont val="Times New Roman"/>
        <family val="1"/>
        <charset val="162"/>
      </rPr>
      <t>Number of insured diagnosed occupational disease after the end of the insurance</t>
    </r>
  </si>
  <si>
    <r>
      <t xml:space="preserve">Yaranın türü
</t>
    </r>
    <r>
      <rPr>
        <sz val="10"/>
        <color theme="1"/>
        <rFont val="Times New Roman"/>
        <family val="1"/>
        <charset val="162"/>
      </rPr>
      <t>Type of Injury</t>
    </r>
  </si>
  <si>
    <r>
      <t xml:space="preserve">Vücudun yaralanmış diğer bölgelerinden yukarıda belirtilmemiş alanlar
</t>
    </r>
    <r>
      <rPr>
        <sz val="10"/>
        <color theme="1"/>
        <rFont val="Times New Roman"/>
        <family val="1"/>
        <charset val="162"/>
      </rPr>
      <t>Other Parts of body injured, not mentioned above</t>
    </r>
  </si>
  <si>
    <r>
      <rPr>
        <b/>
        <sz val="10"/>
        <rFont val="Times New Roman"/>
        <family val="1"/>
        <charset val="162"/>
      </rPr>
      <t xml:space="preserve">İşyerinde çalışan sigortalı sayısı
</t>
    </r>
    <r>
      <rPr>
        <sz val="10"/>
        <rFont val="Times New Roman"/>
        <family val="1"/>
        <charset val="162"/>
      </rPr>
      <t>Number of insured in work place</t>
    </r>
  </si>
  <si>
    <r>
      <t xml:space="preserve">İşyerinde çalışan sigortalı sayısı
</t>
    </r>
    <r>
      <rPr>
        <sz val="10"/>
        <rFont val="Times New Roman"/>
        <family val="1"/>
        <charset val="162"/>
      </rPr>
      <t>Number of insured in work place</t>
    </r>
  </si>
  <si>
    <r>
      <t xml:space="preserve">Kaza anında sigortalının
yürütmekte olduğu genel faaliyet
</t>
    </r>
    <r>
      <rPr>
        <sz val="10"/>
        <rFont val="Times New Roman"/>
        <family val="1"/>
        <charset val="162"/>
      </rPr>
      <t>General activity of insured at the time of accident</t>
    </r>
  </si>
  <si>
    <r>
      <t xml:space="preserve">Kazadan az önceki zamanda
sigortalının yürüttüğü özel faaliyet
</t>
    </r>
    <r>
      <rPr>
        <sz val="10"/>
        <rFont val="Times New Roman"/>
        <family val="1"/>
        <charset val="162"/>
      </rPr>
      <t>Specific Activity of insured just before the accident</t>
    </r>
  </si>
  <si>
    <r>
      <t xml:space="preserve">Aylar
</t>
    </r>
    <r>
      <rPr>
        <sz val="10"/>
        <rFont val="Times New Roman"/>
        <family val="1"/>
        <charset val="162"/>
      </rPr>
      <t>Months</t>
    </r>
  </si>
  <si>
    <r>
      <t xml:space="preserve">İş Kazası
</t>
    </r>
    <r>
      <rPr>
        <sz val="10"/>
        <rFont val="Times New Roman"/>
        <family val="1"/>
        <charset val="162"/>
      </rPr>
      <t>Work Accident</t>
    </r>
  </si>
  <si>
    <r>
      <t xml:space="preserve">Meslek Hastalığı
</t>
    </r>
    <r>
      <rPr>
        <sz val="10"/>
        <rFont val="Times New Roman"/>
        <family val="1"/>
        <charset val="162"/>
      </rPr>
      <t>Occupational Disease</t>
    </r>
  </si>
  <si>
    <r>
      <t xml:space="preserve">İş göremezlik dereceleri
</t>
    </r>
    <r>
      <rPr>
        <sz val="10"/>
        <rFont val="Times New Roman"/>
        <family val="1"/>
        <charset val="162"/>
      </rPr>
      <t>Incapacity levels</t>
    </r>
  </si>
  <si>
    <r>
      <t xml:space="preserve">Başka bir yerde belirtilmemiş
</t>
    </r>
    <r>
      <rPr>
        <sz val="10"/>
        <rFont val="Times New Roman"/>
        <family val="1"/>
        <charset val="162"/>
      </rPr>
      <t>Severity of disease, not elsewhere mentioned</t>
    </r>
  </si>
  <si>
    <r>
      <t xml:space="preserve">Toplam
</t>
    </r>
    <r>
      <rPr>
        <sz val="9"/>
        <rFont val="Times New Roman"/>
        <family val="1"/>
        <charset val="162"/>
      </rPr>
      <t>Total</t>
    </r>
  </si>
  <si>
    <r>
      <t xml:space="preserve">Yaşlar
</t>
    </r>
    <r>
      <rPr>
        <sz val="10"/>
        <rFont val="Times New Roman"/>
        <family val="1"/>
        <charset val="162"/>
      </rPr>
      <t>Ages</t>
    </r>
  </si>
  <si>
    <r>
      <t xml:space="preserve">Meslek hastalığı
</t>
    </r>
    <r>
      <rPr>
        <sz val="10"/>
        <rFont val="Times New Roman"/>
        <family val="1"/>
        <charset val="162"/>
      </rPr>
      <t>Occupational disease</t>
    </r>
  </si>
  <si>
    <r>
      <t xml:space="preserve">Yaşlar
</t>
    </r>
    <r>
      <rPr>
        <sz val="9"/>
        <rFont val="Times New Roman"/>
        <family val="1"/>
        <charset val="162"/>
      </rPr>
      <t>Ages</t>
    </r>
  </si>
  <si>
    <r>
      <t>İş Kazası</t>
    </r>
    <r>
      <rPr>
        <sz val="10"/>
        <rFont val="Times New Roman"/>
        <family val="1"/>
        <charset val="162"/>
      </rPr>
      <t>-Work Accident</t>
    </r>
  </si>
  <si>
    <r>
      <t>Meslek Hastalığı-</t>
    </r>
    <r>
      <rPr>
        <sz val="10"/>
        <rFont val="Times New Roman"/>
        <family val="1"/>
        <charset val="162"/>
      </rPr>
      <t>Occupational Disease</t>
    </r>
  </si>
  <si>
    <r>
      <t xml:space="preserve"> İş kazası sayısı
</t>
    </r>
    <r>
      <rPr>
        <sz val="9"/>
        <rFont val="Times New Roman"/>
        <family val="1"/>
        <charset val="162"/>
      </rPr>
      <t>Number of work accidents</t>
    </r>
  </si>
  <si>
    <r>
      <t xml:space="preserve">İş kazası sıklık hızı 
 </t>
    </r>
    <r>
      <rPr>
        <sz val="9"/>
        <rFont val="Times New Roman"/>
        <family val="1"/>
        <charset val="162"/>
      </rPr>
      <t>Incidence rate of work accident(*)</t>
    </r>
  </si>
  <si>
    <r>
      <t xml:space="preserve">İş kazası ağırlık hızı 
</t>
    </r>
    <r>
      <rPr>
        <sz val="9"/>
        <rFont val="Times New Roman"/>
        <family val="1"/>
        <charset val="162"/>
      </rPr>
      <t>Weight rate of work accident (**)</t>
    </r>
  </si>
  <si>
    <r>
      <t xml:space="preserve">İş Kazası </t>
    </r>
    <r>
      <rPr>
        <sz val="10"/>
        <rFont val="Times New Roman"/>
        <family val="1"/>
        <charset val="162"/>
      </rPr>
      <t xml:space="preserve">- Work accident </t>
    </r>
  </si>
  <si>
    <r>
      <t xml:space="preserve">Meslek Hastalığı - </t>
    </r>
    <r>
      <rPr>
        <sz val="10"/>
        <rFont val="Times New Roman"/>
        <family val="1"/>
        <charset val="162"/>
      </rPr>
      <t>Occupational Disease</t>
    </r>
  </si>
  <si>
    <t>Tablo:3.1/1</t>
  </si>
  <si>
    <t>Tablo:3.1/2</t>
  </si>
  <si>
    <t>Tablo:3.2/1</t>
  </si>
  <si>
    <t>Tablo:3.2/2</t>
  </si>
  <si>
    <t>Tablo: 3.4/1</t>
  </si>
  <si>
    <t>Tablo:3.4/2</t>
  </si>
  <si>
    <t>Tablo:3.5/1</t>
  </si>
  <si>
    <t>Tablo:3.5/2</t>
  </si>
  <si>
    <t>Tablo:3.6/1</t>
  </si>
  <si>
    <t>Tablo:3.6/2</t>
  </si>
  <si>
    <t>Tablo:3.10/1</t>
  </si>
  <si>
    <t>Tablo:3.11/1</t>
  </si>
  <si>
    <t>Tablo:3.11/2</t>
  </si>
  <si>
    <t>Tablo:3.22/1</t>
  </si>
  <si>
    <t>Tablo:3.22/2</t>
  </si>
  <si>
    <t>Tablo:3.25/1</t>
  </si>
  <si>
    <t>Tablo:3.25/2</t>
  </si>
  <si>
    <t>BÖLÜM III</t>
  </si>
  <si>
    <t>PART III</t>
  </si>
  <si>
    <t>İŞ KAZASI VE MESLEK HASTALIĞI İSTATİSTİKLERİ</t>
  </si>
  <si>
    <t>WORK ACCIDENTS AND OCCUPATIONAL DISEASES STATISTICS</t>
  </si>
  <si>
    <r>
      <t xml:space="preserve">Kaza günü (iş göremez)
</t>
    </r>
    <r>
      <rPr>
        <sz val="8"/>
        <rFont val="Times New Roman"/>
        <family val="1"/>
        <charset val="162"/>
      </rPr>
      <t>Accident day (incapacity)</t>
    </r>
  </si>
  <si>
    <r>
      <t>5+</t>
    </r>
    <r>
      <rPr>
        <b/>
        <vertAlign val="superscript"/>
        <sz val="8"/>
        <rFont val="Times New Roman"/>
        <family val="1"/>
        <charset val="162"/>
      </rPr>
      <t>(1)</t>
    </r>
  </si>
  <si>
    <r>
      <t xml:space="preserve">Toplam </t>
    </r>
    <r>
      <rPr>
        <sz val="10"/>
        <rFont val="Times New Roman"/>
        <family val="1"/>
        <charset val="162"/>
      </rPr>
      <t>Total</t>
    </r>
  </si>
  <si>
    <r>
      <t xml:space="preserve">Toplam </t>
    </r>
    <r>
      <rPr>
        <sz val="8"/>
        <rFont val="Times New Roman"/>
        <family val="1"/>
        <charset val="162"/>
      </rPr>
      <t>Total</t>
    </r>
  </si>
  <si>
    <r>
      <rPr>
        <b/>
        <sz val="10"/>
        <rFont val="Times New Roman"/>
        <family val="1"/>
        <charset val="162"/>
      </rPr>
      <t>Toplam-</t>
    </r>
    <r>
      <rPr>
        <sz val="10"/>
        <rFont val="Times New Roman"/>
        <family val="1"/>
        <charset val="162"/>
      </rPr>
      <t>Total</t>
    </r>
  </si>
  <si>
    <t>01-Subaylar</t>
  </si>
  <si>
    <t>02-Subay olmayan silahlı kuvvetlerin daimi mensupları</t>
  </si>
  <si>
    <t>03-Silahlı kuvvetlerde diğer rütbelerdeki meslekler</t>
  </si>
  <si>
    <t>Tablo:3.27/1</t>
  </si>
  <si>
    <t>Tablo:3.27/2</t>
  </si>
  <si>
    <r>
      <rPr>
        <b/>
        <sz val="8"/>
        <rFont val="Times New Roman"/>
        <family val="1"/>
        <charset val="162"/>
      </rPr>
      <t>* Meslek sınıflarının ingilizceleri ektedir.</t>
    </r>
    <r>
      <rPr>
        <sz val="8"/>
        <rFont val="Times New Roman"/>
        <family val="1"/>
        <charset val="162"/>
      </rPr>
      <t xml:space="preserve">  For english names of classification of occupations see appendix.</t>
    </r>
  </si>
  <si>
    <r>
      <t xml:space="preserve">Erkek - </t>
    </r>
    <r>
      <rPr>
        <sz val="10"/>
        <rFont val="Times New Roman"/>
        <family val="1"/>
        <charset val="162"/>
      </rPr>
      <t>Male</t>
    </r>
  </si>
  <si>
    <r>
      <t xml:space="preserve">Kadın - </t>
    </r>
    <r>
      <rPr>
        <sz val="10"/>
        <rFont val="Times New Roman"/>
        <family val="1"/>
        <charset val="162"/>
      </rPr>
      <t>Female</t>
    </r>
  </si>
  <si>
    <r>
      <t xml:space="preserve">Kaza günü (çalışır)
</t>
    </r>
    <r>
      <rPr>
        <sz val="8"/>
        <rFont val="Times New Roman"/>
        <family val="1"/>
        <charset val="162"/>
      </rPr>
      <t>Accident day (at work)</t>
    </r>
  </si>
  <si>
    <r>
      <t>Toplam</t>
    </r>
    <r>
      <rPr>
        <sz val="10"/>
        <rFont val="Times New Roman"/>
        <family val="1"/>
        <charset val="162"/>
      </rPr>
      <t xml:space="preserve"> Total</t>
    </r>
  </si>
  <si>
    <t>Tablo:3.43/1</t>
  </si>
  <si>
    <t>Tablo:3.43/2</t>
  </si>
  <si>
    <t>Z Grubu - LİSTEDE OLMAYAN BİR BAŞKA HASTALIK</t>
  </si>
  <si>
    <r>
      <t xml:space="preserve">* Ekonomik faaliyet sınıflarının ingilizceleri ektedir.  </t>
    </r>
    <r>
      <rPr>
        <sz val="8"/>
        <rFont val="Times New Roman"/>
        <family val="1"/>
        <charset val="162"/>
      </rPr>
      <t>For english names of classification of activities see appendix.</t>
    </r>
  </si>
  <si>
    <r>
      <t xml:space="preserve">Sürekli işgöremezlik geliri alırken aktif sigortalı olarak çalışanlar 
</t>
    </r>
    <r>
      <rPr>
        <sz val="10"/>
        <rFont val="Times New Roman"/>
        <family val="1"/>
        <charset val="162"/>
      </rPr>
      <t>While receiving permanent incapacity income who is working as an active insured persons</t>
    </r>
  </si>
  <si>
    <r>
      <t xml:space="preserve">Sürekli işgöremezlik geliri alanlardan çalışmayan ve malullük, yaşlılık aylığı almayanların sayısı 
</t>
    </r>
    <r>
      <rPr>
        <sz val="10"/>
        <rFont val="Times New Roman"/>
        <family val="1"/>
        <charset val="162"/>
      </rPr>
      <t>Those who don't work and are not invalidity and old age pensioners while receiving permanent incapacity income</t>
    </r>
  </si>
  <si>
    <r>
      <t xml:space="preserve">Sürekli işgöremezlik geliri alanların toplam sayısı
</t>
    </r>
    <r>
      <rPr>
        <sz val="10"/>
        <rFont val="Times New Roman"/>
        <family val="1"/>
        <charset val="162"/>
      </rPr>
      <t>Total permanent incapacity income receivers</t>
    </r>
  </si>
  <si>
    <r>
      <t>Malullük-</t>
    </r>
    <r>
      <rPr>
        <sz val="10"/>
        <rFont val="Times New Roman"/>
        <family val="1"/>
        <charset val="162"/>
      </rPr>
      <t>Invalidity</t>
    </r>
  </si>
  <si>
    <r>
      <t>Yaşlılık-</t>
    </r>
    <r>
      <rPr>
        <sz val="10"/>
        <rFont val="Times New Roman"/>
        <family val="1"/>
        <charset val="162"/>
      </rPr>
      <t>Old-Age</t>
    </r>
  </si>
  <si>
    <r>
      <t xml:space="preserve">Kaza günü (çalışır)
</t>
    </r>
    <r>
      <rPr>
        <sz val="10"/>
        <rFont val="Times New Roman"/>
        <family val="1"/>
        <charset val="162"/>
      </rPr>
      <t>Accident day (at work)</t>
    </r>
  </si>
  <si>
    <r>
      <t xml:space="preserve">Kaza günü (iş göremez)
</t>
    </r>
    <r>
      <rPr>
        <sz val="10"/>
        <rFont val="Times New Roman"/>
        <family val="1"/>
        <charset val="162"/>
      </rPr>
      <t>Accident day (incapacity)</t>
    </r>
  </si>
  <si>
    <r>
      <t>5+</t>
    </r>
    <r>
      <rPr>
        <b/>
        <vertAlign val="superscript"/>
        <sz val="10"/>
        <rFont val="Times New Roman"/>
        <family val="1"/>
        <charset val="162"/>
      </rPr>
      <t>(1)</t>
    </r>
  </si>
  <si>
    <t>Note: Due to the there is no distinction made the numbers for outpatient/ inpatient treatments for insured having work accident according to incapacity days, the temporary incapacity days given for outpatient/ inpatient treatments should not be compared.</t>
  </si>
  <si>
    <t>Tablo 2 – ESAW metodolojisinde “3 günden daha uzun süre çalışamama” ve “raporlu gün sayısı” kavramları</t>
  </si>
  <si>
    <t>İşe başlama günü</t>
  </si>
  <si>
    <t>Kazanın ESAW’a dahil edilmesi</t>
  </si>
  <si>
    <t>Raporlu gün sayısı</t>
  </si>
  <si>
    <t>Kazanın olduğu gün</t>
  </si>
  <si>
    <t>HAYIR</t>
  </si>
  <si>
    <t>Kazadan sonra ilk günden 4 cü güne kadar</t>
  </si>
  <si>
    <t>Kazadan sonraki 5 inci gün</t>
  </si>
  <si>
    <t>EVET</t>
  </si>
  <si>
    <t>Kazadan sonraki 6 ncı veya daha sonraki günler</t>
  </si>
  <si>
    <t>5 veya daha fazla</t>
  </si>
  <si>
    <t>Table 2 - Concepts of “accidents with more than 3 days’ absence from work" and of numbers of counted “days lost” in the ESAW methodology</t>
  </si>
  <si>
    <t>Accident Included in ESAW</t>
  </si>
  <si>
    <t>Number of days lost</t>
  </si>
  <si>
    <t>Same day of theaccident</t>
  </si>
  <si>
    <t>NO</t>
  </si>
  <si>
    <t>First to fourth days after the accident</t>
  </si>
  <si>
    <t>Fifth day after the accident</t>
  </si>
  <si>
    <t>YES</t>
  </si>
  <si>
    <t>Sixth day after the accident /or beyond</t>
  </si>
  <si>
    <t>5 / or more</t>
  </si>
  <si>
    <t>Resumption of work the:</t>
  </si>
  <si>
    <r>
      <t>İş kazası vaka sayıları:</t>
    </r>
    <r>
      <rPr>
        <sz val="9"/>
        <color theme="1"/>
        <rFont val="Times New Roman"/>
        <family val="1"/>
        <charset val="162"/>
      </rPr>
      <t xml:space="preserve"> 2012 ve öncesi yıllarda iş kazası geçiren sigortalı sayılarına ait istatistikler verilirken ödemesi yapılıp kapatılan iş kazası vaka sayıları esas alınmaktaydı. 2013 yılından itibaren iş kazası bildirim formunun elektronik ortamda alınmaya başlanması ile iş kazası geçiren tüm sigortalı sayılarına ait veriler Avrupa Birliği standartları da (ESAW) dikkate alınarak verilmeye başlanılmıştır. ESAW metodolojisine göre iş kazası sonrası işe başlama kazadan sonraki 5. günde meydana gelmiş ise bu iş kazası istatistiklere yansıtılmaktadır. </t>
    </r>
  </si>
  <si>
    <r>
      <t>Work accident case numbers:</t>
    </r>
    <r>
      <rPr>
        <sz val="9"/>
        <color theme="1"/>
        <rFont val="Times New Roman"/>
        <family val="1"/>
        <charset val="162"/>
      </rPr>
      <t xml:space="preserve"> Year 2012 and before to the number of years spent in work accident insurance statistics are given, the number of cases of occupational accidents was closed made the payment basis. Since 2013, with the introduction of the electronic media the work accident notification forms have been received on electronic enviroment and the work accident insurance datas have published by European Union standards (ESAW) taken into consideration.According to the ESAW methodology if the resumption of work occured 5 days after the work accident, the accident was added to the work accident statistics.</t>
    </r>
  </si>
  <si>
    <r>
      <t>İş kazası:</t>
    </r>
    <r>
      <rPr>
        <sz val="9"/>
        <color theme="1"/>
        <rFont val="Times New Roman"/>
        <family val="1"/>
        <charset val="162"/>
      </rPr>
      <t xml:space="preserve"> Sigortalının işyerinde bulunduğu sırada; işveren tarafından yürütülmekte olan iş nedeniyle veya görevi nedeniyle, sigortalı kendi adına ve hesabına bağımsız çalışıyorsa yürütmekte olduğu iş veya çalışma konusu nedeniyle işyeri dışında; bir işverene bağlı olarak çalışan sigortalının, görevli olarak işyeri dışında başka bir yere gönderilmesi nedeniyle asıl işini yapmaksızın geçen zamanlarda; emziren kadın sigortalının, çocuğuna süt vermek için ayrılan zamanlarda; sigortalıların, işverence sağlanan bir taşıtla işin yapıldığı yere gidiş gelişi sırasında meydana gelen ve sigortalıyı hemen veya sonradan bedenen yada ruhen özüre uğratan olaydır. (5510 sayılı kanunun 13. maddesi)</t>
    </r>
  </si>
  <si>
    <r>
      <t xml:space="preserve">Work Accident: </t>
    </r>
    <r>
      <rPr>
        <sz val="9"/>
        <color theme="1"/>
        <rFont val="Times New Roman"/>
        <family val="1"/>
        <charset val="162"/>
      </rPr>
      <t>Work accident is the incident which occurs; when the insurance holder is at the workplace, due to the work carried out by the employer or by the insurance holder if he/she is working on behalf of own name and account, for an insurance holder working under an employer, at times when he/she is not carrying out his/her main work due to the reason that he/she is sent on duty to another place out of the workplace, at times allocated for nursing her child as per labour legislation, during insurance holder's going to or coming from the place, where the work is carried out, on a vehicle provided by the employer, and which causes, immediate or delayed, physical or mental handicap in the insurance holder. (5510 numbered law’s 13th article)</t>
    </r>
  </si>
  <si>
    <r>
      <t>Meslek hastalığı:</t>
    </r>
    <r>
      <rPr>
        <sz val="9"/>
        <color theme="1"/>
        <rFont val="Times New Roman"/>
        <family val="1"/>
        <charset val="162"/>
      </rPr>
      <t xml:space="preserve"> Sigortalının çalıştığı veya yaptığı işin niteliğinden dolayı tekrarlanan bir sebeple veya işin yürütüm şartları yüzünden uğradığı geçici veya sürekli hastalık, bedensel veya ruhsal engellilik halleridir. Sigortalının çalıştığı işten dolayı meslek hastalığına tutulduğunun; Kurumca yetkilendirilen sağlık hizmet sunucuları tarafından usûlüne uygun olarak düzenlenen sağlık kurulu raporu ve dayanağı tıbbî belgelerin incelenmesi, Kurumca gerekli görüldüğü hallerde, işyerindeki çalışma şartlarını ve buna bağlı tıbbî sonuçlarını ortaya koyan denetim raporları ve gerekli diğer belgelerin incelenmesi, sonucu Kurum Sağlık Kurulu tarafından tespit edilmesi zorunludur. (5510 sayılı kanunun 14. maddesi)</t>
    </r>
  </si>
  <si>
    <r>
      <t>Occupational disease</t>
    </r>
    <r>
      <rPr>
        <sz val="9"/>
        <color theme="1"/>
        <rFont val="Times New Roman"/>
        <family val="1"/>
        <charset val="162"/>
      </rPr>
      <t>: Temporary or permanent disease, physical or mental handicapped status, caused by a reason reiterated due to the quality of the work made or worked by the insurance holder or by the working conditions. It is obligatory to determine that an occupational disease is developed in the insurance holder by the Institution's Health Committee after; examining the health committee report, and the medical documents the report is based on, prepared duly by the providers of healthcare services authorized by the Institution, if found necessary by the Institution, examining the inspection reports, and other necessary documents, which show the working conditions at the workplace and the medical consequences based on this. (5510 numbered law’s 14th article)</t>
    </r>
  </si>
  <si>
    <r>
      <t>İş göremezlik:</t>
    </r>
    <r>
      <rPr>
        <sz val="9"/>
        <color theme="1"/>
        <rFont val="Times New Roman"/>
        <family val="1"/>
        <charset val="162"/>
      </rPr>
      <t xml:space="preserve"> İş Kazası veya Meslek Hastalığı Nedeniyle sigortalının iş göremediği süredir.</t>
    </r>
  </si>
  <si>
    <r>
      <t xml:space="preserve">Absence from work: </t>
    </r>
    <r>
      <rPr>
        <sz val="9"/>
        <color theme="1"/>
        <rFont val="Times New Roman"/>
        <family val="1"/>
        <charset val="162"/>
      </rPr>
      <t>Absence from work because of work accident or occupational disease.</t>
    </r>
  </si>
  <si>
    <r>
      <t>Gelir:</t>
    </r>
    <r>
      <rPr>
        <sz val="9"/>
        <color theme="1"/>
        <rFont val="Times New Roman"/>
        <family val="1"/>
        <charset val="162"/>
      </rPr>
      <t xml:space="preserve"> İş kazası veya meslek hastalığı halinde sigortalıya veya sigortalının ölümü halinde hak sahiplerine, yapılan sürekli ödemeyi ifade eder.</t>
    </r>
  </si>
  <si>
    <r>
      <t xml:space="preserve">Income: </t>
    </r>
    <r>
      <rPr>
        <sz val="9"/>
        <color theme="1"/>
        <rFont val="Times New Roman"/>
        <family val="1"/>
        <charset val="162"/>
      </rPr>
      <t>Work accident or occupational disease case to the beneficiaries or in case of death of the insured or the insured refers to payments made permanent.</t>
    </r>
  </si>
  <si>
    <r>
      <t>Sürekli iş göremezlik:</t>
    </r>
    <r>
      <rPr>
        <sz val="9"/>
        <color theme="1"/>
        <rFont val="Times New Roman"/>
        <family val="1"/>
        <charset val="162"/>
      </rPr>
      <t xml:space="preserve"> İş kazası veya meslek hastalığı sonucu oluşan hastalık ve özürler nedeniyle Kurumca yetkilendirilen sağlık hizmeti sunucularının sağlık kurulları tarafından verilen raporlara istinaden Kurum Sağlık Kurulunca meslekte kazanma gücünün en az % 10 oranında azalmış olma durumunu ifade eder. (5510 sayılı Kanunun 19. Maddesi)</t>
    </r>
  </si>
  <si>
    <r>
      <t xml:space="preserve">Permanent Absence from work: </t>
    </r>
    <r>
      <rPr>
        <sz val="9"/>
        <color theme="1"/>
        <rFont val="Times New Roman"/>
        <family val="1"/>
        <charset val="162"/>
      </rPr>
      <t>The insurance holder, whose earning power in the profession, due to the disease or disabilities caused by work accident or occupational disease, is determined to be reduced by 10% by the Institution's Health Committee based on reports issued by the health committees of health - care service providers authorized by the Institution, shall be qualified for permanent incapacity income. (5510 numbered law’s 19th article)</t>
    </r>
  </si>
  <si>
    <t>Dahil edilmiyor</t>
  </si>
  <si>
    <t>Not included</t>
  </si>
  <si>
    <r>
      <t xml:space="preserve">Kişi
</t>
    </r>
    <r>
      <rPr>
        <sz val="10"/>
        <rFont val="Times New Roman"/>
        <family val="1"/>
        <charset val="162"/>
      </rPr>
      <t>Person</t>
    </r>
  </si>
  <si>
    <t xml:space="preserve">            Tablo:3.10/2</t>
  </si>
  <si>
    <r>
      <t xml:space="preserve">            Toplam-</t>
    </r>
    <r>
      <rPr>
        <sz val="10"/>
        <rFont val="Times New Roman"/>
        <family val="1"/>
        <charset val="162"/>
      </rPr>
      <t>Total</t>
    </r>
  </si>
  <si>
    <r>
      <t>Yaşlar</t>
    </r>
    <r>
      <rPr>
        <sz val="9"/>
        <rFont val="Times New Roman"/>
        <family val="1"/>
        <charset val="162"/>
      </rPr>
      <t xml:space="preserve">
Ages</t>
    </r>
  </si>
  <si>
    <r>
      <t xml:space="preserve">İş kazası
</t>
    </r>
    <r>
      <rPr>
        <sz val="9"/>
        <rFont val="Times New Roman"/>
        <family val="1"/>
        <charset val="162"/>
      </rPr>
      <t>Work Accident</t>
    </r>
  </si>
  <si>
    <r>
      <t xml:space="preserve">Meslek hastalığı
</t>
    </r>
    <r>
      <rPr>
        <sz val="9"/>
        <rFont val="Times New Roman"/>
        <family val="1"/>
        <charset val="162"/>
      </rPr>
      <t>Occupational disease</t>
    </r>
  </si>
  <si>
    <r>
      <t xml:space="preserve">Meslek hastalığı
</t>
    </r>
    <r>
      <rPr>
        <sz val="9"/>
        <rFont val="Times New Roman"/>
        <family val="1"/>
        <charset val="162"/>
      </rPr>
      <t>Occupational Disease</t>
    </r>
  </si>
  <si>
    <r>
      <t xml:space="preserve">Erkek
</t>
    </r>
    <r>
      <rPr>
        <sz val="9"/>
        <rFont val="Times New Roman"/>
        <family val="1"/>
        <charset val="162"/>
      </rPr>
      <t>Male</t>
    </r>
  </si>
  <si>
    <r>
      <t xml:space="preserve">Kadın
</t>
    </r>
    <r>
      <rPr>
        <sz val="9"/>
        <rFont val="Times New Roman"/>
        <family val="1"/>
        <charset val="162"/>
      </rPr>
      <t>Female</t>
    </r>
  </si>
  <si>
    <t>0-Dikim için bitki yetiştirilmesi</t>
  </si>
  <si>
    <r>
      <t xml:space="preserve">Sürekli işgöremezlik geliri alırken malullük ve yaşlılık aylığı alanlar                                                                                                                                            </t>
    </r>
    <r>
      <rPr>
        <sz val="10"/>
        <rFont val="Times New Roman"/>
        <family val="1"/>
        <charset val="162"/>
      </rPr>
      <t xml:space="preserve"> While receiving permanent incapacity income Invalidity and old-age pensioners</t>
    </r>
    <r>
      <rPr>
        <b/>
        <sz val="10"/>
        <rFont val="Times New Roman"/>
        <family val="1"/>
        <charset val="162"/>
      </rPr>
      <t xml:space="preserve">          </t>
    </r>
  </si>
  <si>
    <r>
      <t xml:space="preserve">Meslek hastalığı sonucu ölen sigortalı sayısı
</t>
    </r>
    <r>
      <rPr>
        <sz val="10"/>
        <rFont val="Times New Roman"/>
        <family val="1"/>
        <charset val="162"/>
      </rPr>
      <t>Number of fatal occupational diseases</t>
    </r>
  </si>
  <si>
    <r>
      <t xml:space="preserve"> İş kazası sonucu ölen
sigortalı sayısı</t>
    </r>
    <r>
      <rPr>
        <b/>
        <vertAlign val="superscript"/>
        <sz val="10"/>
        <rFont val="Times New Roman"/>
        <family val="1"/>
        <charset val="162"/>
      </rPr>
      <t>(1)</t>
    </r>
    <r>
      <rPr>
        <b/>
        <sz val="10"/>
        <rFont val="Times New Roman"/>
        <family val="1"/>
        <charset val="162"/>
      </rPr>
      <t xml:space="preserve">
</t>
    </r>
    <r>
      <rPr>
        <sz val="10"/>
        <rFont val="Times New Roman"/>
        <family val="1"/>
        <charset val="162"/>
      </rPr>
      <t xml:space="preserve">Number of fatal accident at work </t>
    </r>
    <r>
      <rPr>
        <vertAlign val="superscript"/>
        <sz val="10"/>
        <rFont val="Times New Roman"/>
        <family val="1"/>
        <charset val="162"/>
      </rPr>
      <t>(1)</t>
    </r>
  </si>
  <si>
    <r>
      <t xml:space="preserve">Meslek hastalığı sonucu ölen sigortalı sayısı
</t>
    </r>
    <r>
      <rPr>
        <sz val="9"/>
        <rFont val="Times New Roman"/>
        <family val="1"/>
        <charset val="162"/>
      </rPr>
      <t>Number of fatal occupational diseases</t>
    </r>
  </si>
  <si>
    <r>
      <rPr>
        <b/>
        <sz val="10"/>
        <rFont val="Times New Roman"/>
        <family val="1"/>
        <charset val="162"/>
      </rPr>
      <t>Genel Toplam</t>
    </r>
    <r>
      <rPr>
        <sz val="10"/>
        <rFont val="Times New Roman"/>
        <family val="1"/>
        <charset val="162"/>
      </rPr>
      <t xml:space="preserve">
General total</t>
    </r>
  </si>
  <si>
    <r>
      <t>Raporlu olunan gün sayısı</t>
    </r>
    <r>
      <rPr>
        <b/>
        <vertAlign val="superscript"/>
        <sz val="9"/>
        <color theme="1"/>
        <rFont val="Times New Roman"/>
        <family val="1"/>
        <charset val="162"/>
      </rPr>
      <t>(1)</t>
    </r>
    <r>
      <rPr>
        <b/>
        <sz val="9"/>
        <color theme="1"/>
        <rFont val="Times New Roman"/>
        <family val="1"/>
        <charset val="162"/>
      </rPr>
      <t>:</t>
    </r>
    <r>
      <rPr>
        <sz val="9"/>
        <color theme="1"/>
        <rFont val="Times New Roman"/>
        <family val="1"/>
        <charset val="162"/>
      </rPr>
      <t xml:space="preserve"> İş kazasından dolayı raporlu olunan (kaybedilen) (geçici iş göremezlik süresi)  gün sayılarında ise kazadan sonraki 5. gün (3 günden fazla) için 4 kayıp gün (kazanın 2, 3, 4 ve 5+ günleri de) dikkate alınarak verilmektedir.</t>
    </r>
  </si>
  <si>
    <r>
      <t xml:space="preserve">Absence of work day count </t>
    </r>
    <r>
      <rPr>
        <b/>
        <vertAlign val="superscript"/>
        <sz val="9"/>
        <color theme="1"/>
        <rFont val="Times New Roman"/>
        <family val="1"/>
        <charset val="162"/>
      </rPr>
      <t>(1)</t>
    </r>
    <r>
      <rPr>
        <b/>
        <sz val="9"/>
        <color theme="1"/>
        <rFont val="Times New Roman"/>
        <family val="1"/>
        <charset val="162"/>
      </rPr>
      <t xml:space="preserve">: </t>
    </r>
    <r>
      <rPr>
        <sz val="9"/>
        <color theme="1"/>
        <rFont val="Times New Roman"/>
        <family val="1"/>
        <charset val="162"/>
      </rPr>
      <t xml:space="preserve">Calculating, absence of work day which occured by work accident (lost) day counts ( temporary absence by work accident), if resumption of work is on 5th day after accident (more than three days) we accept 4 absent day (accounting 2,3,4 and 5+ days of accident) </t>
    </r>
  </si>
  <si>
    <r>
      <t xml:space="preserve">5+ </t>
    </r>
    <r>
      <rPr>
        <b/>
        <vertAlign val="superscript"/>
        <sz val="9"/>
        <color theme="1"/>
        <rFont val="Times New Roman"/>
        <family val="1"/>
        <charset val="162"/>
      </rPr>
      <t>(1)</t>
    </r>
    <r>
      <rPr>
        <b/>
        <sz val="9"/>
        <color theme="1"/>
        <rFont val="Times New Roman"/>
        <family val="1"/>
        <charset val="162"/>
      </rPr>
      <t xml:space="preserve"> : “</t>
    </r>
    <r>
      <rPr>
        <sz val="9"/>
        <color theme="1"/>
        <rFont val="Times New Roman"/>
        <family val="1"/>
        <charset val="162"/>
      </rPr>
      <t>3 günden fazla raporlu olunan (işten uzak kalınan) iş kazaları” kavramı ESAW metodolojisinde aşağıdaki şekilde açıklanmaktadır. (özet, Tablo 2’dedir): İş kazası geçiren sigortalının raporlu olduğu tam çalışma günleri, kaza gününü dışarıda bırakacak şekilde düşünülmelidir. Sonuç olarak, “3 günden fazla”, “en az 4 gün” demektir ve bu da sadece işe başlamanın kazanın beşinci günü veya daha sonraki raporlu olunan günlerin dahil edileceğini gösterir. Buna dayalı olarak, “raporlu olunan (kaybedilen) gün sayısı” kaza sonrası işe başlama kazayı takip eden beşinci günde gerçekleşirse 4 kayıp gün, altıncı günde gerçekleşirse 5 kayıp gün, vb. olarak sayılmalıdır.</t>
    </r>
  </si>
  <si>
    <r>
      <t>5+</t>
    </r>
    <r>
      <rPr>
        <b/>
        <vertAlign val="superscript"/>
        <sz val="9"/>
        <color theme="1"/>
        <rFont val="Times New Roman"/>
        <family val="1"/>
        <charset val="162"/>
      </rPr>
      <t xml:space="preserve"> (1)</t>
    </r>
    <r>
      <rPr>
        <b/>
        <sz val="9"/>
        <color theme="1"/>
        <rFont val="Times New Roman"/>
        <family val="1"/>
        <charset val="162"/>
      </rPr>
      <t xml:space="preserve"> : </t>
    </r>
    <r>
      <rPr>
        <sz val="9"/>
        <color theme="1"/>
        <rFont val="Times New Roman"/>
        <family val="1"/>
        <charset val="162"/>
      </rPr>
      <t>The concept of "more" than 3 days of absence from work has been implemented in the following way in the ESAW methodology (summary in Table 2): Only full working days of absence from work of the victim have to be considered excluding the day of the accident. Consequently, "more than 3 days" means "at least 4 days", which implies that only accidents with a resumption of work not before the fifth day after the day of the accident or later should be included. Following on from this, the " number of days lost " has to be counted beginning with 4 days lost if the resumption of work takes place the fifth day following the day of the accident, 5 days lost if the resumption of work takes place the sixth day, etc. .</t>
    </r>
  </si>
  <si>
    <r>
      <rPr>
        <u/>
        <vertAlign val="superscript"/>
        <sz val="11"/>
        <color theme="10"/>
        <rFont val="Calibri"/>
        <family val="2"/>
        <charset val="162"/>
        <scheme val="minor"/>
      </rPr>
      <t>(1)</t>
    </r>
    <r>
      <rPr>
        <u/>
        <sz val="11"/>
        <color theme="10"/>
        <rFont val="Calibri"/>
        <family val="2"/>
        <scheme val="minor"/>
      </rPr>
      <t xml:space="preserve"> Kaynak: European Statistics on Accidents at Work (ESAW)</t>
    </r>
  </si>
  <si>
    <r>
      <t xml:space="preserve">İş kazası sonucu ölüm </t>
    </r>
    <r>
      <rPr>
        <b/>
        <vertAlign val="superscript"/>
        <sz val="9"/>
        <color theme="1"/>
        <rFont val="Times New Roman"/>
        <family val="1"/>
        <charset val="162"/>
      </rPr>
      <t>(</t>
    </r>
    <r>
      <rPr>
        <b/>
        <vertAlign val="superscript"/>
        <sz val="9"/>
        <color theme="1"/>
        <rFont val="Calibri"/>
        <family val="2"/>
        <charset val="162"/>
        <scheme val="minor"/>
      </rPr>
      <t>1)</t>
    </r>
    <r>
      <rPr>
        <b/>
        <sz val="9"/>
        <color theme="1"/>
        <rFont val="Times New Roman"/>
        <family val="1"/>
        <charset val="162"/>
      </rPr>
      <t>:</t>
    </r>
    <r>
      <rPr>
        <sz val="9"/>
        <color theme="1"/>
        <rFont val="Times New Roman"/>
        <family val="1"/>
        <charset val="162"/>
      </rPr>
      <t xml:space="preserve"> ESAW projesi tarafından benimsenen tanım çalışanın kazayı izleyen günden (kazadan bir gün sonra başlamak üzere) sonraki bir yıl içinde ölümüyle sonuçlanan iş kazası olarak tanımlanır. Aslında, ölümcül kazaların çoğunluğunda ölüm kazanın meydana geldiği zaman veya kazadan birkaç gün veya birkaç hafta sonra oluşur.</t>
    </r>
  </si>
  <si>
    <r>
      <t xml:space="preserve">Fatal accident at work </t>
    </r>
    <r>
      <rPr>
        <b/>
        <vertAlign val="superscript"/>
        <sz val="9"/>
        <color theme="1"/>
        <rFont val="Times New Roman"/>
        <family val="1"/>
        <charset val="162"/>
      </rPr>
      <t>(1)</t>
    </r>
    <r>
      <rPr>
        <b/>
        <sz val="9"/>
        <color theme="1"/>
        <rFont val="Times New Roman"/>
        <family val="1"/>
        <charset val="162"/>
      </rPr>
      <t xml:space="preserve"> : </t>
    </r>
    <r>
      <rPr>
        <sz val="9"/>
        <color theme="1"/>
        <rFont val="Times New Roman"/>
        <family val="1"/>
        <charset val="162"/>
      </rPr>
      <t>The definition adopted by the ESAW project is that of “accidents at work leading to the death of the victim within a year (after the day) of the accident". In practice the majority of the Member States send the cases of fatal accidents at work counted in their national statistics. In fact, the majority of the accidental deaths occur either immediately at the time of the accident, or within a few days or a few weeks after the accident.</t>
    </r>
  </si>
  <si>
    <r>
      <rPr>
        <b/>
        <sz val="9"/>
        <rFont val="Times New Roman"/>
        <family val="1"/>
        <charset val="162"/>
      </rPr>
      <t>* Ekonomik faaliyet sınıflarının ingilizceleri ektedir.</t>
    </r>
    <r>
      <rPr>
        <sz val="9"/>
        <rFont val="Times New Roman"/>
        <family val="1"/>
        <charset val="162"/>
      </rPr>
      <t xml:space="preserve">  For english names of classification of activities see appendix.</t>
    </r>
  </si>
  <si>
    <t xml:space="preserve">Not:İş kazası geçiren sigortalı sayılarının, iş göremezlik sürelerine göre ayakta/ yatarak tedavi ayrımı yapılmadığından; ayakta/ yatarak tedaviye göre geçici iş göremezlik süreleri (gün) ile karşılaştırma yapılmamalıdır.
</t>
  </si>
  <si>
    <r>
      <t>Toplam</t>
    </r>
    <r>
      <rPr>
        <sz val="8"/>
        <rFont val="Times New Roman"/>
        <family val="1"/>
        <charset val="162"/>
      </rPr>
      <t xml:space="preserve"> Total</t>
    </r>
  </si>
  <si>
    <r>
      <t xml:space="preserve">İş Kazası sonucu kaybedilen gün sayısı
</t>
    </r>
    <r>
      <rPr>
        <sz val="10"/>
        <rFont val="Times New Roman"/>
        <family val="1"/>
        <charset val="162"/>
      </rPr>
      <t>Number of days lost after work accident</t>
    </r>
  </si>
  <si>
    <r>
      <t xml:space="preserve">Erkek </t>
    </r>
    <r>
      <rPr>
        <sz val="10"/>
        <rFont val="Times New Roman"/>
        <family val="1"/>
        <charset val="162"/>
      </rPr>
      <t>Male</t>
    </r>
  </si>
  <si>
    <r>
      <t xml:space="preserve">Kadın </t>
    </r>
    <r>
      <rPr>
        <sz val="10"/>
        <rFont val="Times New Roman"/>
        <family val="1"/>
        <charset val="162"/>
      </rPr>
      <t>Female</t>
    </r>
  </si>
  <si>
    <r>
      <t xml:space="preserve">Geçici İş Göremezlik Süresi (Gün) (Ayakta)
</t>
    </r>
    <r>
      <rPr>
        <sz val="10"/>
        <rFont val="Times New Roman"/>
        <family val="1"/>
        <charset val="162"/>
      </rPr>
      <t>Days of temporary incapacity (Outpatient)</t>
    </r>
  </si>
  <si>
    <r>
      <t xml:space="preserve">Geçici İş Göremezlik Süresi (Gün) (Hastanede yatarak)
</t>
    </r>
    <r>
      <rPr>
        <sz val="10"/>
        <rFont val="Times New Roman"/>
        <family val="1"/>
        <charset val="162"/>
      </rPr>
      <t>Days of temporary incapacity (Inpatient)</t>
    </r>
  </si>
  <si>
    <r>
      <t xml:space="preserve">Toplam Geçici İş Göremezlik Süresi (Ayakta+ Yatarak)
</t>
    </r>
    <r>
      <rPr>
        <sz val="10"/>
        <rFont val="Times New Roman"/>
        <family val="1"/>
        <charset val="162"/>
      </rPr>
      <t>Total Days of Temporary Incapacity (Outpatient+Inpatient)</t>
    </r>
  </si>
  <si>
    <r>
      <rPr>
        <b/>
        <sz val="10"/>
        <rFont val="Times New Roman"/>
        <family val="1"/>
        <charset val="162"/>
      </rPr>
      <t>* Ekonomik faaliyet sınıflarının ingilizceleri ektedir.</t>
    </r>
    <r>
      <rPr>
        <sz val="10"/>
        <rFont val="Times New Roman"/>
        <family val="1"/>
        <charset val="162"/>
      </rPr>
      <t xml:space="preserve">  For english names of classification of activities see appendix.</t>
    </r>
  </si>
  <si>
    <r>
      <t xml:space="preserve"> Ekonomik Faaliyet Sınıflaması (NACE Rev. 2)*
</t>
    </r>
    <r>
      <rPr>
        <sz val="9"/>
        <rFont val="Times New Roman"/>
        <family val="1"/>
        <charset val="162"/>
      </rPr>
      <t>Classification of Economic Activity (NACE Rev.2)</t>
    </r>
  </si>
  <si>
    <r>
      <t xml:space="preserve">Geçici İş Göremezlik Süresi (Gün) (Ayakta)
</t>
    </r>
    <r>
      <rPr>
        <sz val="9"/>
        <rFont val="Times New Roman"/>
        <family val="1"/>
        <charset val="162"/>
      </rPr>
      <t>Days of temporary incapacity (Outpatient)</t>
    </r>
  </si>
  <si>
    <r>
      <t xml:space="preserve">Geçici İş Göremezlik Süresi (Gün) (Hastanede yatarak)
</t>
    </r>
    <r>
      <rPr>
        <sz val="9"/>
        <rFont val="Times New Roman"/>
        <family val="1"/>
        <charset val="162"/>
      </rPr>
      <t>Days of temporary incapacity (Inpatient)</t>
    </r>
  </si>
  <si>
    <r>
      <t xml:space="preserve">Toplam Geçici İş Göremezlik Süresi (Ayakta+ Yatarak)
</t>
    </r>
    <r>
      <rPr>
        <sz val="9"/>
        <rFont val="Times New Roman"/>
        <family val="1"/>
        <charset val="162"/>
      </rPr>
      <t>Total Days of Temporary Incapacity (Outpatient+Inpatient)</t>
    </r>
  </si>
  <si>
    <r>
      <t xml:space="preserve">İş göremezlik sürelerine (gün) göre iş kazası geçiren sigortalı sayıları
</t>
    </r>
    <r>
      <rPr>
        <sz val="9"/>
        <rFont val="Times New Roman"/>
        <family val="1"/>
        <charset val="162"/>
      </rPr>
      <t>Number of insured having work accident by incapacity days</t>
    </r>
  </si>
  <si>
    <r>
      <t xml:space="preserve">Meslek hastalığına tutulan sigortalı sayısı
</t>
    </r>
    <r>
      <rPr>
        <sz val="9"/>
        <rFont val="Times New Roman"/>
        <family val="1"/>
        <charset val="162"/>
      </rPr>
      <t xml:space="preserve">Number of insured having occupational disease </t>
    </r>
  </si>
  <si>
    <r>
      <t xml:space="preserve">Sigortalılığı sona erdikten sonra meslek hastalığı teşhisi konulan sigortalı sayısı
</t>
    </r>
    <r>
      <rPr>
        <sz val="9"/>
        <color theme="1"/>
        <rFont val="Times New Roman"/>
        <family val="1"/>
        <charset val="162"/>
      </rPr>
      <t>Number of insured diagnosed occupational disease after the end of the insurance</t>
    </r>
  </si>
  <si>
    <r>
      <t xml:space="preserve">Toplam </t>
    </r>
    <r>
      <rPr>
        <sz val="9"/>
        <rFont val="Times New Roman"/>
        <family val="1"/>
        <charset val="162"/>
      </rPr>
      <t>Total</t>
    </r>
  </si>
  <si>
    <r>
      <t>5+</t>
    </r>
    <r>
      <rPr>
        <b/>
        <vertAlign val="superscript"/>
        <sz val="9"/>
        <rFont val="Times New Roman"/>
        <family val="1"/>
        <charset val="162"/>
      </rPr>
      <t>(1)</t>
    </r>
  </si>
  <si>
    <r>
      <t>Toplam
T</t>
    </r>
    <r>
      <rPr>
        <sz val="9"/>
        <rFont val="Times New Roman"/>
        <family val="1"/>
        <charset val="162"/>
      </rPr>
      <t>otal</t>
    </r>
  </si>
  <si>
    <r>
      <t xml:space="preserve">Geçici İş Göremezlik Süresi (gün) - </t>
    </r>
    <r>
      <rPr>
        <sz val="10"/>
        <rFont val="Times New Roman"/>
        <family val="1"/>
        <charset val="162"/>
      </rPr>
      <t>Days of Temporary Incapacity</t>
    </r>
  </si>
  <si>
    <r>
      <t xml:space="preserve">Erkek 
</t>
    </r>
    <r>
      <rPr>
        <sz val="10"/>
        <rFont val="Times New Roman"/>
        <family val="1"/>
        <charset val="162"/>
      </rPr>
      <t>Male</t>
    </r>
  </si>
  <si>
    <r>
      <t xml:space="preserve">Kadın 
</t>
    </r>
    <r>
      <rPr>
        <sz val="10"/>
        <rFont val="Times New Roman"/>
        <family val="1"/>
        <charset val="162"/>
      </rPr>
      <t>Female</t>
    </r>
  </si>
  <si>
    <r>
      <t xml:space="preserve">Bilinmeyen </t>
    </r>
    <r>
      <rPr>
        <sz val="10"/>
        <rFont val="Times New Roman"/>
        <family val="1"/>
        <charset val="162"/>
      </rPr>
      <t>Unknown</t>
    </r>
  </si>
  <si>
    <r>
      <rPr>
        <b/>
        <sz val="10"/>
        <rFont val="Times New Roman"/>
        <family val="1"/>
        <charset val="162"/>
      </rPr>
      <t>* Meslek sınıflarının ingilizceleri ektedir.</t>
    </r>
    <r>
      <rPr>
        <sz val="10"/>
        <rFont val="Times New Roman"/>
        <family val="1"/>
        <charset val="162"/>
      </rPr>
      <t xml:space="preserve">  For english names of classification of occupations see appendix.</t>
    </r>
  </si>
  <si>
    <r>
      <t xml:space="preserve">Sigortalılığı sona erdikten sonra meslek hastalığı teşhisi konulan sigortalı sayısı
</t>
    </r>
    <r>
      <rPr>
        <sz val="9"/>
        <rFont val="Times New Roman"/>
        <family val="1"/>
        <charset val="162"/>
      </rPr>
      <t>Number of insured diagnosed occupational disease after the end of the insurance</t>
    </r>
  </si>
  <si>
    <r>
      <t xml:space="preserve">Hareket halindeki bir nesnenin çarpması, çarpışma- Belirtilmemiş
</t>
    </r>
    <r>
      <rPr>
        <sz val="10"/>
        <rFont val="Times New Roman"/>
        <family val="1"/>
        <charset val="162"/>
      </rPr>
      <t>Struck by object in motion, collision with - Not specified</t>
    </r>
  </si>
  <si>
    <t>84-Kamu yönetimi ve savunma; zorunlu sos. güvenlik</t>
  </si>
  <si>
    <t>82-Büro yönetimi büro desteği ve iş destek faal.</t>
  </si>
  <si>
    <t>88-Barınacak yer sağlanmaksızın verilen sosyal hizm.</t>
  </si>
  <si>
    <t>99-Uluslar arası örgütler ve temsilciliklerinin faal.</t>
  </si>
  <si>
    <r>
      <t xml:space="preserve">Erkek </t>
    </r>
    <r>
      <rPr>
        <sz val="9"/>
        <rFont val="Times New Roman"/>
        <family val="1"/>
        <charset val="162"/>
      </rPr>
      <t>Male</t>
    </r>
  </si>
  <si>
    <r>
      <t xml:space="preserve">Kadın </t>
    </r>
    <r>
      <rPr>
        <sz val="9"/>
        <rFont val="Times New Roman"/>
        <family val="1"/>
        <charset val="162"/>
      </rPr>
      <t>Female</t>
    </r>
  </si>
  <si>
    <r>
      <rPr>
        <b/>
        <sz val="10"/>
        <color theme="1"/>
        <rFont val="Times New Roman"/>
        <family val="1"/>
        <charset val="162"/>
      </rPr>
      <t xml:space="preserve">Bilinmeyen </t>
    </r>
    <r>
      <rPr>
        <sz val="8"/>
        <color theme="1"/>
        <rFont val="Times New Roman"/>
        <family val="1"/>
        <charset val="162"/>
      </rPr>
      <t>unknown</t>
    </r>
  </si>
  <si>
    <r>
      <t xml:space="preserve">Meslek Hastalığı sonucu kaybedilen gün sayısı
</t>
    </r>
    <r>
      <rPr>
        <sz val="9"/>
        <rFont val="Times New Roman"/>
        <family val="1"/>
        <charset val="162"/>
      </rPr>
      <t>Number of days lost after Occupational Disease</t>
    </r>
  </si>
  <si>
    <r>
      <t xml:space="preserve">%40 ile %49
</t>
    </r>
    <r>
      <rPr>
        <sz val="10"/>
        <rFont val="Times New Roman"/>
        <family val="1"/>
        <charset val="162"/>
      </rPr>
      <t>level of disability, from 40% to 49%</t>
    </r>
  </si>
  <si>
    <r>
      <t xml:space="preserve">%50 ile %100
</t>
    </r>
    <r>
      <rPr>
        <sz val="10"/>
        <rFont val="Times New Roman"/>
        <family val="1"/>
        <charset val="162"/>
      </rPr>
      <t>level of disability, 50% or more (including &gt; 100%) or pension</t>
    </r>
  </si>
  <si>
    <r>
      <rPr>
        <b/>
        <sz val="10"/>
        <rFont val="Times New Roman"/>
        <family val="1"/>
        <charset val="162"/>
      </rPr>
      <t>%10 ile %14</t>
    </r>
    <r>
      <rPr>
        <sz val="10"/>
        <rFont val="Times New Roman"/>
        <family val="1"/>
        <charset val="162"/>
      </rPr>
      <t xml:space="preserve">
level of disability, from 10% to 14%</t>
    </r>
  </si>
  <si>
    <r>
      <t xml:space="preserve">%20 ile %29
</t>
    </r>
    <r>
      <rPr>
        <sz val="10"/>
        <rFont val="Times New Roman"/>
        <family val="1"/>
        <charset val="162"/>
      </rPr>
      <t>level of disability, from 20% to 29%</t>
    </r>
  </si>
  <si>
    <r>
      <t xml:space="preserve">%30 ile %39
</t>
    </r>
    <r>
      <rPr>
        <sz val="10"/>
        <rFont val="Times New Roman"/>
        <family val="1"/>
        <charset val="162"/>
      </rPr>
      <t>level of disability, from 30% to 39%</t>
    </r>
  </si>
  <si>
    <r>
      <t>* Ekonomik faaliyet sınıflarının ingilizceleri ektedir.</t>
    </r>
    <r>
      <rPr>
        <sz val="8"/>
        <rFont val="Times New Roman"/>
        <family val="1"/>
        <charset val="162"/>
      </rPr>
      <t xml:space="preserve">  For english names of classification of activities see appendix.</t>
    </r>
  </si>
  <si>
    <t>85+</t>
  </si>
  <si>
    <r>
      <t xml:space="preserve">Malzeme temini ve dağıtımı sistemleri, boru hatları – belirtilmemiş
</t>
    </r>
    <r>
      <rPr>
        <sz val="9"/>
        <color theme="1"/>
        <rFont val="Times New Roman"/>
        <family val="1"/>
        <charset val="162"/>
      </rPr>
      <t>Systems for the supply and distribution of materials, pipe networks - not specified</t>
    </r>
  </si>
  <si>
    <r>
      <t xml:space="preserve">İl kodları
</t>
    </r>
    <r>
      <rPr>
        <sz val="9"/>
        <rFont val="Times New Roman"/>
        <family val="1"/>
        <charset val="162"/>
      </rPr>
      <t>Province codes</t>
    </r>
  </si>
  <si>
    <r>
      <t>İller</t>
    </r>
    <r>
      <rPr>
        <sz val="9"/>
        <rFont val="Times New Roman"/>
        <family val="1"/>
        <charset val="162"/>
      </rPr>
      <t xml:space="preserve">                      Provinces</t>
    </r>
  </si>
  <si>
    <r>
      <t xml:space="preserve">Gelir Grubu
</t>
    </r>
    <r>
      <rPr>
        <sz val="9"/>
        <rFont val="Times New Roman"/>
        <family val="1"/>
        <charset val="162"/>
      </rPr>
      <t>Group of receiving permanent incapacity income</t>
    </r>
  </si>
  <si>
    <r>
      <t>Erkek-</t>
    </r>
    <r>
      <rPr>
        <sz val="10"/>
        <rFont val="Times New Roman"/>
        <family val="1"/>
        <charset val="162"/>
      </rPr>
      <t>Male</t>
    </r>
  </si>
  <si>
    <r>
      <rPr>
        <b/>
        <sz val="10"/>
        <color theme="1"/>
        <rFont val="Times New Roman"/>
        <family val="1"/>
        <charset val="162"/>
      </rPr>
      <t>Erkek</t>
    </r>
    <r>
      <rPr>
        <sz val="10"/>
        <color theme="1"/>
        <rFont val="Times New Roman"/>
        <family val="1"/>
        <charset val="162"/>
      </rPr>
      <t xml:space="preserve">
</t>
    </r>
    <r>
      <rPr>
        <sz val="10"/>
        <rFont val="Times New Roman"/>
        <family val="1"/>
        <charset val="162"/>
      </rPr>
      <t>Male</t>
    </r>
  </si>
  <si>
    <r>
      <rPr>
        <b/>
        <sz val="10"/>
        <color theme="1"/>
        <rFont val="Times New Roman"/>
        <family val="1"/>
        <charset val="162"/>
      </rPr>
      <t>Kadın</t>
    </r>
    <r>
      <rPr>
        <sz val="10"/>
        <color theme="1"/>
        <rFont val="Times New Roman"/>
        <family val="1"/>
        <charset val="162"/>
      </rPr>
      <t xml:space="preserve">
</t>
    </r>
    <r>
      <rPr>
        <sz val="10"/>
        <rFont val="Times New Roman"/>
        <family val="1"/>
        <charset val="162"/>
      </rPr>
      <t>Female</t>
    </r>
  </si>
  <si>
    <r>
      <rPr>
        <b/>
        <sz val="10"/>
        <color theme="1"/>
        <rFont val="Times New Roman"/>
        <family val="1"/>
        <charset val="162"/>
      </rPr>
      <t>Toplam</t>
    </r>
    <r>
      <rPr>
        <sz val="10"/>
        <color theme="1"/>
        <rFont val="Times New Roman"/>
        <family val="1"/>
        <charset val="162"/>
      </rPr>
      <t xml:space="preserve">
</t>
    </r>
    <r>
      <rPr>
        <sz val="10"/>
        <rFont val="Times New Roman"/>
        <family val="1"/>
        <charset val="162"/>
      </rPr>
      <t>Total</t>
    </r>
  </si>
  <si>
    <r>
      <t xml:space="preserve">Kaza günü (işgöremez)
</t>
    </r>
    <r>
      <rPr>
        <sz val="10"/>
        <rFont val="Times New Roman"/>
        <family val="1"/>
        <charset val="162"/>
      </rPr>
      <t>Accident day (incapacity)</t>
    </r>
  </si>
  <si>
    <r>
      <t xml:space="preserve">Kaza günü (işgöremez)
</t>
    </r>
    <r>
      <rPr>
        <sz val="8"/>
        <rFont val="Times New Roman"/>
        <family val="1"/>
        <charset val="162"/>
      </rPr>
      <t>Accident day (incapacity)</t>
    </r>
  </si>
  <si>
    <t>65-Zorunlu sosyal güvenlik hariç sigorta reasürans ve emeklilik fonları</t>
  </si>
  <si>
    <r>
      <t xml:space="preserve"> İş kazası sonucu ölen
sigortalı sayısı</t>
    </r>
    <r>
      <rPr>
        <b/>
        <vertAlign val="superscript"/>
        <sz val="9"/>
        <rFont val="Times New Roman"/>
        <family val="1"/>
        <charset val="162"/>
      </rPr>
      <t>(1)</t>
    </r>
    <r>
      <rPr>
        <b/>
        <sz val="9"/>
        <rFont val="Times New Roman"/>
        <family val="1"/>
        <charset val="162"/>
      </rPr>
      <t xml:space="preserve">
</t>
    </r>
    <r>
      <rPr>
        <sz val="9"/>
        <rFont val="Times New Roman"/>
        <family val="1"/>
        <charset val="162"/>
      </rPr>
      <t xml:space="preserve">Number of fatal accident at work </t>
    </r>
    <r>
      <rPr>
        <vertAlign val="superscript"/>
        <sz val="9"/>
        <rFont val="Times New Roman"/>
        <family val="1"/>
        <charset val="162"/>
      </rPr>
      <t>(1)</t>
    </r>
  </si>
  <si>
    <r>
      <rPr>
        <b/>
        <sz val="9"/>
        <color theme="1"/>
        <rFont val="Times New Roman"/>
        <family val="1"/>
        <charset val="162"/>
      </rPr>
      <t>Erkek</t>
    </r>
    <r>
      <rPr>
        <sz val="9"/>
        <color theme="1"/>
        <rFont val="Times New Roman"/>
        <family val="1"/>
        <charset val="162"/>
      </rPr>
      <t xml:space="preserve">
</t>
    </r>
    <r>
      <rPr>
        <sz val="9"/>
        <rFont val="Times New Roman"/>
        <family val="1"/>
        <charset val="162"/>
      </rPr>
      <t>Male</t>
    </r>
  </si>
  <si>
    <r>
      <rPr>
        <b/>
        <sz val="9"/>
        <color theme="1"/>
        <rFont val="Times New Roman"/>
        <family val="1"/>
        <charset val="162"/>
      </rPr>
      <t>Kadın</t>
    </r>
    <r>
      <rPr>
        <sz val="9"/>
        <color theme="1"/>
        <rFont val="Times New Roman"/>
        <family val="1"/>
        <charset val="162"/>
      </rPr>
      <t xml:space="preserve">
</t>
    </r>
    <r>
      <rPr>
        <sz val="9"/>
        <rFont val="Times New Roman"/>
        <family val="1"/>
        <charset val="162"/>
      </rPr>
      <t>Female</t>
    </r>
  </si>
  <si>
    <r>
      <rPr>
        <b/>
        <sz val="9"/>
        <color theme="1"/>
        <rFont val="Times New Roman"/>
        <family val="1"/>
        <charset val="162"/>
      </rPr>
      <t>Toplam</t>
    </r>
    <r>
      <rPr>
        <sz val="9"/>
        <color theme="1"/>
        <rFont val="Times New Roman"/>
        <family val="1"/>
        <charset val="162"/>
      </rPr>
      <t xml:space="preserve">
</t>
    </r>
    <r>
      <rPr>
        <sz val="9"/>
        <rFont val="Times New Roman"/>
        <family val="1"/>
        <charset val="162"/>
      </rPr>
      <t>Total</t>
    </r>
  </si>
  <si>
    <r>
      <t xml:space="preserve">Meslek hastalığına tutulan sigortalı sayısı
</t>
    </r>
    <r>
      <rPr>
        <sz val="9"/>
        <rFont val="Times New Roman"/>
        <family val="1"/>
        <charset val="162"/>
      </rPr>
      <t>Number of insured having occupational disease</t>
    </r>
    <r>
      <rPr>
        <b/>
        <sz val="9"/>
        <rFont val="Times New Roman"/>
        <family val="1"/>
        <charset val="162"/>
      </rPr>
      <t xml:space="preserve"> </t>
    </r>
  </si>
  <si>
    <t>80+</t>
  </si>
  <si>
    <r>
      <t xml:space="preserve">Sigortalının son işveren nezdindeki çalışma süresi
</t>
    </r>
    <r>
      <rPr>
        <sz val="10"/>
        <rFont val="Times New Roman"/>
        <family val="1"/>
        <charset val="162"/>
      </rPr>
      <t xml:space="preserve">Working period of the insured at the last work place
</t>
    </r>
  </si>
  <si>
    <r>
      <t xml:space="preserve">Sigortalının son işveren nezdindeki çalışma süresi
</t>
    </r>
    <r>
      <rPr>
        <sz val="10"/>
        <rFont val="Times New Roman"/>
        <family val="1"/>
        <charset val="162"/>
      </rPr>
      <t>Working period of the insured at the last work place</t>
    </r>
  </si>
  <si>
    <r>
      <t xml:space="preserve">Yaranın vücuttaki yeri
</t>
    </r>
    <r>
      <rPr>
        <sz val="10"/>
        <color theme="1"/>
        <rFont val="Times New Roman"/>
        <family val="1"/>
        <charset val="162"/>
      </rPr>
      <t>Part of Body Injured</t>
    </r>
  </si>
  <si>
    <r>
      <t xml:space="preserve">Çalışılan ortam
</t>
    </r>
    <r>
      <rPr>
        <sz val="10"/>
        <rFont val="Times New Roman"/>
        <family val="1"/>
        <charset val="162"/>
      </rPr>
      <t>Workstation</t>
    </r>
  </si>
  <si>
    <r>
      <t>Çalışılan çevre</t>
    </r>
    <r>
      <rPr>
        <sz val="10"/>
        <rFont val="Times New Roman"/>
        <family val="1"/>
        <charset val="162"/>
      </rPr>
      <t xml:space="preserve">
Working Environment</t>
    </r>
  </si>
  <si>
    <r>
      <t xml:space="preserve">Olayı normal seyrinden
saptıran ve kazaya sebebiyet
veren olay (Sapma)
</t>
    </r>
    <r>
      <rPr>
        <sz val="10"/>
        <rFont val="Times New Roman"/>
        <family val="1"/>
        <charset val="162"/>
      </rPr>
      <t>Deviating from normality and leading to the accident (Deviation)</t>
    </r>
  </si>
  <si>
    <r>
      <t xml:space="preserve">Yaralanmaya sebep olan hareket (Olay)
</t>
    </r>
    <r>
      <rPr>
        <sz val="10"/>
        <rFont val="Times New Roman"/>
        <family val="1"/>
        <charset val="162"/>
      </rPr>
      <t>Mode of Injury</t>
    </r>
  </si>
  <si>
    <r>
      <t xml:space="preserve">Kullanılan materyal
</t>
    </r>
    <r>
      <rPr>
        <sz val="10"/>
        <rFont val="Times New Roman"/>
        <family val="1"/>
        <charset val="162"/>
      </rPr>
      <t>Material agents
(2-position codes)</t>
    </r>
  </si>
  <si>
    <r>
      <t xml:space="preserve">İş kazasının meydana geldiği saatler
</t>
    </r>
    <r>
      <rPr>
        <sz val="10"/>
        <rFont val="Times New Roman"/>
        <family val="1"/>
        <charset val="162"/>
      </rPr>
      <t>Time of the Accident</t>
    </r>
  </si>
  <si>
    <t>Table 3.4 - Distribution of Temporary Incapacity (Outpatient) and Inpatient Days of Insured Having Work Accident By Classification of Economic Activity and Gender (Under Article 4-1/a of Act 5510), 2015</t>
  </si>
  <si>
    <t>Table 3.6 - Distribution of Temporary Incapacity (Outpatient) and Inpatient Days of Insured Having Work Accident By Province and Gender (Under Article 4-1/a of Act 5510), 2015</t>
  </si>
  <si>
    <t>Tablo 3.27 - 5510 Sayılı Kanunun 4-1/a Maddesi Kapsamındaki Sigortalılardan İş Kazası Geçirenler ile İş Kazası Sonucu Ölenlerin Meslek Gruplarına ve Cinsiyete Göre Dağılımı, 2015</t>
  </si>
  <si>
    <t>Table 3.27 - Distribution of  Persons Having Work Accident and Deceased Persons Due To Work Accident By Occupation Groups and Gender (Under Article 4-1/a of Act 5510), 2015</t>
  </si>
  <si>
    <t>Tablo 3.29 - 5510 Sayılı Kanunun 4-1/a Maddesi Kapsamındaki Sigortalılardan İş Kazası Geçirenler ile  İş Kazası Sonucu Ölenlerin Son İşveren Nezdindeki Çalışma Süresi ve Cinsiyete Göre Dağılımı, 2015</t>
  </si>
  <si>
    <t>Table 3.29 - Distribution of  Persons Having Work Accident and Deceased Persons Due To Work Accident By Working Period of the Insured at the Last Work Place and Gender (Under Article 4-1/a of Act 5510), 2015</t>
  </si>
  <si>
    <t>Tablo 3.30 - 5510 Sayılı Kanunun 4-1/a Maddesi Kapsamındaki Sigortalılardan Meslek Hastalığına Tutulanlar ile Meslek Hastalığı Sonucu Ölenlerin Son İşveren Nezdindeki Çalışma Süresi ve Cinsiyete Göre Dağılımı, 2015</t>
  </si>
  <si>
    <t>Table 3.31 - Distribution of  Persons Having Work Accident and Deceased Persons Due To Work Accident By Type of Injury and Gender (Under Article 4-1/a of Act 5510), 2015</t>
  </si>
  <si>
    <t>Table 3.32 - Distribution of  Persons Having Work Accident and Deceased Persons Due To Work Accident By Injured Part of  The Body and Gender (Under Article 4-1/a of Act 5510), 2015</t>
  </si>
  <si>
    <t>Table 3.33 - Distribution of the Number of Insured Having Work Accident By Workstation and Gender,(Under Article 4-1/a of Act 5510), 2015</t>
  </si>
  <si>
    <t>Table 3.34 - Distribution of  Persons Having Work Accident and Deceased Persons Due To Work Accident By Working Environment and Gender (Under Article 4-1/a of Act 5510), 2015</t>
  </si>
  <si>
    <t>Table 3.37 - Distribution of  Persons Having Work Accident and Deceased Persons Due To Work Accident By The Last Event Deviating From Normality And Leading to the Accident and Gender (Under Article 4-1/a of Act 5510), 2015</t>
  </si>
  <si>
    <t>Tablo 3.38 - 5510 Sayılı Kanunun 4-1/a Maddesi Kapsamındaki Sigortalılardan İş Kazası Geçirenler ile İş Kazası Sonucu Ölenlerin Yaralanmaya Sebep Olan Hareketine (Olay) ve Cinsiyete Göre Dağılımı, 2015</t>
  </si>
  <si>
    <t>Table 3.38 - Distribution of  Persons Having Work Accident and Deceased Persons Due To Work Accident By Mode of Injury and Gender (Under Article 4-1/a of Act 5510), 2015</t>
  </si>
  <si>
    <t>Tablo 3.39 - 5510 Sayılı Kanunun 4-1/a Maddesi Kapsamındaki Sigortalılardan İş Kazası Geçirenler ile İş Kazası Sonucu Ölenlerin Kullandığı Materyale ve Cinsiyete Göre Dağılımı, 2015</t>
  </si>
  <si>
    <t>Table 3.39 - Distribution of  Persons Having Work Accident and Deceased Persons Due To Work Accident By Material Agents and Gender (Under Article 4-1/a of Act 5510), 2015</t>
  </si>
  <si>
    <t>Table 3.40 -  Distribution of  Work Accidents by the Hour-Time of the Accident and Gender (Under Article 4-1/a of Act 5510), 2015</t>
  </si>
  <si>
    <t>Tablo 3.41 - 5510 Sayılı Kanunun 4-1/a Maddesi Kapsamındaki Sigortalılardan İş Kazası Geçirenler ile İş Kazası Sonucu Ölenlerin İş Yerinde Çalışan Sigortalı Sayılarına ve Cinsiyete Göre Dağılımı, 2015</t>
  </si>
  <si>
    <t>Table 3.41 - Distribution of  Persons Having Work Accident and Deceased Persons Due To Work Accident By The  Number of  Insured in Work Place and Gender (Under Article 4-1/a of Act 5510), 2015</t>
  </si>
  <si>
    <t>Tablo 3.42 - 5510 Sayılı Kanunun 4-1/a Maddesi Kapsamındaki Sigortalılardan Meslek Hastalığına Tutulanlar ile Meslek Hastalığı Sonucu Ölenlerin İş Yerinde Çalışan Sigortalı Sayılarına Göre Dağılımı, 2015</t>
  </si>
  <si>
    <t>1.517.704.862</t>
  </si>
  <si>
    <t>1.500.603.455</t>
  </si>
  <si>
    <t>1.443.783.127</t>
  </si>
  <si>
    <r>
      <t xml:space="preserve">2015 yıl sonu itibariyle ölüm vaka sayısı
 </t>
    </r>
    <r>
      <rPr>
        <sz val="9"/>
        <rFont val="Times New Roman"/>
        <family val="1"/>
        <charset val="162"/>
      </rPr>
      <t>Death cases as year-end of 2015</t>
    </r>
  </si>
  <si>
    <r>
      <t xml:space="preserve">2015 yıl sonu itibariyle toplam sürekli işgöremezlik derece toplamı
</t>
    </r>
    <r>
      <rPr>
        <sz val="9"/>
        <rFont val="Times New Roman"/>
        <family val="1"/>
        <charset val="162"/>
      </rPr>
      <t>Total levels of permanent incapacity as year-end of 2015</t>
    </r>
  </si>
  <si>
    <r>
      <t xml:space="preserve">2015 yıl sonu itibariyle geçici iş göremezlik süresi (gün) 
</t>
    </r>
    <r>
      <rPr>
        <sz val="9"/>
        <rFont val="Times New Roman"/>
        <family val="1"/>
        <charset val="162"/>
      </rPr>
      <t>total days of temporary incapacity as year-end of 2015</t>
    </r>
  </si>
  <si>
    <t>Table 3.44- Incidence Rate and Weight Rate of Work Accidents, 2015</t>
  </si>
  <si>
    <t>Tablo 3.44 - İş Kazası Sıklık ve Ağırlık Hızları, 2015</t>
  </si>
  <si>
    <t>Tablo 3.28 - 5510 Sayılı Kanunun 4-1/a Maddesi Kapsamındaki Sigortalılardan Meslek Hastalığına Tutulanlar ile Meslek Hastalığı Sonucu Ölenlerin Meslek Gruplarına ve Cinsiyete Göre Dağılımı, 2015</t>
  </si>
  <si>
    <t>Table 3.28 - Distribution of  Persons Having Occupational Disease and Deceased Persons Due To Occupational Disease By Occupation Groups and Gender (Under Article 4-1/a of Act 5510), 2015</t>
  </si>
  <si>
    <t>Table 3.10 - Distribution of Insured Awarded Permanent Incapacity Income Within Year Due To Work Accident and Occupational Disease by Classification of Economic Activity and Gender (Under Article 4-1/a of Act 5510), 2015</t>
  </si>
  <si>
    <r>
      <t xml:space="preserve">2015 yılı içinde geçirdiği iş kazası veya meslek hastalığı sonucu gelir bağlanan sigortalılar
</t>
    </r>
    <r>
      <rPr>
        <sz val="10"/>
        <rFont val="Times New Roman"/>
        <family val="1"/>
        <charset val="162"/>
      </rPr>
      <t>Number of Insured  Awarded Income in 2015 due to work accident/occupational disease in 2015</t>
    </r>
  </si>
  <si>
    <r>
      <t xml:space="preserve">Geçmiş yıllarda iş kazası veya meslek hastalığı geçiren sigortalılardan 2015 yılı içinde gelir bağlananlar
</t>
    </r>
    <r>
      <rPr>
        <sz val="10"/>
        <rFont val="Times New Roman"/>
        <family val="1"/>
        <charset val="162"/>
      </rPr>
      <t>Number of Insured awarded income in 2015 due to work accident/occupational disease in previous years</t>
    </r>
  </si>
  <si>
    <r>
      <t xml:space="preserve">2015 yılı içinde geçirdiği iş kazası veya meslek hastalığı sonucu gelir bağlanan sigortalılar
</t>
    </r>
    <r>
      <rPr>
        <sz val="10"/>
        <rFont val="Times New Roman"/>
        <family val="1"/>
        <charset val="162"/>
      </rPr>
      <t>Number of insured awarded income in 2015 due to work accident/occupational disease in 2015</t>
    </r>
  </si>
  <si>
    <r>
      <t xml:space="preserve">Geçmiş yıllarda iş kazası veya meslek hastalığı geçiren sigortalılardan 2015 yılı içinde gelir bağlananlar
</t>
    </r>
    <r>
      <rPr>
        <sz val="10"/>
        <rFont val="Times New Roman"/>
        <family val="1"/>
        <charset val="162"/>
      </rPr>
      <t>Number of insured awarded income in 2015 due to work accident/occupational disease in previous years</t>
    </r>
  </si>
  <si>
    <r>
      <t xml:space="preserve">2015 yılı içinde geçirdiği iş kazası veya meslek hastalığı sonucu gelir bağlanan sigortalılar
</t>
    </r>
    <r>
      <rPr>
        <sz val="8"/>
        <rFont val="Times New Roman"/>
        <family val="1"/>
        <charset val="162"/>
      </rPr>
      <t>Number of Insured Awarded Income in 2015 due to work accident/occupational disease in 2015</t>
    </r>
  </si>
  <si>
    <r>
      <t xml:space="preserve">Geçmiş yıllarda iş kazası veya meslek hastalığı geçiren sigortalılardan 2015 yılı içinde gelir bağlananlar
</t>
    </r>
    <r>
      <rPr>
        <sz val="8"/>
        <rFont val="Times New Roman"/>
        <family val="1"/>
        <charset val="162"/>
      </rPr>
      <t>Number of Insured awarded income in 2015 due to work accident/occupational disease in previous years</t>
    </r>
  </si>
  <si>
    <r>
      <t xml:space="preserve">Geçmiş yıllarda iş kazası veya meslek hastalığı geçiren sigortalılardan 2015 yılı içinde gelir bağlananlar
</t>
    </r>
    <r>
      <rPr>
        <sz val="9"/>
        <rFont val="Times New Roman"/>
        <family val="1"/>
        <charset val="162"/>
      </rPr>
      <t>Number of insured awarded income in 2015 due to work accident/occupational disease in previous years</t>
    </r>
  </si>
  <si>
    <t>81+</t>
  </si>
  <si>
    <t>Table 3.23 - Distribution of Survivors Awarded Death Income Due To Work Accident Within Year by Age and Gender (Under Article 4-1/a of Act 5510), 2015</t>
  </si>
  <si>
    <r>
      <t xml:space="preserve">2015 yılı içinde iş kazası sonucu ölenlerin, ölüm geliri bağlanan haksahipleri
</t>
    </r>
    <r>
      <rPr>
        <sz val="9"/>
        <rFont val="Times New Roman"/>
        <family val="1"/>
        <charset val="162"/>
      </rPr>
      <t>Survivors awarded death income in  2015 due to work accident in 2015</t>
    </r>
  </si>
  <si>
    <r>
      <t xml:space="preserve">Geçmiş yıllarda iş kazası sonucu ölenlerin, 2015 yılı içinde ölüm geliri bağlanan haksahipleri
</t>
    </r>
    <r>
      <rPr>
        <sz val="8.5"/>
        <rFont val="Times New Roman"/>
        <family val="1"/>
        <charset val="162"/>
      </rPr>
      <t>Survivors awarded death income in 2015 due to work accident in previous years</t>
    </r>
  </si>
  <si>
    <t>Tablo 3.24 - 5510 Sayılı Kanunun 4-1/a Maddesi Kapsamındaki Sigortalılardan Meslek Hastalığı Sonucu Ölenlerin, Yıl İçinde Ölüm Geliri Bağlanan Hak Sahiplerinin Yaş ve Cinsiyete Göre Dağılımı, 2015</t>
  </si>
  <si>
    <t>Table 3.24 - Distribution of Survivors Awarded Death Income Due To Occupational Disease Within Year by Age and Gender (Under Article 4-1/a of Act 5510), 2015</t>
  </si>
  <si>
    <r>
      <t xml:space="preserve">Geçmiş yıllarda meslek hastalığı sonucu ölenlerin, 2015 yılı içinde ölüm geliri bağlanan haksahipleri
</t>
    </r>
    <r>
      <rPr>
        <sz val="8.5"/>
        <rFont val="Times New Roman"/>
        <family val="1"/>
        <charset val="162"/>
      </rPr>
      <t>Survivors awarded death income in 2015 due to occupa. disease in previous years</t>
    </r>
  </si>
  <si>
    <r>
      <t>İş kazası sonucu ölen sigortalı sayısı</t>
    </r>
    <r>
      <rPr>
        <b/>
        <vertAlign val="superscript"/>
        <sz val="10"/>
        <rFont val="Times New Roman"/>
        <family val="1"/>
        <charset val="162"/>
      </rPr>
      <t>(1)</t>
    </r>
    <r>
      <rPr>
        <b/>
        <sz val="10"/>
        <rFont val="Times New Roman"/>
        <family val="1"/>
        <charset val="162"/>
      </rPr>
      <t xml:space="preserve">
</t>
    </r>
    <r>
      <rPr>
        <sz val="10"/>
        <rFont val="Times New Roman"/>
        <family val="1"/>
        <charset val="162"/>
      </rPr>
      <t xml:space="preserve">Number of fatal accident at work </t>
    </r>
    <r>
      <rPr>
        <vertAlign val="superscript"/>
        <sz val="10"/>
        <rFont val="Times New Roman"/>
        <family val="1"/>
        <charset val="162"/>
      </rPr>
      <t>(1)</t>
    </r>
  </si>
  <si>
    <r>
      <t>İş kazası sonucu ölen sigortalı sayısı</t>
    </r>
    <r>
      <rPr>
        <b/>
        <vertAlign val="superscript"/>
        <sz val="9"/>
        <rFont val="Times New Roman"/>
        <family val="1"/>
        <charset val="162"/>
      </rPr>
      <t>(1)</t>
    </r>
    <r>
      <rPr>
        <b/>
        <sz val="9"/>
        <rFont val="Times New Roman"/>
        <family val="1"/>
        <charset val="162"/>
      </rPr>
      <t xml:space="preserve">
</t>
    </r>
    <r>
      <rPr>
        <sz val="9"/>
        <rFont val="Times New Roman"/>
        <family val="1"/>
        <charset val="162"/>
      </rPr>
      <t xml:space="preserve">Number of fatal accident at work </t>
    </r>
    <r>
      <rPr>
        <vertAlign val="superscript"/>
        <sz val="9"/>
        <rFont val="Times New Roman"/>
        <family val="1"/>
        <charset val="162"/>
      </rPr>
      <t>(1)</t>
    </r>
  </si>
  <si>
    <r>
      <t xml:space="preserve"> 2015 Yılı (Dönemler)
 </t>
    </r>
    <r>
      <rPr>
        <sz val="9"/>
        <rFont val="Times New Roman"/>
        <family val="1"/>
        <charset val="162"/>
      </rPr>
      <t>Seasons in 2015</t>
    </r>
  </si>
  <si>
    <r>
      <t xml:space="preserve">2015 yılında toplam prim tahakkuk eden gün sayısı 
</t>
    </r>
    <r>
      <rPr>
        <sz val="9"/>
        <rFont val="Times New Roman"/>
        <family val="1"/>
        <charset val="162"/>
      </rPr>
      <t>Number of days premium accrued</t>
    </r>
  </si>
  <si>
    <r>
      <t xml:space="preserve">2015 yılı içinde meslek hastalığı sonucu ölenlerin,
ölüm geliri bağlanan haksahipleri
</t>
    </r>
    <r>
      <rPr>
        <sz val="9"/>
        <rFont val="Times New Roman"/>
        <family val="1"/>
        <charset val="162"/>
      </rPr>
      <t>Survivors awarded death income in 2015 due to occupational disease in 2015</t>
    </r>
  </si>
  <si>
    <r>
      <t>METAVERİ</t>
    </r>
    <r>
      <rPr>
        <b/>
        <vertAlign val="superscript"/>
        <sz val="9"/>
        <color theme="1"/>
        <rFont val="Times New Roman"/>
        <family val="1"/>
        <charset val="162"/>
      </rPr>
      <t>(1)</t>
    </r>
  </si>
  <si>
    <r>
      <t>METADATA</t>
    </r>
    <r>
      <rPr>
        <b/>
        <vertAlign val="superscript"/>
        <sz val="9"/>
        <color theme="1"/>
        <rFont val="Times New Roman"/>
        <family val="1"/>
        <charset val="162"/>
      </rPr>
      <t>(1)</t>
    </r>
  </si>
  <si>
    <r>
      <rPr>
        <b/>
        <sz val="10"/>
        <color theme="1"/>
        <rFont val="Times New Roman"/>
        <family val="1"/>
        <charset val="162"/>
      </rPr>
      <t>Nisan</t>
    </r>
    <r>
      <rPr>
        <sz val="10"/>
        <color theme="1"/>
        <rFont val="Times New Roman"/>
        <family val="1"/>
        <charset val="162"/>
      </rPr>
      <t>-April</t>
    </r>
  </si>
  <si>
    <t>Tablo 3.3 - 5510 Sayılı Kanunun 4-1/a Maddesi Kapsamındaki Sigortalılardan  İş Kazası Geçiren ve Meslek Hastalığına Tutulan Sigortalıların Yaşlarına ve Cinsiyete Göre Dağılımı, 2015</t>
  </si>
  <si>
    <t>Tablo 3.10 - 5510 Sayılı Kanunun 4-1/a Maddesi Kapsamındaki Sigortalılardan Yıl İçinde İş Kazası ve Meslek Hastalığı Sonucu Sürekli  İş Göremezlik Geliri Bağlananların Ekonomik Faaliyet Sınıflamasına Ve Cinsiyete Göre Dağılımı, 2015</t>
  </si>
  <si>
    <t>Tablo 3.12 - 5510 Sayılı Kanunun 4-1/a Maddesi Kapsamındaki Sigortalılardan Yıl İçinde İş Kazası ve Meslek Hastalığı Sonucu Sürekli İş Göremezlik Geliri Bağlananların Yaş Ve Cinsiyete Göre Dağılımı, 2015</t>
  </si>
  <si>
    <t>Tablo 3.13 - 5510 Sayılı Kanunun 4-1/a Maddesi Kapsamındaki Sigortalılardan Yıl İçinde İş Kazası ve Meslek Hastalığı Sonucu Sürekli İş Göremezlik Geliri Bağlananların İş Göremezlik Derecelerine ve Cinsiyetlerine Göre Dağılımı, 2015</t>
  </si>
  <si>
    <t>Tablo 3.14 - 5510 Sayılı Kanunun 4-1/a Maddesi Kapsamındaki Sigortalılardan İş Kazası ve Meslek Hastalığı Sonucu Sürekli İş Göremezlik Geliri Alanların İllere Ve Cinsiyete Göre Birikimli Dağılımı,  2015</t>
  </si>
  <si>
    <t>Tablo 3.15 - 5510 Sayılı Kanunun 4-1/a Maddesi Kapsamındaki Sigortalılardan İş Kazası ve Meslek Hastalığı Sonucu Sürekli İş Göremezlik Geliri Alanların Yaş Ve Cinsiyete Göre Birikimli Dağılımı,  2015</t>
  </si>
  <si>
    <t>Tablo 3.16 - 5510 Sayılı Kanunun 4-1/a Maddesi Kapsamındaki Sigortalılardan İş Kazası ve Meslek Hastalığı Sonucu Sürekli İş Göremezlik Geliri Alanların İş Göremezlik Derecelerine Göre Birikimli Dağılımı, 2015</t>
  </si>
  <si>
    <t>Tablo 3.33 - 5510 Sayılı Kanunun 4-1/a Maddesi Kapsamındaki Sigortalılardan İş Kazası Geçirenlerin Çalıştıkları Ortama ve Cinsiyete Göre Dağılımı, 2015</t>
  </si>
  <si>
    <t>Tablo 3.40 - 5510 Sayılı Kanunun 4-1/a Maddesi Kapsamındaki Sigortalılardan İş Kazası Geçirenlerin İş Kazasının Meydana Geldiği Saatlere ve Cinsiyete Göre Dağılımı, 2015</t>
  </si>
  <si>
    <t>Tablo 3.23 - 5510 Sayılı Kanunun 4-1/a Maddesi Kapsamındaki Sigortalılardan İş Kazası Sonucu Ölenlerin, Yıl İçinde Ölüm Geliri Bağlanan Hak Sahiplerinin Yaş ve Cinsiyete Göre Dağılımı, 2015</t>
  </si>
  <si>
    <r>
      <rPr>
        <b/>
        <vertAlign val="superscript"/>
        <sz val="10"/>
        <color theme="1"/>
        <rFont val="Times New Roman"/>
        <family val="1"/>
        <charset val="162"/>
      </rPr>
      <t>(1)</t>
    </r>
    <r>
      <rPr>
        <b/>
        <sz val="10"/>
        <color theme="1"/>
        <rFont val="Times New Roman"/>
        <family val="1"/>
        <charset val="162"/>
      </rPr>
      <t xml:space="preserve"> Ayrıntılı bilgi için Metaveri sayfasına bakınız. </t>
    </r>
    <r>
      <rPr>
        <b/>
        <vertAlign val="superscript"/>
        <sz val="10"/>
        <color theme="1"/>
        <rFont val="Times New Roman"/>
        <family val="1"/>
        <charset val="162"/>
      </rPr>
      <t>(1)</t>
    </r>
    <r>
      <rPr>
        <sz val="10"/>
        <color theme="1"/>
        <rFont val="Times New Roman"/>
        <family val="1"/>
        <charset val="162"/>
      </rPr>
      <t xml:space="preserve"> For more information refer to  Metadata page.</t>
    </r>
  </si>
  <si>
    <t>Tablo 3.4 - 5510 Sayılı Kanunun 4-1/a Maddesi Kapsamındaki Sigortalılardan İş Kazası Geçirenlerin Geçici İş Göremezlik Süreleri İle Hastanede Geçen Günlerinin Ekonomik Faaliyet Sınıflamasına Ve Cinsiyete Göre Dağılımı (Gün), 2015</t>
  </si>
  <si>
    <t>Tablo 3.8 - 5510 Sayılı Kanunun 4-1/a Maddesi  Kapsamındaki Sigortalılardan  İş Kazası Geçiren ve Meslek Hastalığına Tutulan Sigortalı Sayılarının Aylara ve Cinsiyete Göre Dağılımı, 2015</t>
  </si>
  <si>
    <t>Tablo 3.9 - 5510 Sayılı Kanunun 4-1/a Maddesi  Kapsamındaki Sigortalılardan  İş Kazası Geçiren ve Meslek Hastalığına Tutulanların Geçici İşgöremezlik Gün Sayılarının Aylara ve Cinsiyete Göre Dağılımı (Gün), 2015</t>
  </si>
  <si>
    <t>Tablo 3.11- 5510 Sayılı Kanunun 4-1/a Maddesi Kapsamındaki Sigortalılardan Yıl İçinde İş Kazası ve Meslek Hastalığı Sonucu Sürekli  İş Göremezlik Geliri Bağlananların İllere Ve Cinsiyete Göre Dağılımı, 2015</t>
  </si>
  <si>
    <r>
      <t>Toplam-</t>
    </r>
    <r>
      <rPr>
        <sz val="10"/>
        <color theme="1"/>
        <rFont val="Times New Roman"/>
        <family val="1"/>
        <charset val="162"/>
      </rPr>
      <t>Total</t>
    </r>
  </si>
  <si>
    <r>
      <t>Toplam-</t>
    </r>
    <r>
      <rPr>
        <sz val="8"/>
        <rFont val="Times New Roman"/>
        <family val="1"/>
        <charset val="162"/>
      </rPr>
      <t>Total</t>
    </r>
  </si>
  <si>
    <t>Tablo 3.34 - 5510 Sayılı Kanunun 4-1/a Maddesi Kapsamındaki Sigortalılardan İş Kazası Geçirenler İle İş Kazası Sonucu Ölenlerin Çalıştıkları Çevreye ve Cinsiyete Göre Dağılımı, 2015</t>
  </si>
  <si>
    <t>Tablo 3.36 - 5510 Sayılı Kanunun 4-1/a Maddesi Kapsamındaki Sigortalılardan İş Kazası Geçirenler İle İş Kazası Sonucu Ölenlerin Kazadan Az Önceki Zamanda Yürüttüğü Özel Faaliyete ve Cinsiyete Göre Dağılımı, 2015</t>
  </si>
  <si>
    <t>Tablo 3.37 - 5510 Sayılı Kanunun 4-1/a Kapsamındaki Sigortalılardan İş Kazası Geçirenler İle İş Kazası Sonucu Ölenlerin Olayı Normal Seyrinden Saptıran ve Kazaya Sebebiyet Veren Olaya (Sapma) ve Cinsiyete Göre Dağılımı, 2015</t>
  </si>
  <si>
    <r>
      <t>Toplam-T</t>
    </r>
    <r>
      <rPr>
        <sz val="10"/>
        <rFont val="Times New Roman"/>
        <family val="1"/>
        <charset val="162"/>
      </rPr>
      <t>otal</t>
    </r>
  </si>
  <si>
    <t>Table 3.1 - Distribution of the Number of Insured Having Work Accident and Exposure to Occupational Disease by Classification of Economic Activity and Gender (Under Article 4-1/a of Act 5510), 2015</t>
  </si>
  <si>
    <t>Tablo 3.2  - 5510 Sayılı Kanunun 4-1/a Maddesi Kapsamındaki Sigortalılardan  İş Kazası Geçiren ve Meslek Hastalığına Tutulan Sigortalı Sayılarının İllere ve Cinsiyete Göre Dağılımı, 2015</t>
  </si>
  <si>
    <t>Table 3.2 -Distribution of the Number of  Insured Having Work Accident and  Exposure to Occupational Disease by Province and Gender (Under Article 4-1/a of Act 5510), 2015</t>
  </si>
  <si>
    <t>Table 3.3 - Distribution of the Number of Insured Having Work Accident and Exposure to Occupational Disease by Age and Gender (Under Article 4-1/a of Act 5510), 2015</t>
  </si>
  <si>
    <t>Table 3.5 - Distribution of Temporary Incapacity (Outpatient) and Inpatient Days of Insured Exposure to Occupational Disease by Classification of Economic Activity and Gender (Under Article 4-1/a of Act 5510), 2015</t>
  </si>
  <si>
    <t>Tablo 3.5 - 5510 Sayılı Kanunun 4-1/a Maddesi Kapsamındaki Sigortalılardan Meslek Hastalığına Tutulanların Geçici İş Göremezlik Süreleri İle Hastanede Geçen Günlerinin Ekonomik Faaliyet Sınıflamasına ve Cinsiyete Göre Dağılımı (Gün), 2015</t>
  </si>
  <si>
    <t>Tablo 3.6 - 5510 Sayılı Kanunun 4-1/a Maddesi Kapsamındaki Sigortalılardan İş Kazası Geçirenlerin Geçici İş Göremezlik Süreleri İle Hastanede Geçen Günlerinin  İllere ve Cinsiyete Göre Dağılımı (Gün), 2015</t>
  </si>
  <si>
    <t>Tablo 3.7 - 5510 Sayılı Kanunun 4-1/a Maddesi Kapsamındaki Sigortalılardan Meslek Hastalığına Tutulanların Sigortalıların Geçici İş Göremezlik Süreleri İle Hastanede Geçen Günlerinin İllere ve Cinsiyete Göre Dağılımı (Gün), 2015</t>
  </si>
  <si>
    <t>Table 3.8 - Distribution of the Number of Insured Having Work Accident and Exposure to Occupational Disease by Months and Gender (Under Article 4-1/a of Act 5510), 2015</t>
  </si>
  <si>
    <t>Table 3.9 - Distribution of Number of Temporary Incapacity Days of Insured Having Work Accident and Exposure to Occupational Disease By Months and Gender (Under Article 4-1/a of Act 5510), 2015</t>
  </si>
  <si>
    <t>Table 3.7 - Distribution of Temporary Incapacity (Outpatient) and Inpatient Days of Insured Exposure to Occupational Disease by Province and Gender (Under Article 4-1/a of Act 5510), 2015</t>
  </si>
  <si>
    <t>Table 3.11 - Distribution of  Insured Awarded Permanent Incapacity Within Year Due To Work Accident and Occupational Disease By Province and Gender (Under Article 4-1/a of Act 5510), 2015</t>
  </si>
  <si>
    <t>Table 3.12 - Distribution of Insured Awarded Permanent Incapacity Due To Work Accident and Occupational Disease Within Year by Age and Gender (Under Article 4-1/a of Act 5510), 2015</t>
  </si>
  <si>
    <t>Table 3.13- Distribution of Insured Awarded Permanent Incapacity Due To Work Accident and Occupational Disease Within Year by Their Incapacity Level and Gender (Under Article 4-1/a of Act 5510), 2015</t>
  </si>
  <si>
    <t>Table 3.14 - Cumulative Distribution of  Insured Awarded Permanent Incapacity Due To Work Accident and Occupational Disease By Provinces and Gender (Under Article 4-1/a of Act 5510), 2015</t>
  </si>
  <si>
    <t>Table 3.15 - Cumulative Distribution of Insured Awarded Permanent Incapacity Due To Work Accident and Occupational Disease by Age and Gender (Under Article 4-1/a of Act 5510), 2015</t>
  </si>
  <si>
    <t>Table 3.16 - Cumulative Distribution of Insured Awarded Permanent Incapacity Due To Work Accident and Occupational Disease by Their Incapacity Level and Gender (Under Article 4-1/a of Act 5510), 2015</t>
  </si>
  <si>
    <t>Tablo 3.17 - 5510 Sayılı Kanunun 4-1/a Maddesi Kapsamındaki Sigortalılardan İş Kazası ve Meslek Hastalığı Sonucu Sürekli İş Göremezlik Geliri Alanların Çalışma, Gelir ve Aylık Alma Durumlarına Göre Birikimli Dağılımı, 2015</t>
  </si>
  <si>
    <t>Table 3.17 - Distribution of  Cumulative Number of Insured Receiving Permanent Incapacity Due To Work Accident and Occupational Disease by Persons Active Insured, Receiving Income and Pension (Under Article 4-1/a of Act 5510), 2015</t>
  </si>
  <si>
    <t>Tablo 3.18 - 5510 Sayılı Kanunun 4-1/a Maddesi Kapsamındaki Sigortalılardan Yıl İçinde İş Kazası Ve Meslek Hastalığı Sonucu Ölenlerin Ekonomik Faaliyet Sınıflaması ve Cinsiyete Göre Dağılımı, 2015</t>
  </si>
  <si>
    <t>Table 3.18 - Distribution of The Deceased Persons Due To Work Accident and Occupational Disease by Classification of Economic Activity and Gender (Under Article 4-1/a of Act 5510), 2015</t>
  </si>
  <si>
    <t>Table 3.19 - Distribution of The Deceased Persons Due To Work Accident and Occupational Disease By Province and Gender (Under Article 4-1/a of Act 5510), 2015</t>
  </si>
  <si>
    <t>Tablo 3.19 - 5510 Sayılı Kanunun 4-1/a Maddesi Kapsamındaki Sigortalılardan Yıl İçinde İş Kazası ve Meslek Hastalığı Sonucu Ölenlerin İllere ve Cinsiyete Göre Dağılımı, 2015</t>
  </si>
  <si>
    <t>Tablo 3.20 - 5510 Sayılı Kanunun 4-1/a Maddesi Kapsamındaki Sigortalılardan Yıl İçinde İş Kazası ve Meslek Hastalığı Sonucu Ölenlerin Yaşlara ve Cinsiyete Göre Dağılımı, 2015</t>
  </si>
  <si>
    <t>Table 3.20 - Distribution of The Deceased Persons Due To Work Accident and Occupational Disease Within Year by Age and Gender (Under Article 4-1/a of Act 5510), 2015</t>
  </si>
  <si>
    <t>Tablo 3.21 - 5510 Sayılı Kanunun 4-1/a Maddesi Kapsamındaki Sigortalılardan Yıl İçinde İş Kazası ve Meslek Hastalığı Sonucu Ölenlerin Aylara ve Cinsiyete Göre Dağılımı, 2015</t>
  </si>
  <si>
    <t>Table 3.21 - Distribution of The Deceased Persons Due To Work Accident and Occupational Disease by Months and Gender (Under Article 4-1/a of Act 5510), 2015</t>
  </si>
  <si>
    <t>Tablo 3.22 - 5510 Sayılı Kanunun 4-1/a Maddesi Kapsamındaki Sigortalılardan İş Kazası ve Meslek Hastalığı Sonucu Ölenlerin, Yıl İçinde (Geçmiş yıllarda ölenlerin bu yıl gelir bağlanan hak sahipleri dahil) Ölüm Geliri Bağlanan Hak Sahiplerinin İllere ve Cinsiyete Göre Dağılımı, 2015</t>
  </si>
  <si>
    <t>Table 3.22 - Distribution of Survivors Awarded Death Income in 2014 Due To Work Accident and Occupational Disease Within Year and previous years by Province and Gender (Under Article 4-1/a of Act 5510), 2015</t>
  </si>
  <si>
    <t>Tablo 3.25 - 5510 Sayılı Kanunun 4-1/a Maddesi Kapsamındaki Sigortalılardan İş Kazası ve Meslek Hastalığı Sonucu Ölenlerin, Ölüm Geliri Alan Hak Sahiplerinin İl ve Cinsiyete Göre Birikimli Dağılımı, 2015</t>
  </si>
  <si>
    <t>Table 3.25 - Cumulative  Distribution of  Survivors Awarded Death Income Due To Work Accident and Occupational Disease Within Year by Province and Gender (Under Article 4-1/a of Act 5510), 2015</t>
  </si>
  <si>
    <t>Tablo 3.26 - 5510 Sayılı Kanunun 4-1/a Maddesi Kapsamındaki Sigortalılardan İş Kazası ve Meslek Hastalığı Sonucu Ölenlerin, Ölüm Geliri Alan Hak Sahiplerinin Yaş ve Cinsiyete Göre Birikimli Dağılımı, 2015</t>
  </si>
  <si>
    <t>Table 3.26 - Cumulative  Distribution of  Survivors Awarded Death Income Due To Work Accident and Occupational Disease by Age and Gender (Under Article 4-1/a of Act 5510), 2015</t>
  </si>
  <si>
    <t>Table 3.30 - Distribution of  Persons Exposure to Occupational Disease and Deceased Persons Due To Occupational Disease By Working Period of the Insured at the Last Work Place and Gender (Under Article 4-1/a of Act 5510), 2015</t>
  </si>
  <si>
    <t>Tablo 3.31 - 5510 Sayılı Kanunun 4-1/a Maddesi Kapsamındaki Sigortalılardan İş Kazası Geçirenler ile İş Kazası Sonucu Ölenlerin Yaranın Türüne ve Cinsiyete Göre Dağılımı, 2015</t>
  </si>
  <si>
    <t>Tablo 3.32 - 5510 Sayılı Kanunun 4-1/a Maddesi Kapsamındaki Sigortalılardan İş Kazası Geçirenler ile İş Kazası Sonucu Ölenlerin  Yaranın Vücuttaki Yerine ve Cinsiyete Göre Dağılımı, 2015</t>
  </si>
  <si>
    <t>Tablo 3.35 - 5510 Sayılı Kanunun 4-1/a Maddesi Kapsamındaki Sigortalılardan İş Kazası Geçirenler ile İş Kazası Sonucu Ölenlerin Kaza Anında Yürütmekte Olduğu Genel Faaliyete ve Cinsiyete Göre Dağılımı, 2015</t>
  </si>
  <si>
    <t>Table 3.35 - Distribution of  Persons Having Work Accident and Deceased Persons Due to Work Accident by General Activity of Insured at the Time of Accident and Gender (Under Article 4-1/a of Act 5510), 2015</t>
  </si>
  <si>
    <t>Table 3.36 - Distribution of  Persons Having Work Accident and Deceased Persons Due to Work Accident by Specific Activity of Insured Just Before The Accident and Gender (Under Article 4-1/a of Act 5510), 2015</t>
  </si>
  <si>
    <t>Table 3.42 - Distribution of  Persons Exposure to Occupational Disease and Deceased Persons Due To Occupational Disease By The  Number of  Insured in Work Place and Gender (Under Article 4-1/a of Act 5510), 2015</t>
  </si>
  <si>
    <t>Tablo 3.43 - 5510 Sayılı Kanunun 4-1/a Maddesi Kapsamındaki Sigortalılardan Meslek Hastalığına Tutulanların Tanılarına ve Cinsiyete Göre Dağılımı, 2015</t>
  </si>
  <si>
    <t>Table 3.43 - Distribution of Insured Exposure to Occupational Disease By Diagnostic and Gender (Under Article 4-1/a of Act 5510), 2015</t>
  </si>
  <si>
    <t>Tablo 3.1 - 5510 Sayılı Kanunun 4-1/a Maddesi Kapsamındaki Sigortalılardan  İş Kazası Geçiren ve Meslek Hastalığına Tutulan Sigortalı Sayılarının Ekonomik Faaliyet Sınıflamasına ve Cinsiyete Göre Dağılımı, 2015</t>
  </si>
  <si>
    <r>
      <rPr>
        <b/>
        <vertAlign val="superscript"/>
        <sz val="9"/>
        <color theme="1"/>
        <rFont val="Times New Roman"/>
        <family val="1"/>
        <charset val="162"/>
      </rPr>
      <t>(1)</t>
    </r>
    <r>
      <rPr>
        <b/>
        <sz val="9"/>
        <color theme="1"/>
        <rFont val="Times New Roman"/>
        <family val="1"/>
        <charset val="162"/>
      </rPr>
      <t xml:space="preserve"> Ayrıntılı bilgi için Metaveri sayfasına bakınız.</t>
    </r>
    <r>
      <rPr>
        <sz val="9"/>
        <color theme="1"/>
        <rFont val="Times New Roman"/>
        <family val="1"/>
        <charset val="162"/>
      </rPr>
      <t xml:space="preserve"> </t>
    </r>
    <r>
      <rPr>
        <vertAlign val="superscript"/>
        <sz val="9"/>
        <color theme="1"/>
        <rFont val="Times New Roman"/>
        <family val="1"/>
        <charset val="162"/>
      </rPr>
      <t xml:space="preserve">(1) </t>
    </r>
    <r>
      <rPr>
        <sz val="9"/>
        <color theme="1"/>
        <rFont val="Times New Roman"/>
        <family val="1"/>
        <charset val="162"/>
      </rPr>
      <t xml:space="preserve"> For more information refer to Metadata page.</t>
    </r>
  </si>
  <si>
    <r>
      <rPr>
        <b/>
        <vertAlign val="superscript"/>
        <sz val="9"/>
        <rFont val="Times New Roman"/>
        <family val="1"/>
        <charset val="162"/>
      </rPr>
      <t>(1)</t>
    </r>
    <r>
      <rPr>
        <b/>
        <sz val="9"/>
        <rFont val="Times New Roman"/>
        <family val="1"/>
        <charset val="162"/>
      </rPr>
      <t xml:space="preserve"> Ayrıntılı bilgi için Metaveri sayfasına bakınız. </t>
    </r>
    <r>
      <rPr>
        <vertAlign val="superscript"/>
        <sz val="9"/>
        <rFont val="Times New Roman"/>
        <family val="1"/>
        <charset val="162"/>
      </rPr>
      <t>(1)</t>
    </r>
    <r>
      <rPr>
        <sz val="9"/>
        <rFont val="Times New Roman"/>
        <family val="1"/>
        <charset val="162"/>
      </rPr>
      <t xml:space="preserve"> For more information refer to Metadata page.</t>
    </r>
  </si>
  <si>
    <r>
      <rPr>
        <b/>
        <vertAlign val="superscript"/>
        <sz val="9"/>
        <color theme="1"/>
        <rFont val="Times New Roman"/>
        <family val="1"/>
        <charset val="162"/>
      </rPr>
      <t>(1)</t>
    </r>
    <r>
      <rPr>
        <b/>
        <sz val="9"/>
        <color theme="1"/>
        <rFont val="Times New Roman"/>
        <family val="1"/>
        <charset val="162"/>
      </rPr>
      <t xml:space="preserve"> Ayrıntılı bilgi için Metaveri sayfasına bakınız.</t>
    </r>
    <r>
      <rPr>
        <sz val="9"/>
        <color theme="1"/>
        <rFont val="Times New Roman"/>
        <family val="1"/>
        <charset val="162"/>
      </rPr>
      <t xml:space="preserve"> </t>
    </r>
    <r>
      <rPr>
        <vertAlign val="superscript"/>
        <sz val="9"/>
        <color theme="1"/>
        <rFont val="Times New Roman"/>
        <family val="1"/>
        <charset val="162"/>
      </rPr>
      <t>(1)</t>
    </r>
    <r>
      <rPr>
        <sz val="9"/>
        <color theme="1"/>
        <rFont val="Times New Roman"/>
        <family val="1"/>
        <charset val="162"/>
      </rPr>
      <t xml:space="preserve">  For more information refer to Metadata page.</t>
    </r>
  </si>
  <si>
    <r>
      <rPr>
        <b/>
        <vertAlign val="superscript"/>
        <sz val="9"/>
        <rFont val="Times New Roman"/>
        <family val="1"/>
        <charset val="162"/>
      </rPr>
      <t>(1)</t>
    </r>
    <r>
      <rPr>
        <b/>
        <sz val="9"/>
        <rFont val="Times New Roman"/>
        <family val="1"/>
        <charset val="162"/>
      </rPr>
      <t xml:space="preserve"> Ayrıntılı bilgi için Metaveri sayfasına bakınız.</t>
    </r>
    <r>
      <rPr>
        <sz val="9"/>
        <rFont val="Times New Roman"/>
        <family val="1"/>
        <charset val="162"/>
      </rPr>
      <t xml:space="preserve"> </t>
    </r>
    <r>
      <rPr>
        <vertAlign val="superscript"/>
        <sz val="9"/>
        <rFont val="Times New Roman"/>
        <family val="1"/>
        <charset val="162"/>
      </rPr>
      <t>(1)</t>
    </r>
    <r>
      <rPr>
        <sz val="9"/>
        <rFont val="Times New Roman"/>
        <family val="1"/>
        <charset val="162"/>
      </rPr>
      <t xml:space="preserve"> For more information refer to Metadata page.</t>
    </r>
  </si>
  <si>
    <r>
      <rPr>
        <b/>
        <vertAlign val="superscript"/>
        <sz val="9"/>
        <color theme="1"/>
        <rFont val="Times New Roman"/>
        <family val="1"/>
        <charset val="162"/>
      </rPr>
      <t>(1)</t>
    </r>
    <r>
      <rPr>
        <b/>
        <sz val="9"/>
        <color theme="1"/>
        <rFont val="Times New Roman"/>
        <family val="1"/>
        <charset val="162"/>
      </rPr>
      <t xml:space="preserve">  Ayrıntılı bilgi için Metaveri sayfasına bakınız. </t>
    </r>
    <r>
      <rPr>
        <b/>
        <vertAlign val="superscript"/>
        <sz val="9"/>
        <color theme="1"/>
        <rFont val="Times New Roman"/>
        <family val="1"/>
        <charset val="162"/>
      </rPr>
      <t>(1)</t>
    </r>
    <r>
      <rPr>
        <sz val="9"/>
        <color theme="1"/>
        <rFont val="Times New Roman"/>
        <family val="1"/>
        <charset val="162"/>
      </rPr>
      <t xml:space="preserve"> For more information refer to Metadata page.</t>
    </r>
  </si>
  <si>
    <r>
      <rPr>
        <b/>
        <vertAlign val="superscript"/>
        <sz val="8"/>
        <rFont val="Times New Roman"/>
        <family val="1"/>
        <charset val="162"/>
      </rPr>
      <t>(1)</t>
    </r>
    <r>
      <rPr>
        <b/>
        <sz val="8"/>
        <rFont val="Times New Roman"/>
        <family val="1"/>
        <charset val="162"/>
      </rPr>
      <t xml:space="preserve"> Ayrıntılı bilgi için Metaveri sayfasına bakınız. </t>
    </r>
    <r>
      <rPr>
        <vertAlign val="superscript"/>
        <sz val="8"/>
        <rFont val="Times New Roman"/>
        <family val="1"/>
        <charset val="162"/>
      </rPr>
      <t>(1)</t>
    </r>
    <r>
      <rPr>
        <sz val="8"/>
        <rFont val="Times New Roman"/>
        <family val="1"/>
        <charset val="162"/>
      </rPr>
      <t xml:space="preserve"> For more information refer to Metadata page.</t>
    </r>
  </si>
  <si>
    <r>
      <rPr>
        <b/>
        <vertAlign val="superscript"/>
        <sz val="10"/>
        <rFont val="Times New Roman"/>
        <family val="1"/>
        <charset val="162"/>
      </rPr>
      <t>(1)</t>
    </r>
    <r>
      <rPr>
        <b/>
        <sz val="10"/>
        <rFont val="Times New Roman"/>
        <family val="1"/>
        <charset val="162"/>
      </rPr>
      <t xml:space="preserve"> Ayrıntılı bilgi için Metaveri sayfasına bakınız.</t>
    </r>
    <r>
      <rPr>
        <vertAlign val="superscript"/>
        <sz val="10"/>
        <rFont val="Times New Roman"/>
        <family val="1"/>
        <charset val="162"/>
      </rPr>
      <t xml:space="preserve"> (1)</t>
    </r>
    <r>
      <rPr>
        <sz val="10"/>
        <rFont val="Times New Roman"/>
        <family val="1"/>
        <charset val="162"/>
      </rPr>
      <t xml:space="preserve"> For more information refer to Metadata page.</t>
    </r>
  </si>
  <si>
    <t>http://www.sgk.gov.tr/wps/portal/sgk/tr/kurumsal/istatistik/sgk_istatistik_yilliklari</t>
  </si>
  <si>
    <t xml:space="preserve"> 'dan alınmıştır.</t>
  </si>
</sst>
</file>

<file path=xl/styles.xml><?xml version="1.0" encoding="utf-8"?>
<styleSheet xmlns="http://schemas.openxmlformats.org/spreadsheetml/2006/main">
  <numFmts count="7">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_-* #,##0.00_-;\-* #,##0.00_-;_-* &quot;-&quot;??_-;_-@_-"/>
    <numFmt numFmtId="169" formatCode="General_)"/>
    <numFmt numFmtId="170" formatCode="_-* #,##0\ _T_L_-;\-* #,##0\ _T_L_-;_-* &quot;-&quot;??\ _T_L_-;_-@_-"/>
  </numFmts>
  <fonts count="87">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8"/>
      <name val="Arial"/>
      <family val="2"/>
      <charset val="162"/>
    </font>
    <font>
      <sz val="8"/>
      <color theme="1"/>
      <name val="Arial"/>
      <family val="2"/>
      <charset val="16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0"/>
      <name val="Arial"/>
      <family val="2"/>
      <charset val="162"/>
    </font>
    <font>
      <b/>
      <sz val="11"/>
      <color rgb="FF3F3F3F"/>
      <name val="Calibri"/>
      <family val="2"/>
      <scheme val="minor"/>
    </font>
    <font>
      <sz val="11"/>
      <color rgb="FF3F3F76"/>
      <name val="Calibri"/>
      <family val="2"/>
      <scheme val="minor"/>
    </font>
    <font>
      <b/>
      <sz val="11"/>
      <color rgb="FFFA7D00"/>
      <name val="Calibri"/>
      <family val="2"/>
      <scheme val="minor"/>
    </font>
    <font>
      <u/>
      <sz val="10"/>
      <color indexed="12"/>
      <name val="Arial Tur"/>
      <charset val="162"/>
    </font>
    <font>
      <b/>
      <sz val="11"/>
      <color theme="0"/>
      <name val="Calibri"/>
      <family val="2"/>
      <scheme val="minor"/>
    </font>
    <font>
      <sz val="11"/>
      <color rgb="FF006100"/>
      <name val="Calibri"/>
      <family val="2"/>
      <scheme val="minor"/>
    </font>
    <font>
      <u/>
      <sz val="8"/>
      <color rgb="FF800080"/>
      <name val="Calibri"/>
      <family val="2"/>
      <charset val="162"/>
      <scheme val="minor"/>
    </font>
    <font>
      <u/>
      <sz val="8"/>
      <color rgb="FF0000FF"/>
      <name val="Calibri"/>
      <family val="2"/>
      <charset val="162"/>
      <scheme val="minor"/>
    </font>
    <font>
      <sz val="11"/>
      <color rgb="FF9C0006"/>
      <name val="Calibri"/>
      <family val="2"/>
      <scheme val="minor"/>
    </font>
    <font>
      <sz val="11"/>
      <color indexed="8"/>
      <name val="Calibri"/>
      <family val="2"/>
      <charset val="162"/>
    </font>
    <font>
      <sz val="11"/>
      <color indexed="8"/>
      <name val="Calibri"/>
      <family val="2"/>
    </font>
    <font>
      <sz val="11"/>
      <color rgb="FF9C6500"/>
      <name val="Calibri"/>
      <family val="2"/>
      <scheme val="minor"/>
    </font>
    <font>
      <b/>
      <sz val="11"/>
      <color theme="1"/>
      <name val="Calibri"/>
      <family val="2"/>
      <scheme val="minor"/>
    </font>
    <font>
      <sz val="11"/>
      <color rgb="FFFF0000"/>
      <name val="Calibri"/>
      <family val="2"/>
      <scheme val="minor"/>
    </font>
    <font>
      <b/>
      <sz val="10"/>
      <name val="Times New Roman"/>
      <family val="1"/>
      <charset val="162"/>
    </font>
    <font>
      <sz val="10"/>
      <name val="Times New Roman"/>
      <family val="1"/>
      <charset val="162"/>
    </font>
    <font>
      <sz val="9"/>
      <name val="Times New Roman"/>
      <family val="1"/>
      <charset val="162"/>
    </font>
    <font>
      <b/>
      <sz val="9"/>
      <name val="Times New Roman"/>
      <family val="1"/>
      <charset val="162"/>
    </font>
    <font>
      <b/>
      <sz val="10"/>
      <color theme="1"/>
      <name val="Times New Roman"/>
      <family val="1"/>
      <charset val="162"/>
    </font>
    <font>
      <sz val="10"/>
      <color theme="1"/>
      <name val="Times New Roman"/>
      <family val="1"/>
      <charset val="162"/>
    </font>
    <font>
      <sz val="8"/>
      <name val="Times New Roman"/>
      <family val="1"/>
      <charset val="162"/>
    </font>
    <font>
      <b/>
      <sz val="8"/>
      <name val="Times New Roman"/>
      <family val="1"/>
      <charset val="162"/>
    </font>
    <font>
      <sz val="10"/>
      <name val="Arial Tur"/>
      <charset val="162"/>
    </font>
    <font>
      <sz val="10"/>
      <name val="MS Sans Serif"/>
      <family val="2"/>
      <charset val="162"/>
    </font>
    <font>
      <b/>
      <sz val="10"/>
      <color indexed="8"/>
      <name val="Times New Roman"/>
      <family val="1"/>
      <charset val="162"/>
    </font>
    <font>
      <i/>
      <sz val="10"/>
      <name val="Times New Roman"/>
      <family val="1"/>
      <charset val="162"/>
    </font>
    <font>
      <sz val="10"/>
      <color theme="0"/>
      <name val="Times New Roman"/>
      <family val="1"/>
      <charset val="162"/>
    </font>
    <font>
      <sz val="8"/>
      <color theme="1"/>
      <name val="Times New Roman"/>
      <family val="1"/>
      <charset val="162"/>
    </font>
    <font>
      <b/>
      <sz val="8.5"/>
      <name val="Times New Roman"/>
      <family val="1"/>
      <charset val="162"/>
    </font>
    <font>
      <sz val="8.5"/>
      <name val="Times New Roman"/>
      <family val="1"/>
      <charset val="162"/>
    </font>
    <font>
      <sz val="8.5"/>
      <color indexed="8"/>
      <name val="Times New Roman"/>
      <family val="1"/>
      <charset val="162"/>
    </font>
    <font>
      <i/>
      <sz val="10"/>
      <color theme="1"/>
      <name val="Times New Roman"/>
      <family val="1"/>
      <charset val="162"/>
    </font>
    <font>
      <sz val="7"/>
      <name val="Times New Roman"/>
      <family val="1"/>
      <charset val="162"/>
    </font>
    <font>
      <b/>
      <sz val="8"/>
      <color rgb="FF333399"/>
      <name val="Times New Roman"/>
      <family val="1"/>
      <charset val="162"/>
    </font>
    <font>
      <b/>
      <sz val="20"/>
      <name val="Arial"/>
      <family val="2"/>
      <charset val="162"/>
    </font>
    <font>
      <b/>
      <sz val="20"/>
      <name val="Times New Roman"/>
      <family val="1"/>
      <charset val="162"/>
    </font>
    <font>
      <b/>
      <vertAlign val="superscript"/>
      <sz val="8"/>
      <name val="Times New Roman"/>
      <family val="1"/>
      <charset val="162"/>
    </font>
    <font>
      <b/>
      <vertAlign val="superscript"/>
      <sz val="10"/>
      <name val="Times New Roman"/>
      <family val="1"/>
      <charset val="162"/>
    </font>
    <font>
      <b/>
      <sz val="8"/>
      <color theme="1"/>
      <name val="Times New Roman"/>
      <family val="1"/>
      <charset val="162"/>
    </font>
    <font>
      <b/>
      <sz val="7"/>
      <color theme="1"/>
      <name val="Arial"/>
      <family val="2"/>
      <charset val="162"/>
    </font>
    <font>
      <sz val="7"/>
      <color theme="1"/>
      <name val="Arial"/>
      <family val="2"/>
      <charset val="162"/>
    </font>
    <font>
      <u/>
      <sz val="11"/>
      <color theme="10"/>
      <name val="Calibri"/>
      <family val="2"/>
      <scheme val="minor"/>
    </font>
    <font>
      <sz val="9"/>
      <color theme="1"/>
      <name val="Times New Roman"/>
      <family val="1"/>
      <charset val="162"/>
    </font>
    <font>
      <b/>
      <sz val="9"/>
      <color theme="1"/>
      <name val="Times New Roman"/>
      <family val="1"/>
      <charset val="162"/>
    </font>
    <font>
      <b/>
      <vertAlign val="superscript"/>
      <sz val="9"/>
      <color theme="1"/>
      <name val="Times New Roman"/>
      <family val="1"/>
      <charset val="162"/>
    </font>
    <font>
      <sz val="10"/>
      <color rgb="FFFF0000"/>
      <name val="Times New Roman"/>
      <family val="1"/>
      <charset val="162"/>
    </font>
    <font>
      <b/>
      <vertAlign val="superscript"/>
      <sz val="9"/>
      <name val="Times New Roman"/>
      <family val="1"/>
      <charset val="162"/>
    </font>
    <font>
      <vertAlign val="superscript"/>
      <sz val="10"/>
      <name val="Times New Roman"/>
      <family val="1"/>
      <charset val="162"/>
    </font>
    <font>
      <vertAlign val="superscript"/>
      <sz val="9"/>
      <name val="Times New Roman"/>
      <family val="1"/>
      <charset val="162"/>
    </font>
    <font>
      <u/>
      <vertAlign val="superscript"/>
      <sz val="11"/>
      <color theme="10"/>
      <name val="Calibri"/>
      <family val="2"/>
      <charset val="162"/>
      <scheme val="minor"/>
    </font>
    <font>
      <u/>
      <sz val="11"/>
      <color theme="10"/>
      <name val="Calibri"/>
      <family val="2"/>
      <charset val="162"/>
      <scheme val="minor"/>
    </font>
    <font>
      <b/>
      <vertAlign val="superscript"/>
      <sz val="9"/>
      <color theme="1"/>
      <name val="Calibri"/>
      <family val="2"/>
      <charset val="162"/>
      <scheme val="minor"/>
    </font>
    <font>
      <vertAlign val="superscript"/>
      <sz val="9"/>
      <color theme="1"/>
      <name val="Times New Roman"/>
      <family val="1"/>
      <charset val="162"/>
    </font>
    <font>
      <vertAlign val="superscript"/>
      <sz val="8"/>
      <name val="Times New Roman"/>
      <family val="1"/>
      <charset val="162"/>
    </font>
    <font>
      <sz val="10"/>
      <color theme="1"/>
      <name val="Arial"/>
      <family val="2"/>
      <charset val="162"/>
    </font>
    <font>
      <b/>
      <vertAlign val="superscript"/>
      <sz val="10"/>
      <color theme="1"/>
      <name val="Times New Roman"/>
      <family val="1"/>
      <charset val="162"/>
    </font>
    <font>
      <sz val="9"/>
      <color theme="1"/>
      <name val="Arial"/>
      <family val="2"/>
      <charset val="162"/>
    </font>
    <font>
      <b/>
      <sz val="7.5"/>
      <name val="Times New Roman"/>
      <family val="1"/>
      <charset val="162"/>
    </font>
    <font>
      <i/>
      <sz val="9"/>
      <color theme="1"/>
      <name val="Times New Roman"/>
      <family val="1"/>
      <charset val="162"/>
    </font>
    <font>
      <b/>
      <sz val="7"/>
      <color theme="1"/>
      <name val="Times New Roman"/>
      <family val="1"/>
      <charset val="162"/>
    </font>
    <font>
      <b/>
      <sz val="9"/>
      <color indexed="8"/>
      <name val="Times New Roman"/>
      <family val="1"/>
      <charset val="162"/>
    </font>
    <font>
      <i/>
      <sz val="9"/>
      <name val="Times New Roman"/>
      <family val="1"/>
      <charset val="162"/>
    </font>
    <font>
      <b/>
      <sz val="12"/>
      <name val="Arial Narrow"/>
      <family val="2"/>
      <charset val="16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tint="-9.9948118533890809E-2"/>
        <bgColor indexed="64"/>
      </patternFill>
    </fill>
    <fill>
      <patternFill patternType="solid">
        <fgColor rgb="FFDDD9C4"/>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ouble">
        <color indexed="64"/>
      </bottom>
      <diagonal/>
    </border>
    <border>
      <left/>
      <right/>
      <top style="double">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rgb="FF959595"/>
      </left>
      <right style="hair">
        <color rgb="FF959595"/>
      </right>
      <top style="hair">
        <color rgb="FF959595"/>
      </top>
      <bottom style="hair">
        <color rgb="FF959595"/>
      </bottom>
      <diagonal/>
    </border>
    <border>
      <left/>
      <right style="hair">
        <color indexed="64"/>
      </right>
      <top style="hair">
        <color indexed="64"/>
      </top>
      <bottom style="hair">
        <color indexed="64"/>
      </bottom>
      <diagonal/>
    </border>
    <border>
      <left style="hair">
        <color rgb="FF959595"/>
      </left>
      <right style="hair">
        <color rgb="FF959595"/>
      </right>
      <top/>
      <bottom style="hair">
        <color rgb="FF959595"/>
      </bottom>
      <diagonal/>
    </border>
    <border>
      <left style="hair">
        <color auto="1"/>
      </left>
      <right style="hair">
        <color auto="1"/>
      </right>
      <top style="thin">
        <color indexed="64"/>
      </top>
      <bottom style="hair">
        <color auto="1"/>
      </bottom>
      <diagonal/>
    </border>
    <border>
      <left/>
      <right style="hair">
        <color auto="1"/>
      </right>
      <top style="thin">
        <color indexed="64"/>
      </top>
      <bottom style="hair">
        <color auto="1"/>
      </bottom>
      <diagonal/>
    </border>
    <border>
      <left style="thin">
        <color indexed="64"/>
      </left>
      <right style="hair">
        <color auto="1"/>
      </right>
      <top/>
      <bottom style="hair">
        <color auto="1"/>
      </bottom>
      <diagonal/>
    </border>
    <border>
      <left style="hair">
        <color auto="1"/>
      </left>
      <right style="thin">
        <color indexed="64"/>
      </right>
      <top/>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diagonal/>
    </border>
    <border>
      <left style="hair">
        <color auto="1"/>
      </left>
      <right style="thin">
        <color indexed="64"/>
      </right>
      <top/>
      <bottom style="hair">
        <color auto="1"/>
      </bottom>
      <diagonal/>
    </border>
    <border>
      <left style="thin">
        <color indexed="64"/>
      </left>
      <right/>
      <top style="hair">
        <color indexed="64"/>
      </top>
      <bottom style="hair">
        <color indexed="64"/>
      </bottom>
      <diagonal/>
    </border>
  </borders>
  <cellStyleXfs count="110">
    <xf numFmtId="0" fontId="0" fillId="0" borderId="0"/>
    <xf numFmtId="0" fontId="12" fillId="0" borderId="0"/>
    <xf numFmtId="0" fontId="12"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165" fontId="23" fillId="0" borderId="0" applyFont="0" applyFill="0" applyBorder="0" applyAlignment="0" applyProtection="0"/>
    <xf numFmtId="167"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0" fontId="24" fillId="6" borderId="5" applyNumberFormat="0" applyAlignment="0" applyProtection="0"/>
    <xf numFmtId="0" fontId="25" fillId="5" borderId="4" applyNumberFormat="0" applyAlignment="0" applyProtection="0"/>
    <xf numFmtId="0" fontId="26" fillId="6" borderId="4" applyNumberFormat="0" applyAlignment="0" applyProtection="0"/>
    <xf numFmtId="0" fontId="27" fillId="0" borderId="0" applyNumberFormat="0" applyFill="0" applyBorder="0" applyAlignment="0" applyProtection="0">
      <alignment vertical="top"/>
      <protection locked="0"/>
    </xf>
    <xf numFmtId="0" fontId="28" fillId="7" borderId="7" applyNumberFormat="0" applyAlignment="0" applyProtection="0"/>
    <xf numFmtId="0" fontId="29" fillId="2"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 borderId="0" applyNumberFormat="0" applyBorder="0" applyAlignment="0" applyProtection="0"/>
    <xf numFmtId="0" fontId="23" fillId="0" borderId="0"/>
    <xf numFmtId="0" fontId="12" fillId="0" borderId="0"/>
    <xf numFmtId="0" fontId="23" fillId="0" borderId="0"/>
    <xf numFmtId="0" fontId="12" fillId="0" borderId="0"/>
    <xf numFmtId="0" fontId="33" fillId="0" borderId="0"/>
    <xf numFmtId="0" fontId="23" fillId="0" borderId="0"/>
    <xf numFmtId="0" fontId="12" fillId="0" borderId="0"/>
    <xf numFmtId="0" fontId="23" fillId="0" borderId="0"/>
    <xf numFmtId="0" fontId="34" fillId="8" borderId="8" applyNumberFormat="0" applyFont="0" applyAlignment="0" applyProtection="0"/>
    <xf numFmtId="0" fontId="35" fillId="4" borderId="0" applyNumberFormat="0" applyBorder="0" applyAlignment="0" applyProtection="0"/>
    <xf numFmtId="0" fontId="36" fillId="0" borderId="9" applyNumberFormat="0" applyFill="0" applyAlignment="0" applyProtection="0"/>
    <xf numFmtId="0" fontId="37" fillId="0" borderId="0" applyNumberFormat="0" applyFill="0" applyBorder="0" applyAlignment="0" applyProtection="0"/>
    <xf numFmtId="168"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9" fontId="23" fillId="0" borderId="0" applyFont="0" applyFill="0" applyBorder="0" applyAlignment="0" applyProtection="0"/>
    <xf numFmtId="0" fontId="11" fillId="0" borderId="0"/>
    <xf numFmtId="0" fontId="11" fillId="0" borderId="0"/>
    <xf numFmtId="167" fontId="23" fillId="0" borderId="0" applyFont="0" applyFill="0" applyBorder="0" applyAlignment="0" applyProtection="0"/>
    <xf numFmtId="0" fontId="47" fillId="0" borderId="0"/>
    <xf numFmtId="0" fontId="11" fillId="0" borderId="0"/>
    <xf numFmtId="0" fontId="46" fillId="0" borderId="0"/>
    <xf numFmtId="0" fontId="10" fillId="0" borderId="0"/>
    <xf numFmtId="0" fontId="9" fillId="0" borderId="0"/>
    <xf numFmtId="1" fontId="23" fillId="0" borderId="0"/>
    <xf numFmtId="0" fontId="8" fillId="0" borderId="0"/>
    <xf numFmtId="0" fontId="23" fillId="0" borderId="0"/>
    <xf numFmtId="1" fontId="23" fillId="0" borderId="0"/>
    <xf numFmtId="3" fontId="23" fillId="0" borderId="0">
      <alignment vertical="center" wrapText="1"/>
    </xf>
    <xf numFmtId="0" fontId="46" fillId="0" borderId="0"/>
    <xf numFmtId="0" fontId="7" fillId="0" borderId="0"/>
    <xf numFmtId="0" fontId="23" fillId="0" borderId="0"/>
    <xf numFmtId="168" fontId="23" fillId="0" borderId="0" applyFont="0" applyFill="0" applyBorder="0" applyAlignment="0" applyProtection="0"/>
    <xf numFmtId="0" fontId="6" fillId="0" borderId="0"/>
    <xf numFmtId="0" fontId="65" fillId="0" borderId="0" applyNumberForma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1091">
    <xf numFmtId="0" fontId="0" fillId="0" borderId="0" xfId="0"/>
    <xf numFmtId="0" fontId="39" fillId="0" borderId="0" xfId="41" applyFont="1" applyFill="1"/>
    <xf numFmtId="0" fontId="39" fillId="0" borderId="0" xfId="41" applyFont="1"/>
    <xf numFmtId="0" fontId="40" fillId="0" borderId="0" xfId="41" applyFont="1" applyFill="1"/>
    <xf numFmtId="0" fontId="38" fillId="0" borderId="13" xfId="41" applyFont="1" applyFill="1" applyBorder="1" applyAlignment="1">
      <alignment horizontal="center" vertical="center" wrapText="1"/>
    </xf>
    <xf numFmtId="0" fontId="41" fillId="0" borderId="0" xfId="48" applyFont="1" applyFill="1" applyBorder="1" applyAlignment="1">
      <alignment vertical="center"/>
    </xf>
    <xf numFmtId="0" fontId="38" fillId="0" borderId="0" xfId="41" applyFont="1" applyAlignment="1">
      <alignment vertical="center"/>
    </xf>
    <xf numFmtId="0" fontId="38" fillId="0" borderId="0" xfId="41" applyFont="1" applyAlignment="1">
      <alignment horizontal="left" vertical="center" wrapText="1"/>
    </xf>
    <xf numFmtId="0" fontId="38" fillId="0" borderId="11" xfId="41" applyFont="1" applyBorder="1" applyAlignment="1">
      <alignment vertical="center"/>
    </xf>
    <xf numFmtId="0" fontId="14" fillId="0" borderId="0" xfId="65" applyFont="1" applyAlignment="1">
      <alignment vertical="center"/>
    </xf>
    <xf numFmtId="0" fontId="43" fillId="0" borderId="0" xfId="65" applyFont="1"/>
    <xf numFmtId="0" fontId="38" fillId="0" borderId="0" xfId="65" applyFont="1" applyFill="1" applyBorder="1" applyAlignment="1">
      <alignment horizontal="center" vertical="center" textRotation="90"/>
    </xf>
    <xf numFmtId="0" fontId="39" fillId="0" borderId="0" xfId="65" applyFont="1" applyFill="1"/>
    <xf numFmtId="3" fontId="48" fillId="0" borderId="0" xfId="66" quotePrefix="1" applyNumberFormat="1" applyFont="1" applyBorder="1" applyAlignment="1">
      <alignment horizontal="center" vertical="center"/>
    </xf>
    <xf numFmtId="3" fontId="48" fillId="0" borderId="0" xfId="66" applyNumberFormat="1" applyFont="1" applyBorder="1" applyAlignment="1">
      <alignment horizontal="center" vertical="center"/>
    </xf>
    <xf numFmtId="3" fontId="43" fillId="0" borderId="0" xfId="65" applyNumberFormat="1" applyFont="1" applyFill="1"/>
    <xf numFmtId="169" fontId="38" fillId="0" borderId="0" xfId="67" applyNumberFormat="1" applyFont="1" applyFill="1" applyBorder="1" applyAlignment="1" applyProtection="1">
      <alignment horizontal="left" vertical="center"/>
    </xf>
    <xf numFmtId="0" fontId="39" fillId="0" borderId="11" xfId="65" applyFont="1" applyBorder="1" applyAlignment="1">
      <alignment vertical="center"/>
    </xf>
    <xf numFmtId="0" fontId="38" fillId="0" borderId="11" xfId="65" applyFont="1" applyBorder="1" applyAlignment="1">
      <alignment vertical="center"/>
    </xf>
    <xf numFmtId="3" fontId="39" fillId="0" borderId="0" xfId="41" applyNumberFormat="1" applyFont="1" applyFill="1"/>
    <xf numFmtId="3" fontId="39" fillId="0" borderId="0" xfId="41" applyNumberFormat="1" applyFont="1" applyFill="1" applyAlignment="1">
      <alignment vertical="center"/>
    </xf>
    <xf numFmtId="3" fontId="38" fillId="0" borderId="0" xfId="41" applyNumberFormat="1" applyFont="1" applyFill="1" applyAlignment="1">
      <alignment vertical="center"/>
    </xf>
    <xf numFmtId="0" fontId="39" fillId="0" borderId="0" xfId="65" applyFont="1"/>
    <xf numFmtId="3" fontId="39" fillId="0" borderId="0" xfId="41" applyNumberFormat="1" applyFont="1" applyAlignment="1">
      <alignment vertical="center"/>
    </xf>
    <xf numFmtId="3" fontId="38" fillId="0" borderId="0" xfId="41" applyNumberFormat="1" applyFont="1" applyAlignment="1">
      <alignment vertical="center"/>
    </xf>
    <xf numFmtId="3" fontId="38" fillId="0" borderId="11" xfId="41" applyNumberFormat="1" applyFont="1" applyBorder="1" applyAlignment="1">
      <alignment vertical="center"/>
    </xf>
    <xf numFmtId="3" fontId="39" fillId="0" borderId="0" xfId="56" applyNumberFormat="1" applyFont="1" applyFill="1" applyBorder="1" applyAlignment="1">
      <alignment vertical="center" wrapText="1"/>
    </xf>
    <xf numFmtId="3" fontId="38" fillId="0" borderId="0" xfId="56" applyNumberFormat="1" applyFont="1" applyFill="1" applyBorder="1" applyAlignment="1">
      <alignment vertical="center" wrapText="1"/>
    </xf>
    <xf numFmtId="0" fontId="15" fillId="0" borderId="0" xfId="70" applyFont="1"/>
    <xf numFmtId="0" fontId="39" fillId="0" borderId="0" xfId="43" applyFont="1"/>
    <xf numFmtId="0" fontId="38" fillId="0" borderId="0" xfId="43" applyFont="1" applyAlignment="1">
      <alignment vertical="center" wrapText="1"/>
    </xf>
    <xf numFmtId="0" fontId="49" fillId="0" borderId="0" xfId="43" applyFont="1" applyBorder="1" applyAlignment="1">
      <alignment horizontal="justify" vertical="center" wrapText="1"/>
    </xf>
    <xf numFmtId="3" fontId="39" fillId="0" borderId="0" xfId="56" applyNumberFormat="1" applyFont="1" applyFill="1" applyBorder="1" applyAlignment="1">
      <alignment horizontal="right" vertical="center" wrapText="1" indent="1"/>
    </xf>
    <xf numFmtId="0" fontId="43" fillId="0" borderId="0" xfId="71" applyFont="1" applyAlignment="1">
      <alignment vertical="center"/>
    </xf>
    <xf numFmtId="3" fontId="38" fillId="0" borderId="11" xfId="43" quotePrefix="1" applyNumberFormat="1" applyFont="1" applyFill="1" applyBorder="1" applyAlignment="1">
      <alignment horizontal="right" vertical="center" wrapText="1" indent="1"/>
    </xf>
    <xf numFmtId="0" fontId="38" fillId="0" borderId="0" xfId="43" quotePrefix="1" applyFont="1" applyFill="1" applyBorder="1" applyAlignment="1">
      <alignment horizontal="left" vertical="center" wrapText="1"/>
    </xf>
    <xf numFmtId="3" fontId="38" fillId="0" borderId="11" xfId="43" quotePrefix="1" applyNumberFormat="1" applyFont="1" applyFill="1" applyBorder="1" applyAlignment="1">
      <alignment horizontal="right" vertical="center" wrapText="1"/>
    </xf>
    <xf numFmtId="3" fontId="39" fillId="0" borderId="0" xfId="56" applyNumberFormat="1" applyFont="1" applyFill="1" applyBorder="1" applyAlignment="1">
      <alignment horizontal="right" vertical="center" wrapText="1"/>
    </xf>
    <xf numFmtId="3" fontId="39" fillId="0" borderId="0" xfId="43" applyNumberFormat="1" applyFont="1" applyFill="1" applyBorder="1" applyAlignment="1">
      <alignment horizontal="right" vertical="center"/>
    </xf>
    <xf numFmtId="3" fontId="39" fillId="0" borderId="0" xfId="43" applyNumberFormat="1" applyFont="1" applyAlignment="1">
      <alignment horizontal="right" vertical="center"/>
    </xf>
    <xf numFmtId="3" fontId="39" fillId="0" borderId="0" xfId="43" applyNumberFormat="1" applyFont="1" applyFill="1" applyAlignment="1">
      <alignment horizontal="right" vertical="center"/>
    </xf>
    <xf numFmtId="3" fontId="42" fillId="0" borderId="0" xfId="71" applyNumberFormat="1" applyFont="1" applyAlignment="1">
      <alignment horizontal="right" vertical="center"/>
    </xf>
    <xf numFmtId="3" fontId="43" fillId="0" borderId="0" xfId="71" applyNumberFormat="1" applyFont="1" applyAlignment="1">
      <alignment horizontal="right" vertical="center"/>
    </xf>
    <xf numFmtId="3" fontId="38" fillId="0" borderId="0" xfId="43" applyNumberFormat="1" applyFont="1" applyFill="1" applyBorder="1" applyAlignment="1">
      <alignment horizontal="right" vertical="center" indent="1"/>
    </xf>
    <xf numFmtId="0" fontId="43" fillId="0" borderId="0" xfId="71" applyFont="1"/>
    <xf numFmtId="0" fontId="43" fillId="0" borderId="0" xfId="71" applyFont="1" applyAlignment="1">
      <alignment horizontal="left" vertical="center" wrapText="1"/>
    </xf>
    <xf numFmtId="3" fontId="42" fillId="0" borderId="0" xfId="71" applyNumberFormat="1" applyFont="1" applyFill="1" applyAlignment="1">
      <alignment horizontal="right" vertical="center"/>
    </xf>
    <xf numFmtId="0" fontId="42" fillId="0" borderId="0" xfId="71" applyFont="1" applyAlignment="1">
      <alignment horizontal="left" vertical="center" wrapText="1"/>
    </xf>
    <xf numFmtId="3" fontId="43" fillId="0" borderId="0" xfId="71" applyNumberFormat="1" applyFont="1" applyFill="1" applyAlignment="1">
      <alignment horizontal="right" vertical="center"/>
    </xf>
    <xf numFmtId="3" fontId="42" fillId="0" borderId="11" xfId="71" applyNumberFormat="1" applyFont="1" applyBorder="1" applyAlignment="1">
      <alignment horizontal="right" vertical="center"/>
    </xf>
    <xf numFmtId="3" fontId="42" fillId="0" borderId="0" xfId="71" applyNumberFormat="1" applyFont="1" applyAlignment="1">
      <alignment vertical="center"/>
    </xf>
    <xf numFmtId="3" fontId="42" fillId="0" borderId="0" xfId="71" applyNumberFormat="1" applyFont="1" applyFill="1" applyAlignment="1">
      <alignment vertical="center"/>
    </xf>
    <xf numFmtId="3" fontId="43" fillId="0" borderId="0" xfId="71" applyNumberFormat="1" applyFont="1" applyAlignment="1">
      <alignment vertical="center"/>
    </xf>
    <xf numFmtId="3" fontId="43" fillId="0" borderId="0" xfId="71" applyNumberFormat="1" applyFont="1" applyFill="1" applyAlignment="1">
      <alignment vertical="center"/>
    </xf>
    <xf numFmtId="3" fontId="42" fillId="0" borderId="11" xfId="71" applyNumberFormat="1" applyFont="1" applyBorder="1" applyAlignment="1">
      <alignment vertical="center"/>
    </xf>
    <xf numFmtId="0" fontId="39" fillId="0" borderId="0" xfId="69" applyFont="1"/>
    <xf numFmtId="0" fontId="39" fillId="0" borderId="0" xfId="69" applyFont="1" applyBorder="1"/>
    <xf numFmtId="0" fontId="38" fillId="0" borderId="0" xfId="69" quotePrefix="1" applyFont="1" applyFill="1" applyBorder="1" applyAlignment="1">
      <alignment horizontal="center" vertical="center" wrapText="1"/>
    </xf>
    <xf numFmtId="20" fontId="38" fillId="0" borderId="0" xfId="69" quotePrefix="1" applyNumberFormat="1" applyFont="1" applyFill="1" applyBorder="1" applyAlignment="1">
      <alignment horizontal="center" vertical="center"/>
    </xf>
    <xf numFmtId="20" fontId="38" fillId="0" borderId="0" xfId="69" quotePrefix="1" applyNumberFormat="1" applyFont="1" applyFill="1" applyBorder="1" applyAlignment="1">
      <alignment horizontal="left" vertical="center"/>
    </xf>
    <xf numFmtId="3" fontId="39" fillId="0" borderId="0" xfId="69" applyNumberFormat="1" applyFont="1" applyAlignment="1">
      <alignment vertical="center"/>
    </xf>
    <xf numFmtId="3" fontId="38" fillId="0" borderId="11" xfId="56" applyNumberFormat="1" applyFont="1" applyFill="1" applyBorder="1" applyAlignment="1">
      <alignment vertical="center" wrapText="1"/>
    </xf>
    <xf numFmtId="0" fontId="39" fillId="0" borderId="0" xfId="41" applyFont="1" applyBorder="1"/>
    <xf numFmtId="3" fontId="39" fillId="0" borderId="0" xfId="41" applyNumberFormat="1" applyFont="1" applyAlignment="1">
      <alignment horizontal="right" vertical="center"/>
    </xf>
    <xf numFmtId="3" fontId="39" fillId="0" borderId="0" xfId="41" applyNumberFormat="1" applyFont="1" applyFill="1" applyAlignment="1">
      <alignment horizontal="right" vertical="center"/>
    </xf>
    <xf numFmtId="3" fontId="38" fillId="0" borderId="11" xfId="41" applyNumberFormat="1" applyFont="1" applyBorder="1" applyAlignment="1">
      <alignment horizontal="right" vertical="center"/>
    </xf>
    <xf numFmtId="0" fontId="38" fillId="0" borderId="0" xfId="41" quotePrefix="1" applyFont="1" applyBorder="1" applyAlignment="1">
      <alignment horizontal="center" vertical="center"/>
    </xf>
    <xf numFmtId="0" fontId="39" fillId="0" borderId="0" xfId="41" applyFont="1" applyAlignment="1">
      <alignment vertical="center"/>
    </xf>
    <xf numFmtId="0" fontId="38" fillId="0" borderId="0" xfId="41" quotePrefix="1" applyFont="1" applyBorder="1" applyAlignment="1">
      <alignment horizontal="left" vertical="center"/>
    </xf>
    <xf numFmtId="0" fontId="38" fillId="0" borderId="0" xfId="41" applyFont="1" applyBorder="1" applyAlignment="1">
      <alignment horizontal="center" vertical="center"/>
    </xf>
    <xf numFmtId="0" fontId="38" fillId="0" borderId="0" xfId="41" applyFont="1" applyBorder="1" applyAlignment="1">
      <alignment horizontal="left" vertical="center"/>
    </xf>
    <xf numFmtId="0" fontId="38" fillId="0" borderId="0" xfId="41" applyFont="1" applyFill="1"/>
    <xf numFmtId="0" fontId="39" fillId="0" borderId="0" xfId="43" applyFont="1" applyAlignment="1">
      <alignment vertical="center"/>
    </xf>
    <xf numFmtId="3" fontId="38" fillId="0" borderId="0" xfId="43" applyNumberFormat="1" applyFont="1" applyAlignment="1">
      <alignment vertical="center"/>
    </xf>
    <xf numFmtId="3" fontId="38" fillId="0" borderId="11" xfId="56" applyNumberFormat="1" applyFont="1" applyFill="1" applyBorder="1" applyAlignment="1">
      <alignment horizontal="right" vertical="center" wrapText="1"/>
    </xf>
    <xf numFmtId="0" fontId="50" fillId="0" borderId="0" xfId="43" applyFont="1"/>
    <xf numFmtId="0" fontId="38" fillId="0" borderId="0" xfId="43" quotePrefix="1" applyFont="1" applyAlignment="1">
      <alignment vertical="center"/>
    </xf>
    <xf numFmtId="0" fontId="38" fillId="0" borderId="0" xfId="43" quotePrefix="1" applyFont="1" applyAlignment="1">
      <alignment horizontal="left" vertical="center"/>
    </xf>
    <xf numFmtId="0" fontId="38" fillId="0" borderId="0" xfId="43" applyFont="1" applyFill="1" applyAlignment="1">
      <alignment horizontal="left" vertical="center" wrapText="1"/>
    </xf>
    <xf numFmtId="0" fontId="38" fillId="0" borderId="0" xfId="43" applyFont="1" applyFill="1" applyAlignment="1">
      <alignment vertical="center" wrapText="1"/>
    </xf>
    <xf numFmtId="0" fontId="39" fillId="0" borderId="11" xfId="43" applyFont="1" applyBorder="1" applyAlignment="1">
      <alignment vertical="center"/>
    </xf>
    <xf numFmtId="0" fontId="38" fillId="0" borderId="11" xfId="43" applyFont="1" applyBorder="1" applyAlignment="1">
      <alignment vertical="center"/>
    </xf>
    <xf numFmtId="3" fontId="38" fillId="0" borderId="11" xfId="43" applyNumberFormat="1" applyFont="1" applyBorder="1" applyAlignment="1">
      <alignment vertical="center"/>
    </xf>
    <xf numFmtId="0" fontId="42" fillId="0" borderId="0" xfId="71" quotePrefix="1" applyFont="1" applyAlignment="1">
      <alignment horizontal="center" vertical="center"/>
    </xf>
    <xf numFmtId="3" fontId="38" fillId="0" borderId="0" xfId="43" applyNumberFormat="1" applyFont="1" applyAlignment="1">
      <alignment horizontal="right" vertical="center"/>
    </xf>
    <xf numFmtId="3" fontId="38" fillId="0" borderId="11" xfId="43" applyNumberFormat="1" applyFont="1" applyBorder="1" applyAlignment="1">
      <alignment horizontal="right" vertical="center"/>
    </xf>
    <xf numFmtId="0" fontId="43" fillId="0" borderId="0" xfId="71" applyFont="1" applyAlignment="1">
      <alignment vertical="center" wrapText="1"/>
    </xf>
    <xf numFmtId="3" fontId="38" fillId="0" borderId="0" xfId="43" applyNumberFormat="1" applyFont="1" applyFill="1" applyAlignment="1">
      <alignment horizontal="right" vertical="center"/>
    </xf>
    <xf numFmtId="3" fontId="39" fillId="33" borderId="0" xfId="41" applyNumberFormat="1" applyFont="1" applyFill="1" applyAlignment="1">
      <alignment vertical="center"/>
    </xf>
    <xf numFmtId="3" fontId="38" fillId="33" borderId="0" xfId="41" applyNumberFormat="1" applyFont="1" applyFill="1" applyAlignment="1">
      <alignment vertical="center"/>
    </xf>
    <xf numFmtId="3" fontId="38" fillId="33" borderId="11" xfId="41" applyNumberFormat="1" applyFont="1" applyFill="1" applyBorder="1" applyAlignment="1">
      <alignment vertical="center"/>
    </xf>
    <xf numFmtId="0" fontId="43" fillId="0" borderId="0" xfId="65" applyFont="1" applyFill="1"/>
    <xf numFmtId="3" fontId="48" fillId="0" borderId="0" xfId="66" quotePrefix="1" applyNumberFormat="1" applyFont="1" applyFill="1" applyBorder="1" applyAlignment="1">
      <alignment horizontal="center" vertical="center"/>
    </xf>
    <xf numFmtId="3" fontId="42" fillId="0" borderId="0" xfId="65" applyNumberFormat="1" applyFont="1" applyFill="1"/>
    <xf numFmtId="3" fontId="48" fillId="0" borderId="0" xfId="66" applyNumberFormat="1" applyFont="1" applyFill="1" applyBorder="1" applyAlignment="1">
      <alignment horizontal="center" vertical="center"/>
    </xf>
    <xf numFmtId="0" fontId="38" fillId="0" borderId="13" xfId="41" applyFont="1" applyFill="1" applyBorder="1" applyAlignment="1">
      <alignment horizontal="center" vertical="center" wrapText="1"/>
    </xf>
    <xf numFmtId="0" fontId="38" fillId="0" borderId="23" xfId="41" applyFont="1" applyFill="1" applyBorder="1" applyAlignment="1">
      <alignment horizontal="center" vertical="center" wrapText="1"/>
    </xf>
    <xf numFmtId="1" fontId="39" fillId="0" borderId="0" xfId="72" applyFont="1" applyFill="1"/>
    <xf numFmtId="1" fontId="38" fillId="0" borderId="0" xfId="72" applyFont="1" applyFill="1" applyBorder="1" applyAlignment="1">
      <alignment horizontal="left" vertical="center" wrapText="1"/>
    </xf>
    <xf numFmtId="3" fontId="39" fillId="0" borderId="0" xfId="72" applyNumberFormat="1" applyFont="1" applyFill="1" applyBorder="1" applyAlignment="1">
      <alignment horizontal="right" vertical="center"/>
    </xf>
    <xf numFmtId="3" fontId="38" fillId="0" borderId="0" xfId="72" applyNumberFormat="1" applyFont="1" applyFill="1" applyBorder="1" applyAlignment="1">
      <alignment horizontal="right" vertical="center"/>
    </xf>
    <xf numFmtId="1" fontId="38" fillId="0" borderId="0" xfId="72" applyFont="1" applyFill="1" applyAlignment="1">
      <alignment vertical="center"/>
    </xf>
    <xf numFmtId="1" fontId="38" fillId="0" borderId="0" xfId="72" quotePrefix="1" applyFont="1" applyFill="1" applyBorder="1" applyAlignment="1">
      <alignment horizontal="left" vertical="center" wrapText="1"/>
    </xf>
    <xf numFmtId="1" fontId="39" fillId="0" borderId="0" xfId="72" quotePrefix="1" applyFont="1" applyFill="1" applyBorder="1" applyAlignment="1">
      <alignment horizontal="left" vertical="center" wrapText="1"/>
    </xf>
    <xf numFmtId="3" fontId="38" fillId="0" borderId="11" xfId="72" applyNumberFormat="1" applyFont="1" applyFill="1" applyBorder="1" applyAlignment="1">
      <alignment vertical="center"/>
    </xf>
    <xf numFmtId="1" fontId="39" fillId="0" borderId="0" xfId="72" applyFont="1" applyFill="1" applyAlignment="1">
      <alignment horizontal="left" vertical="center" wrapText="1"/>
    </xf>
    <xf numFmtId="1" fontId="38" fillId="0" borderId="0" xfId="72" applyFont="1" applyFill="1" applyBorder="1" applyAlignment="1">
      <alignment vertical="center" wrapText="1"/>
    </xf>
    <xf numFmtId="1" fontId="38" fillId="0" borderId="11" xfId="72" applyFont="1" applyFill="1" applyBorder="1" applyAlignment="1">
      <alignment vertical="center"/>
    </xf>
    <xf numFmtId="0" fontId="43" fillId="0" borderId="0" xfId="73" applyFont="1"/>
    <xf numFmtId="0" fontId="42" fillId="0" borderId="0" xfId="73" applyFont="1" applyAlignment="1">
      <alignment horizontal="center" vertical="center"/>
    </xf>
    <xf numFmtId="3" fontId="38" fillId="0" borderId="0" xfId="43" applyNumberFormat="1" applyFont="1"/>
    <xf numFmtId="3" fontId="43" fillId="0" borderId="0" xfId="73" applyNumberFormat="1" applyFont="1"/>
    <xf numFmtId="3" fontId="43" fillId="0" borderId="0" xfId="73" applyNumberFormat="1" applyFont="1" applyFill="1"/>
    <xf numFmtId="1" fontId="39" fillId="0" borderId="0" xfId="72" applyFont="1" applyFill="1" applyAlignment="1">
      <alignment vertical="center"/>
    </xf>
    <xf numFmtId="3" fontId="39" fillId="0" borderId="0" xfId="76" applyFont="1" applyAlignment="1">
      <alignment vertical="center" wrapText="1"/>
    </xf>
    <xf numFmtId="3" fontId="39" fillId="0" borderId="0" xfId="76" applyFont="1">
      <alignment vertical="center" wrapText="1"/>
    </xf>
    <xf numFmtId="3" fontId="39" fillId="0" borderId="0" xfId="76" applyFont="1" applyAlignment="1">
      <alignment horizontal="center"/>
    </xf>
    <xf numFmtId="1" fontId="38" fillId="0" borderId="0" xfId="72" applyFont="1" applyFill="1" applyAlignment="1">
      <alignment horizontal="center" vertical="center"/>
    </xf>
    <xf numFmtId="1" fontId="39" fillId="0" borderId="0" xfId="72" applyFont="1" applyFill="1" applyAlignment="1">
      <alignment horizontal="right" vertical="center"/>
    </xf>
    <xf numFmtId="0" fontId="39" fillId="0" borderId="0" xfId="77" applyFont="1" applyFill="1" applyAlignment="1">
      <alignment vertical="center"/>
    </xf>
    <xf numFmtId="3" fontId="39" fillId="0" borderId="0" xfId="77" applyNumberFormat="1" applyFont="1" applyFill="1" applyAlignment="1">
      <alignment vertical="center"/>
    </xf>
    <xf numFmtId="0" fontId="38" fillId="0" borderId="23" xfId="41" applyFont="1" applyBorder="1" applyAlignment="1">
      <alignment vertical="center"/>
    </xf>
    <xf numFmtId="3" fontId="39" fillId="33" borderId="23" xfId="41" applyNumberFormat="1" applyFont="1" applyFill="1" applyBorder="1" applyAlignment="1">
      <alignment vertical="center"/>
    </xf>
    <xf numFmtId="3" fontId="38" fillId="33" borderId="23" xfId="41" applyNumberFormat="1" applyFont="1" applyFill="1" applyBorder="1" applyAlignment="1">
      <alignment vertical="center"/>
    </xf>
    <xf numFmtId="0" fontId="41" fillId="0" borderId="0" xfId="48" quotePrefix="1" applyFont="1" applyFill="1" applyBorder="1" applyAlignment="1">
      <alignment horizontal="center" vertical="center"/>
    </xf>
    <xf numFmtId="0" fontId="41" fillId="0" borderId="23" xfId="48" quotePrefix="1" applyFont="1" applyFill="1" applyBorder="1" applyAlignment="1">
      <alignment horizontal="center" vertical="center"/>
    </xf>
    <xf numFmtId="0" fontId="39" fillId="0" borderId="23" xfId="41" applyFont="1" applyFill="1" applyBorder="1" applyAlignment="1">
      <alignment horizontal="left" wrapText="1"/>
    </xf>
    <xf numFmtId="169" fontId="38" fillId="0" borderId="23" xfId="67" applyNumberFormat="1" applyFont="1" applyFill="1" applyBorder="1" applyAlignment="1" applyProtection="1">
      <alignment horizontal="left" vertical="center"/>
    </xf>
    <xf numFmtId="0" fontId="39" fillId="0" borderId="0" xfId="41" applyFont="1" applyFill="1" applyBorder="1" applyAlignment="1">
      <alignment horizontal="left" wrapText="1"/>
    </xf>
    <xf numFmtId="3" fontId="48" fillId="0" borderId="23" xfId="66" applyNumberFormat="1" applyFont="1" applyBorder="1" applyAlignment="1">
      <alignment horizontal="center" vertical="center"/>
    </xf>
    <xf numFmtId="3" fontId="39" fillId="0" borderId="0" xfId="69" applyNumberFormat="1" applyFont="1" applyFill="1" applyAlignment="1">
      <alignment vertical="center"/>
    </xf>
    <xf numFmtId="0" fontId="39" fillId="0" borderId="0" xfId="41" applyFont="1" applyFill="1" applyAlignment="1">
      <alignment vertical="center"/>
    </xf>
    <xf numFmtId="0" fontId="39" fillId="0" borderId="0" xfId="79" applyFont="1" applyFill="1"/>
    <xf numFmtId="0" fontId="40" fillId="0" borderId="0" xfId="79" applyFont="1" applyFill="1" applyBorder="1"/>
    <xf numFmtId="0" fontId="40" fillId="0" borderId="0" xfId="79" applyFont="1" applyFill="1"/>
    <xf numFmtId="3" fontId="40" fillId="0" borderId="0" xfId="79" applyNumberFormat="1" applyFont="1" applyFill="1" applyBorder="1"/>
    <xf numFmtId="0" fontId="40" fillId="0" borderId="23" xfId="79" applyFont="1" applyFill="1" applyBorder="1"/>
    <xf numFmtId="3" fontId="40" fillId="0" borderId="0" xfId="79" applyNumberFormat="1" applyFont="1" applyFill="1"/>
    <xf numFmtId="0" fontId="41" fillId="0" borderId="0" xfId="79" applyFont="1" applyFill="1" applyBorder="1"/>
    <xf numFmtId="170" fontId="39" fillId="0" borderId="0" xfId="79" applyNumberFormat="1" applyFont="1" applyFill="1"/>
    <xf numFmtId="0" fontId="52" fillId="0" borderId="14" xfId="79" applyFont="1" applyFill="1" applyBorder="1" applyAlignment="1">
      <alignment vertical="center"/>
    </xf>
    <xf numFmtId="0" fontId="53" fillId="0" borderId="15" xfId="79" applyFont="1" applyFill="1" applyBorder="1" applyAlignment="1"/>
    <xf numFmtId="0" fontId="53" fillId="0" borderId="15" xfId="79" applyFont="1" applyFill="1" applyBorder="1"/>
    <xf numFmtId="0" fontId="52" fillId="0" borderId="15" xfId="79" applyFont="1" applyFill="1" applyBorder="1" applyAlignment="1">
      <alignment horizontal="left"/>
    </xf>
    <xf numFmtId="0" fontId="53" fillId="0" borderId="15" xfId="79" applyFont="1" applyFill="1" applyBorder="1" applyAlignment="1">
      <alignment horizontal="center"/>
    </xf>
    <xf numFmtId="0" fontId="53" fillId="0" borderId="15" xfId="79" applyFont="1" applyFill="1" applyBorder="1" applyAlignment="1">
      <alignment horizontal="left"/>
    </xf>
    <xf numFmtId="0" fontId="53" fillId="0" borderId="16" xfId="79" applyFont="1" applyFill="1" applyBorder="1" applyAlignment="1">
      <alignment vertical="center" wrapText="1"/>
    </xf>
    <xf numFmtId="0" fontId="52" fillId="0" borderId="17" xfId="79" applyFont="1" applyFill="1" applyBorder="1" applyAlignment="1">
      <alignment vertical="center"/>
    </xf>
    <xf numFmtId="0" fontId="53" fillId="0" borderId="0" xfId="79" applyFont="1" applyFill="1" applyBorder="1" applyAlignment="1"/>
    <xf numFmtId="0" fontId="53" fillId="0" borderId="0" xfId="79" applyFont="1" applyFill="1" applyBorder="1"/>
    <xf numFmtId="0" fontId="52" fillId="0" borderId="0" xfId="79" applyFont="1" applyFill="1" applyBorder="1" applyAlignment="1">
      <alignment horizontal="left"/>
    </xf>
    <xf numFmtId="0" fontId="53" fillId="0" borderId="0" xfId="79" applyFont="1" applyFill="1" applyBorder="1" applyAlignment="1">
      <alignment horizontal="center"/>
    </xf>
    <xf numFmtId="0" fontId="53" fillId="0" borderId="0" xfId="79" applyFont="1" applyFill="1" applyBorder="1" applyAlignment="1">
      <alignment horizontal="left"/>
    </xf>
    <xf numFmtId="0" fontId="53" fillId="0" borderId="18" xfId="79" applyFont="1" applyFill="1" applyBorder="1" applyAlignment="1">
      <alignment vertical="center" wrapText="1"/>
    </xf>
    <xf numFmtId="0" fontId="53" fillId="0" borderId="17" xfId="79" applyFont="1" applyFill="1" applyBorder="1" applyAlignment="1">
      <alignment vertical="center"/>
    </xf>
    <xf numFmtId="0" fontId="52" fillId="0" borderId="17" xfId="79" applyFont="1" applyFill="1" applyBorder="1" applyAlignment="1">
      <alignment horizontal="center"/>
    </xf>
    <xf numFmtId="0" fontId="52" fillId="0" borderId="0" xfId="79" applyFont="1" applyFill="1" applyBorder="1" applyAlignment="1">
      <alignment horizontal="center"/>
    </xf>
    <xf numFmtId="0" fontId="52" fillId="0" borderId="18" xfId="79" applyFont="1" applyFill="1" applyBorder="1" applyAlignment="1">
      <alignment horizontal="center"/>
    </xf>
    <xf numFmtId="0" fontId="53" fillId="0" borderId="17" xfId="79" applyFont="1" applyFill="1" applyBorder="1"/>
    <xf numFmtId="0" fontId="52" fillId="0" borderId="0" xfId="79" applyFont="1" applyFill="1" applyBorder="1" applyAlignment="1">
      <alignment horizontal="left" vertical="center"/>
    </xf>
    <xf numFmtId="0" fontId="53" fillId="0" borderId="0" xfId="79" applyFont="1" applyFill="1" applyBorder="1" applyAlignment="1">
      <alignment horizontal="left" vertical="center"/>
    </xf>
    <xf numFmtId="0" fontId="53" fillId="0" borderId="18" xfId="79" applyFont="1" applyFill="1" applyBorder="1" applyAlignment="1">
      <alignment horizontal="center" vertical="center"/>
    </xf>
    <xf numFmtId="0" fontId="52" fillId="0" borderId="0" xfId="79" applyFont="1" applyFill="1" applyBorder="1" applyAlignment="1">
      <alignment horizontal="left" vertical="center" wrapText="1"/>
    </xf>
    <xf numFmtId="0" fontId="53" fillId="0" borderId="0" xfId="79" applyFont="1" applyFill="1" applyBorder="1" applyAlignment="1">
      <alignment vertical="center" wrapText="1"/>
    </xf>
    <xf numFmtId="170" fontId="53" fillId="0" borderId="0" xfId="80" applyNumberFormat="1" applyFont="1" applyFill="1" applyBorder="1" applyAlignment="1">
      <alignment horizontal="center"/>
    </xf>
    <xf numFmtId="0" fontId="53" fillId="0" borderId="18" xfId="79" applyFont="1" applyFill="1" applyBorder="1"/>
    <xf numFmtId="0" fontId="53" fillId="0" borderId="0" xfId="79" applyFont="1" applyFill="1" applyBorder="1" applyAlignment="1">
      <alignment horizontal="center" vertical="center"/>
    </xf>
    <xf numFmtId="0" fontId="53" fillId="0" borderId="0" xfId="79" quotePrefix="1" applyFont="1" applyFill="1" applyBorder="1" applyAlignment="1">
      <alignment horizontal="left"/>
    </xf>
    <xf numFmtId="0" fontId="52" fillId="0" borderId="0" xfId="79" applyFont="1" applyFill="1" applyBorder="1" applyAlignment="1">
      <alignment horizontal="right" vertical="center" wrapText="1"/>
    </xf>
    <xf numFmtId="0" fontId="52" fillId="0" borderId="0" xfId="79" applyFont="1" applyFill="1" applyBorder="1" applyAlignment="1">
      <alignment horizontal="right"/>
    </xf>
    <xf numFmtId="0" fontId="53" fillId="0" borderId="24" xfId="79" applyFont="1" applyFill="1" applyBorder="1"/>
    <xf numFmtId="0" fontId="52" fillId="0" borderId="23" xfId="79" applyFont="1" applyFill="1" applyBorder="1" applyAlignment="1">
      <alignment horizontal="left"/>
    </xf>
    <xf numFmtId="0" fontId="53" fillId="0" borderId="23" xfId="79" applyFont="1" applyFill="1" applyBorder="1" applyAlignment="1">
      <alignment horizontal="left"/>
    </xf>
    <xf numFmtId="0" fontId="53" fillId="0" borderId="23" xfId="79" applyFont="1" applyFill="1" applyBorder="1" applyAlignment="1">
      <alignment horizontal="center"/>
    </xf>
    <xf numFmtId="170" fontId="53" fillId="0" borderId="23" xfId="80" applyNumberFormat="1" applyFont="1" applyFill="1" applyBorder="1" applyAlignment="1">
      <alignment horizontal="center"/>
    </xf>
    <xf numFmtId="0" fontId="53" fillId="0" borderId="23" xfId="79" applyFont="1" applyFill="1" applyBorder="1"/>
    <xf numFmtId="0" fontId="53" fillId="0" borderId="21" xfId="79" applyFont="1" applyFill="1" applyBorder="1"/>
    <xf numFmtId="0" fontId="52" fillId="0" borderId="15" xfId="79" applyFont="1" applyFill="1" applyBorder="1" applyAlignment="1">
      <alignment horizontal="center"/>
    </xf>
    <xf numFmtId="0" fontId="52" fillId="0" borderId="0" xfId="79" applyFont="1" applyFill="1" applyBorder="1" applyAlignment="1">
      <alignment horizontal="right" vertical="center"/>
    </xf>
    <xf numFmtId="0" fontId="52" fillId="0" borderId="23" xfId="79" applyFont="1" applyFill="1" applyBorder="1"/>
    <xf numFmtId="3" fontId="39" fillId="0" borderId="0" xfId="72" applyNumberFormat="1" applyFont="1" applyFill="1" applyAlignment="1">
      <alignment horizontal="right" vertical="center"/>
    </xf>
    <xf numFmtId="3" fontId="38" fillId="0" borderId="0" xfId="72" applyNumberFormat="1" applyFont="1" applyFill="1" applyAlignment="1">
      <alignment vertical="center"/>
    </xf>
    <xf numFmtId="3" fontId="39" fillId="0" borderId="0" xfId="72" applyNumberFormat="1" applyFont="1" applyFill="1" applyAlignment="1">
      <alignment vertical="center"/>
    </xf>
    <xf numFmtId="3" fontId="38" fillId="0" borderId="0" xfId="67" applyNumberFormat="1" applyFont="1" applyFill="1" applyBorder="1" applyAlignment="1" applyProtection="1">
      <alignment horizontal="center" vertical="center"/>
    </xf>
    <xf numFmtId="3" fontId="39" fillId="0" borderId="0" xfId="72" applyNumberFormat="1" applyFont="1" applyFill="1" applyBorder="1" applyAlignment="1">
      <alignment horizontal="center" vertical="center" wrapText="1"/>
    </xf>
    <xf numFmtId="3" fontId="38" fillId="0" borderId="0" xfId="75" applyNumberFormat="1" applyFont="1" applyFill="1" applyBorder="1" applyAlignment="1">
      <alignment horizontal="center" vertical="center" wrapText="1"/>
    </xf>
    <xf numFmtId="0" fontId="38" fillId="0" borderId="10" xfId="41" applyFont="1" applyFill="1" applyBorder="1" applyAlignment="1">
      <alignment horizontal="center" vertical="center" wrapText="1"/>
    </xf>
    <xf numFmtId="0" fontId="38" fillId="0" borderId="13" xfId="41" applyFont="1" applyFill="1" applyBorder="1" applyAlignment="1">
      <alignment horizontal="center" vertical="center" wrapText="1"/>
    </xf>
    <xf numFmtId="0" fontId="38" fillId="0" borderId="23" xfId="41" applyFont="1" applyFill="1" applyBorder="1" applyAlignment="1">
      <alignment horizontal="center" vertical="center" wrapText="1"/>
    </xf>
    <xf numFmtId="49" fontId="45" fillId="0" borderId="13" xfId="64" applyNumberFormat="1" applyFont="1" applyFill="1" applyBorder="1" applyAlignment="1">
      <alignment horizontal="center" vertical="center" wrapText="1"/>
    </xf>
    <xf numFmtId="0" fontId="44" fillId="0" borderId="0" xfId="65" applyFont="1" applyAlignment="1">
      <alignment vertical="center"/>
    </xf>
    <xf numFmtId="3" fontId="44" fillId="0" borderId="0" xfId="64" applyNumberFormat="1" applyFont="1" applyFill="1" applyBorder="1" applyAlignment="1">
      <alignment horizontal="right" vertical="center" wrapText="1"/>
    </xf>
    <xf numFmtId="3" fontId="45" fillId="0" borderId="0" xfId="64" applyNumberFormat="1" applyFont="1" applyFill="1" applyBorder="1" applyAlignment="1">
      <alignment horizontal="right" vertical="center" wrapText="1"/>
    </xf>
    <xf numFmtId="49" fontId="44" fillId="0" borderId="0" xfId="65" applyNumberFormat="1" applyFont="1" applyFill="1" applyBorder="1" applyAlignment="1">
      <alignment horizontal="left" vertical="center" wrapText="1"/>
    </xf>
    <xf numFmtId="3" fontId="45" fillId="0" borderId="0" xfId="65" applyNumberFormat="1" applyFont="1" applyFill="1" applyBorder="1" applyAlignment="1">
      <alignment horizontal="right" vertical="center" wrapText="1"/>
    </xf>
    <xf numFmtId="0" fontId="45" fillId="0" borderId="0" xfId="65" applyFont="1" applyFill="1" applyBorder="1" applyAlignment="1">
      <alignment horizontal="right" vertical="center" wrapText="1"/>
    </xf>
    <xf numFmtId="49" fontId="44" fillId="0" borderId="0" xfId="65" applyNumberFormat="1" applyFont="1" applyFill="1" applyBorder="1" applyAlignment="1">
      <alignment horizontal="left" vertical="top" wrapText="1"/>
    </xf>
    <xf numFmtId="3" fontId="45" fillId="0" borderId="11" xfId="64" applyNumberFormat="1" applyFont="1" applyFill="1" applyBorder="1" applyAlignment="1">
      <alignment horizontal="right" vertical="center" wrapText="1"/>
    </xf>
    <xf numFmtId="3" fontId="43" fillId="0" borderId="0" xfId="65" applyNumberFormat="1" applyFont="1" applyFill="1" applyAlignment="1">
      <alignment horizontal="left"/>
    </xf>
    <xf numFmtId="0" fontId="39" fillId="0" borderId="11" xfId="65" applyFont="1" applyFill="1" applyBorder="1" applyAlignment="1">
      <alignment vertical="center"/>
    </xf>
    <xf numFmtId="0" fontId="38" fillId="0" borderId="11" xfId="65" applyFont="1" applyFill="1" applyBorder="1" applyAlignment="1">
      <alignment vertical="center"/>
    </xf>
    <xf numFmtId="3" fontId="42" fillId="0" borderId="11" xfId="65" applyNumberFormat="1" applyFont="1" applyFill="1" applyBorder="1" applyAlignment="1">
      <alignment vertical="center"/>
    </xf>
    <xf numFmtId="0" fontId="43" fillId="0" borderId="0" xfId="65" applyFont="1" applyFill="1" applyAlignment="1">
      <alignment vertical="center"/>
    </xf>
    <xf numFmtId="0" fontId="42" fillId="0" borderId="0" xfId="65" applyFont="1" applyFill="1" applyAlignment="1">
      <alignment vertical="center"/>
    </xf>
    <xf numFmtId="0" fontId="38" fillId="0" borderId="10" xfId="41" applyFont="1" applyFill="1" applyBorder="1" applyAlignment="1">
      <alignment horizontal="center" vertical="center" wrapText="1"/>
    </xf>
    <xf numFmtId="0" fontId="38" fillId="0" borderId="13" xfId="41" applyFont="1" applyFill="1" applyBorder="1" applyAlignment="1">
      <alignment horizontal="center" vertical="center" wrapText="1"/>
    </xf>
    <xf numFmtId="0" fontId="38" fillId="0" borderId="23" xfId="41" applyFont="1" applyFill="1" applyBorder="1" applyAlignment="1">
      <alignment horizontal="center" vertical="center" wrapText="1"/>
    </xf>
    <xf numFmtId="0" fontId="44" fillId="0" borderId="0" xfId="70" applyFont="1" applyAlignment="1">
      <alignment horizontal="left" vertical="center" wrapText="1"/>
    </xf>
    <xf numFmtId="49" fontId="45" fillId="0" borderId="11" xfId="70" applyNumberFormat="1" applyFont="1" applyFill="1" applyBorder="1" applyAlignment="1">
      <alignment horizontal="left" vertical="center" wrapText="1"/>
    </xf>
    <xf numFmtId="0" fontId="57" fillId="0" borderId="0" xfId="70" applyFont="1" applyAlignment="1">
      <alignment horizontal="left" wrapText="1"/>
    </xf>
    <xf numFmtId="49" fontId="38" fillId="0" borderId="13" xfId="64" applyNumberFormat="1" applyFont="1" applyFill="1" applyBorder="1" applyAlignment="1">
      <alignment horizontal="center" vertical="center" wrapText="1"/>
    </xf>
    <xf numFmtId="49" fontId="38" fillId="0" borderId="13" xfId="1" applyNumberFormat="1" applyFont="1" applyFill="1" applyBorder="1" applyAlignment="1">
      <alignment horizontal="center" vertical="center" wrapText="1"/>
    </xf>
    <xf numFmtId="49" fontId="38" fillId="0" borderId="10" xfId="1" applyNumberFormat="1" applyFont="1" applyFill="1" applyBorder="1" applyAlignment="1">
      <alignment horizontal="center" vertical="center" wrapText="1"/>
    </xf>
    <xf numFmtId="1" fontId="41" fillId="0" borderId="11" xfId="72" applyFont="1" applyFill="1" applyBorder="1" applyAlignment="1">
      <alignment vertical="center" wrapText="1"/>
    </xf>
    <xf numFmtId="1" fontId="38" fillId="0" borderId="11" xfId="72" applyFont="1" applyFill="1" applyBorder="1" applyAlignment="1">
      <alignment vertical="center" wrapText="1"/>
    </xf>
    <xf numFmtId="0" fontId="38" fillId="0" borderId="11" xfId="43" applyFont="1" applyBorder="1" applyAlignment="1">
      <alignment vertical="center" wrapText="1"/>
    </xf>
    <xf numFmtId="3" fontId="38" fillId="0" borderId="0" xfId="67" applyNumberFormat="1" applyFont="1" applyFill="1" applyBorder="1" applyAlignment="1" applyProtection="1">
      <alignment horizontal="right" vertical="center"/>
    </xf>
    <xf numFmtId="3" fontId="39" fillId="0" borderId="0" xfId="72" applyNumberFormat="1" applyFont="1" applyFill="1" applyBorder="1" applyAlignment="1">
      <alignment horizontal="right" vertical="center" wrapText="1"/>
    </xf>
    <xf numFmtId="3" fontId="38" fillId="0" borderId="0" xfId="75" applyNumberFormat="1" applyFont="1" applyFill="1" applyBorder="1" applyAlignment="1">
      <alignment horizontal="right" vertical="center" wrapText="1"/>
    </xf>
    <xf numFmtId="3" fontId="38" fillId="0" borderId="23" xfId="67" applyNumberFormat="1" applyFont="1" applyFill="1" applyBorder="1" applyAlignment="1" applyProtection="1">
      <alignment horizontal="right" vertical="center"/>
    </xf>
    <xf numFmtId="3" fontId="39" fillId="0" borderId="23" xfId="72" applyNumberFormat="1" applyFont="1" applyFill="1" applyBorder="1" applyAlignment="1">
      <alignment horizontal="right" vertical="center" wrapText="1"/>
    </xf>
    <xf numFmtId="3" fontId="38" fillId="0" borderId="11" xfId="41" applyNumberFormat="1" applyFont="1" applyFill="1" applyBorder="1"/>
    <xf numFmtId="3" fontId="38" fillId="0" borderId="0" xfId="41" applyNumberFormat="1" applyFont="1" applyFill="1"/>
    <xf numFmtId="3" fontId="39" fillId="0" borderId="23" xfId="41" applyNumberFormat="1" applyFont="1" applyFill="1" applyBorder="1"/>
    <xf numFmtId="0" fontId="58" fillId="0" borderId="0" xfId="41" applyFont="1" applyAlignment="1">
      <alignment vertical="center" wrapText="1"/>
    </xf>
    <xf numFmtId="0" fontId="23" fillId="0" borderId="0" xfId="41"/>
    <xf numFmtId="0" fontId="58" fillId="0" borderId="25" xfId="41" applyFont="1" applyBorder="1" applyAlignment="1">
      <alignment vertical="center" wrapText="1"/>
    </xf>
    <xf numFmtId="0" fontId="59" fillId="0" borderId="0" xfId="41" applyFont="1" applyAlignment="1">
      <alignment horizontal="center" vertical="center" wrapText="1"/>
    </xf>
    <xf numFmtId="0" fontId="58" fillId="0" borderId="26" xfId="41" applyFont="1" applyBorder="1" applyAlignment="1">
      <alignment vertical="center" wrapText="1"/>
    </xf>
    <xf numFmtId="49" fontId="45" fillId="0" borderId="13" xfId="64" applyNumberFormat="1" applyFont="1" applyFill="1" applyBorder="1" applyAlignment="1">
      <alignment horizontal="center" vertical="center" wrapText="1"/>
    </xf>
    <xf numFmtId="0" fontId="43" fillId="0" borderId="11" xfId="71" applyFont="1" applyBorder="1"/>
    <xf numFmtId="0" fontId="41" fillId="0" borderId="0" xfId="74" applyFont="1" applyFill="1" applyBorder="1" applyAlignment="1">
      <alignment horizontal="center" vertical="center" wrapText="1"/>
    </xf>
    <xf numFmtId="0" fontId="38" fillId="0" borderId="0" xfId="41" applyFont="1" applyFill="1" applyBorder="1" applyAlignment="1">
      <alignment horizontal="right" vertical="center" wrapText="1"/>
    </xf>
    <xf numFmtId="3" fontId="38" fillId="0" borderId="13" xfId="76" applyFont="1" applyFill="1" applyBorder="1" applyAlignment="1">
      <alignment horizontal="center" vertical="center" wrapText="1"/>
    </xf>
    <xf numFmtId="49" fontId="45" fillId="0" borderId="13" xfId="64" applyNumberFormat="1" applyFont="1" applyFill="1" applyBorder="1" applyAlignment="1">
      <alignment horizontal="center" vertical="center" wrapText="1"/>
    </xf>
    <xf numFmtId="49" fontId="38" fillId="0" borderId="13" xfId="64" applyNumberFormat="1" applyFont="1" applyFill="1" applyBorder="1" applyAlignment="1">
      <alignment horizontal="center" vertical="center" wrapText="1"/>
    </xf>
    <xf numFmtId="0" fontId="44" fillId="0" borderId="0" xfId="65" applyFont="1" applyAlignment="1">
      <alignment vertical="center" wrapText="1"/>
    </xf>
    <xf numFmtId="3" fontId="39" fillId="33" borderId="0" xfId="41" applyNumberFormat="1" applyFont="1" applyFill="1" applyBorder="1" applyAlignment="1">
      <alignment vertical="center"/>
    </xf>
    <xf numFmtId="1" fontId="39" fillId="0" borderId="23" xfId="72" applyFont="1" applyFill="1" applyBorder="1"/>
    <xf numFmtId="0" fontId="67" fillId="0" borderId="0" xfId="0" applyFont="1" applyBorder="1" applyAlignment="1">
      <alignment horizontal="center" vertical="center"/>
    </xf>
    <xf numFmtId="0" fontId="0" fillId="0" borderId="0" xfId="0" applyBorder="1"/>
    <xf numFmtId="0" fontId="67" fillId="0" borderId="0" xfId="0" applyFont="1" applyBorder="1" applyAlignment="1">
      <alignment horizontal="center" vertical="top" wrapText="1"/>
    </xf>
    <xf numFmtId="0" fontId="0" fillId="0" borderId="0" xfId="0" applyBorder="1" applyAlignment="1">
      <alignment vertical="top"/>
    </xf>
    <xf numFmtId="0" fontId="0" fillId="0" borderId="13" xfId="0" applyBorder="1" applyAlignment="1">
      <alignment vertical="top"/>
    </xf>
    <xf numFmtId="0" fontId="63" fillId="0" borderId="13" xfId="0" applyFont="1" applyBorder="1" applyAlignment="1">
      <alignment vertical="top"/>
    </xf>
    <xf numFmtId="0" fontId="64" fillId="0" borderId="13" xfId="0" applyFont="1" applyBorder="1" applyAlignment="1">
      <alignment vertical="top"/>
    </xf>
    <xf numFmtId="0" fontId="64" fillId="0" borderId="13" xfId="0" applyFont="1" applyBorder="1" applyAlignment="1">
      <alignment horizontal="left" vertical="top"/>
    </xf>
    <xf numFmtId="0" fontId="67" fillId="0" borderId="0" xfId="0" applyFont="1" applyBorder="1" applyAlignment="1">
      <alignment horizontal="justify" vertical="top" wrapText="1"/>
    </xf>
    <xf numFmtId="0" fontId="62" fillId="0" borderId="0" xfId="0" applyFont="1" applyBorder="1" applyAlignment="1">
      <alignment horizontal="justify" vertical="top" wrapText="1"/>
    </xf>
    <xf numFmtId="0" fontId="0" fillId="0" borderId="12" xfId="0" applyBorder="1" applyAlignment="1">
      <alignment vertical="top"/>
    </xf>
    <xf numFmtId="0" fontId="64" fillId="0" borderId="12" xfId="0" applyFont="1" applyBorder="1" applyAlignment="1">
      <alignment vertical="top"/>
    </xf>
    <xf numFmtId="0" fontId="63" fillId="0" borderId="20" xfId="0" applyFont="1" applyBorder="1" applyAlignment="1">
      <alignment vertical="top"/>
    </xf>
    <xf numFmtId="0" fontId="64" fillId="0" borderId="20" xfId="0" applyFont="1" applyBorder="1" applyAlignment="1">
      <alignment vertical="top"/>
    </xf>
    <xf numFmtId="0" fontId="64" fillId="0" borderId="20" xfId="0" applyFont="1" applyBorder="1" applyAlignment="1">
      <alignment horizontal="left" vertical="top"/>
    </xf>
    <xf numFmtId="0" fontId="67" fillId="0" borderId="13"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2" xfId="0" applyFont="1" applyBorder="1" applyAlignment="1">
      <alignment horizontal="center" vertical="center" wrapText="1"/>
    </xf>
    <xf numFmtId="3" fontId="39" fillId="0" borderId="0" xfId="41" applyNumberFormat="1" applyFont="1"/>
    <xf numFmtId="0" fontId="48" fillId="0" borderId="0" xfId="66" quotePrefix="1" applyNumberFormat="1" applyFont="1" applyBorder="1" applyAlignment="1">
      <alignment horizontal="center" vertical="center"/>
    </xf>
    <xf numFmtId="0" fontId="16" fillId="33" borderId="0" xfId="0" applyFont="1" applyFill="1"/>
    <xf numFmtId="3" fontId="16" fillId="33" borderId="0" xfId="0" applyNumberFormat="1" applyFont="1" applyFill="1"/>
    <xf numFmtId="0" fontId="39" fillId="0" borderId="23" xfId="41" applyFont="1" applyBorder="1"/>
    <xf numFmtId="1" fontId="69" fillId="0" borderId="0" xfId="72" applyFont="1" applyFill="1"/>
    <xf numFmtId="0" fontId="38" fillId="0" borderId="11" xfId="43" applyFont="1" applyBorder="1" applyAlignment="1">
      <alignment horizontal="center" vertical="center" wrapText="1"/>
    </xf>
    <xf numFmtId="3" fontId="38" fillId="0" borderId="23" xfId="75" applyNumberFormat="1" applyFont="1" applyFill="1" applyBorder="1" applyAlignment="1">
      <alignment horizontal="right" vertical="center" wrapText="1"/>
    </xf>
    <xf numFmtId="1" fontId="38" fillId="0" borderId="0" xfId="72" quotePrefix="1" applyFont="1" applyFill="1" applyBorder="1" applyAlignment="1">
      <alignment horizontal="center" vertical="center" wrapText="1"/>
    </xf>
    <xf numFmtId="1" fontId="39" fillId="33" borderId="13" xfId="72" applyFont="1" applyFill="1" applyBorder="1" applyAlignment="1">
      <alignment horizontal="center" vertical="center" wrapText="1"/>
    </xf>
    <xf numFmtId="1" fontId="39" fillId="33" borderId="10" xfId="72" applyFont="1" applyFill="1" applyBorder="1" applyAlignment="1">
      <alignment horizontal="center" vertical="center" wrapText="1"/>
    </xf>
    <xf numFmtId="0" fontId="39" fillId="0" borderId="23" xfId="41" applyFont="1" applyFill="1" applyBorder="1"/>
    <xf numFmtId="3" fontId="38" fillId="33" borderId="0" xfId="67" applyNumberFormat="1" applyFont="1" applyFill="1" applyBorder="1" applyAlignment="1" applyProtection="1">
      <alignment horizontal="right" vertical="center"/>
    </xf>
    <xf numFmtId="0" fontId="41" fillId="0" borderId="13" xfId="41" applyFont="1" applyFill="1" applyBorder="1" applyAlignment="1">
      <alignment horizontal="center" vertical="center" wrapText="1"/>
    </xf>
    <xf numFmtId="3" fontId="48" fillId="33" borderId="0" xfId="66" applyNumberFormat="1" applyFont="1" applyFill="1" applyBorder="1" applyAlignment="1">
      <alignment horizontal="center" vertical="center"/>
    </xf>
    <xf numFmtId="3" fontId="44" fillId="35" borderId="27" xfId="65" applyNumberFormat="1" applyFont="1" applyFill="1" applyBorder="1" applyAlignment="1">
      <alignment horizontal="right" vertical="center" wrapText="1"/>
    </xf>
    <xf numFmtId="0" fontId="44" fillId="35" borderId="27" xfId="65" applyFont="1" applyFill="1" applyBorder="1" applyAlignment="1">
      <alignment horizontal="right" vertical="center" wrapText="1"/>
    </xf>
    <xf numFmtId="3" fontId="45" fillId="35" borderId="27" xfId="65" applyNumberFormat="1" applyFont="1" applyFill="1" applyBorder="1" applyAlignment="1">
      <alignment horizontal="right" vertical="center" wrapText="1"/>
    </xf>
    <xf numFmtId="0" fontId="45" fillId="36" borderId="27" xfId="65" applyFont="1" applyFill="1" applyBorder="1" applyAlignment="1">
      <alignment horizontal="right" vertical="center" wrapText="1"/>
    </xf>
    <xf numFmtId="3" fontId="44" fillId="36" borderId="27" xfId="65" applyNumberFormat="1" applyFont="1" applyFill="1" applyBorder="1" applyAlignment="1">
      <alignment horizontal="right" vertical="center" wrapText="1"/>
    </xf>
    <xf numFmtId="0" fontId="44" fillId="36" borderId="27" xfId="65" applyFont="1" applyFill="1" applyBorder="1" applyAlignment="1">
      <alignment horizontal="right" vertical="center" wrapText="1"/>
    </xf>
    <xf numFmtId="3" fontId="45" fillId="36" borderId="27" xfId="65" applyNumberFormat="1" applyFont="1" applyFill="1" applyBorder="1" applyAlignment="1">
      <alignment horizontal="right" vertical="center" wrapText="1"/>
    </xf>
    <xf numFmtId="0" fontId="43" fillId="35" borderId="27" xfId="71" applyFont="1" applyFill="1" applyBorder="1" applyAlignment="1">
      <alignment horizontal="left" vertical="center" wrapText="1"/>
    </xf>
    <xf numFmtId="3" fontId="43" fillId="35" borderId="27" xfId="71" applyNumberFormat="1" applyFont="1" applyFill="1" applyBorder="1" applyAlignment="1">
      <alignment horizontal="right" vertical="center"/>
    </xf>
    <xf numFmtId="3" fontId="42" fillId="35" borderId="27" xfId="71" applyNumberFormat="1" applyFont="1" applyFill="1" applyBorder="1" applyAlignment="1">
      <alignment horizontal="right" vertical="center"/>
    </xf>
    <xf numFmtId="0" fontId="42" fillId="35" borderId="27" xfId="71" quotePrefix="1" applyFont="1" applyFill="1" applyBorder="1" applyAlignment="1">
      <alignment horizontal="right" vertical="center" wrapText="1"/>
    </xf>
    <xf numFmtId="0" fontId="42" fillId="0" borderId="0" xfId="71" quotePrefix="1" applyFont="1" applyAlignment="1">
      <alignment horizontal="left" vertical="center" wrapText="1"/>
    </xf>
    <xf numFmtId="0" fontId="42" fillId="34" borderId="27" xfId="71" applyFont="1" applyFill="1" applyBorder="1" applyAlignment="1">
      <alignment horizontal="right" vertical="center" wrapText="1"/>
    </xf>
    <xf numFmtId="0" fontId="43" fillId="34" borderId="27" xfId="71" applyFont="1" applyFill="1" applyBorder="1" applyAlignment="1">
      <alignment horizontal="left" vertical="center" wrapText="1"/>
    </xf>
    <xf numFmtId="3" fontId="43" fillId="34" borderId="27" xfId="71" applyNumberFormat="1" applyFont="1" applyFill="1" applyBorder="1" applyAlignment="1">
      <alignment vertical="center"/>
    </xf>
    <xf numFmtId="3" fontId="42" fillId="34" borderId="27" xfId="71" applyNumberFormat="1" applyFont="1" applyFill="1" applyBorder="1" applyAlignment="1">
      <alignment vertical="center"/>
    </xf>
    <xf numFmtId="0" fontId="38" fillId="39" borderId="27" xfId="43" quotePrefix="1" applyFont="1" applyFill="1" applyBorder="1" applyAlignment="1">
      <alignment horizontal="right" vertical="center"/>
    </xf>
    <xf numFmtId="0" fontId="39" fillId="39" borderId="27" xfId="43" applyFont="1" applyFill="1" applyBorder="1" applyAlignment="1">
      <alignment vertical="center" wrapText="1"/>
    </xf>
    <xf numFmtId="3" fontId="39" fillId="39" borderId="27" xfId="56" applyNumberFormat="1" applyFont="1" applyFill="1" applyBorder="1" applyAlignment="1">
      <alignment vertical="center" wrapText="1"/>
    </xf>
    <xf numFmtId="3" fontId="38" fillId="39" borderId="27" xfId="43" applyNumberFormat="1" applyFont="1" applyFill="1" applyBorder="1" applyAlignment="1">
      <alignment vertical="center"/>
    </xf>
    <xf numFmtId="0" fontId="42" fillId="0" borderId="0" xfId="71" quotePrefix="1" applyFont="1" applyAlignment="1">
      <alignment horizontal="left" vertical="center"/>
    </xf>
    <xf numFmtId="0" fontId="42" fillId="38" borderId="27" xfId="71" quotePrefix="1" applyFont="1" applyFill="1" applyBorder="1" applyAlignment="1">
      <alignment horizontal="right" vertical="center"/>
    </xf>
    <xf numFmtId="0" fontId="39" fillId="38" borderId="27" xfId="43" applyFont="1" applyFill="1" applyBorder="1" applyAlignment="1">
      <alignment vertical="center" wrapText="1"/>
    </xf>
    <xf numFmtId="3" fontId="43" fillId="38" borderId="27" xfId="71" applyNumberFormat="1" applyFont="1" applyFill="1" applyBorder="1" applyAlignment="1">
      <alignment horizontal="right" vertical="center"/>
    </xf>
    <xf numFmtId="3" fontId="38" fillId="38" borderId="27" xfId="43" applyNumberFormat="1" applyFont="1" applyFill="1" applyBorder="1" applyAlignment="1">
      <alignment horizontal="right" vertical="center"/>
    </xf>
    <xf numFmtId="3" fontId="39" fillId="38" borderId="27" xfId="56" applyNumberFormat="1" applyFont="1" applyFill="1" applyBorder="1" applyAlignment="1">
      <alignment horizontal="right" vertical="center" wrapText="1"/>
    </xf>
    <xf numFmtId="0" fontId="42" fillId="0" borderId="0" xfId="71" applyFont="1" applyAlignment="1">
      <alignment horizontal="left" vertical="center"/>
    </xf>
    <xf numFmtId="0" fontId="42" fillId="34" borderId="27" xfId="71" applyFont="1" applyFill="1" applyBorder="1" applyAlignment="1">
      <alignment horizontal="right" vertical="center"/>
    </xf>
    <xf numFmtId="0" fontId="39" fillId="34" borderId="27" xfId="43" applyFont="1" applyFill="1" applyBorder="1" applyAlignment="1">
      <alignment vertical="center" wrapText="1"/>
    </xf>
    <xf numFmtId="3" fontId="43" fillId="34" borderId="27" xfId="71" applyNumberFormat="1" applyFont="1" applyFill="1" applyBorder="1" applyAlignment="1">
      <alignment horizontal="right" vertical="center"/>
    </xf>
    <xf numFmtId="3" fontId="38" fillId="34" borderId="27" xfId="43" applyNumberFormat="1" applyFont="1" applyFill="1" applyBorder="1" applyAlignment="1">
      <alignment horizontal="right" vertical="center"/>
    </xf>
    <xf numFmtId="3" fontId="39" fillId="34" borderId="27" xfId="56" applyNumberFormat="1" applyFont="1" applyFill="1" applyBorder="1" applyAlignment="1">
      <alignment horizontal="right" vertical="center" wrapText="1"/>
    </xf>
    <xf numFmtId="0" fontId="42" fillId="35" borderId="27" xfId="71" applyFont="1" applyFill="1" applyBorder="1" applyAlignment="1">
      <alignment horizontal="right" vertical="center"/>
    </xf>
    <xf numFmtId="0" fontId="39" fillId="35" borderId="27" xfId="43" applyFont="1" applyFill="1" applyBorder="1" applyAlignment="1">
      <alignment vertical="center" wrapText="1"/>
    </xf>
    <xf numFmtId="3" fontId="43" fillId="35" borderId="27" xfId="71" applyNumberFormat="1" applyFont="1" applyFill="1" applyBorder="1" applyAlignment="1">
      <alignment vertical="center"/>
    </xf>
    <xf numFmtId="3" fontId="38" fillId="35" borderId="27" xfId="43" applyNumberFormat="1" applyFont="1" applyFill="1" applyBorder="1" applyAlignment="1">
      <alignment vertical="center"/>
    </xf>
    <xf numFmtId="3" fontId="39" fillId="35" borderId="27" xfId="56" applyNumberFormat="1" applyFont="1" applyFill="1" applyBorder="1" applyAlignment="1">
      <alignment vertical="center" wrapText="1"/>
    </xf>
    <xf numFmtId="0" fontId="42" fillId="38" borderId="27" xfId="71" applyFont="1" applyFill="1" applyBorder="1" applyAlignment="1">
      <alignment horizontal="right" vertical="center"/>
    </xf>
    <xf numFmtId="3" fontId="43" fillId="38" borderId="27" xfId="71" applyNumberFormat="1" applyFont="1" applyFill="1" applyBorder="1" applyAlignment="1">
      <alignment vertical="center"/>
    </xf>
    <xf numFmtId="3" fontId="38" fillId="38" borderId="27" xfId="43" applyNumberFormat="1" applyFont="1" applyFill="1" applyBorder="1" applyAlignment="1">
      <alignment vertical="center"/>
    </xf>
    <xf numFmtId="3" fontId="39" fillId="38" borderId="27" xfId="56" applyNumberFormat="1" applyFont="1" applyFill="1" applyBorder="1" applyAlignment="1">
      <alignment vertical="center" wrapText="1"/>
    </xf>
    <xf numFmtId="0" fontId="42" fillId="37" borderId="27" xfId="71" applyFont="1" applyFill="1" applyBorder="1" applyAlignment="1">
      <alignment horizontal="right" vertical="center"/>
    </xf>
    <xf numFmtId="0" fontId="43" fillId="37" borderId="27" xfId="71" applyFont="1" applyFill="1" applyBorder="1" applyAlignment="1">
      <alignment horizontal="left" vertical="center" wrapText="1"/>
    </xf>
    <xf numFmtId="3" fontId="38" fillId="37" borderId="27" xfId="43" applyNumberFormat="1" applyFont="1" applyFill="1" applyBorder="1" applyAlignment="1">
      <alignment vertical="center"/>
    </xf>
    <xf numFmtId="3" fontId="39" fillId="37" borderId="27" xfId="56" applyNumberFormat="1" applyFont="1" applyFill="1" applyBorder="1" applyAlignment="1">
      <alignment horizontal="right" vertical="center" wrapText="1"/>
    </xf>
    <xf numFmtId="4" fontId="40" fillId="0" borderId="27" xfId="79" applyNumberFormat="1" applyFont="1" applyFill="1" applyBorder="1" applyAlignment="1">
      <alignment horizontal="center" vertical="center"/>
    </xf>
    <xf numFmtId="4" fontId="40" fillId="0" borderId="27" xfId="79" quotePrefix="1" applyNumberFormat="1" applyFont="1" applyFill="1" applyBorder="1" applyAlignment="1">
      <alignment horizontal="center" vertical="center"/>
    </xf>
    <xf numFmtId="4" fontId="40" fillId="0" borderId="28" xfId="79" applyNumberFormat="1" applyFont="1" applyFill="1" applyBorder="1" applyAlignment="1">
      <alignment horizontal="center" vertical="center"/>
    </xf>
    <xf numFmtId="4" fontId="40" fillId="0" borderId="28" xfId="79" quotePrefix="1" applyNumberFormat="1" applyFont="1" applyFill="1" applyBorder="1" applyAlignment="1">
      <alignment horizontal="center" vertical="center"/>
    </xf>
    <xf numFmtId="170" fontId="41" fillId="0" borderId="29" xfId="80" applyNumberFormat="1" applyFont="1" applyFill="1" applyBorder="1" applyAlignment="1">
      <alignment horizontal="right" vertical="center"/>
    </xf>
    <xf numFmtId="0" fontId="40" fillId="0" borderId="30" xfId="79" applyFont="1" applyFill="1" applyBorder="1"/>
    <xf numFmtId="170" fontId="41" fillId="0" borderId="29" xfId="80" applyNumberFormat="1" applyFont="1" applyFill="1" applyBorder="1" applyAlignment="1">
      <alignment horizontal="center" vertical="center" wrapText="1"/>
    </xf>
    <xf numFmtId="0" fontId="38" fillId="0" borderId="0" xfId="41" quotePrefix="1" applyFont="1" applyFill="1" applyBorder="1" applyAlignment="1">
      <alignment horizontal="center" vertical="center"/>
    </xf>
    <xf numFmtId="0" fontId="74" fillId="0" borderId="0" xfId="82" applyFont="1" applyAlignment="1">
      <alignment vertical="center"/>
    </xf>
    <xf numFmtId="0" fontId="40" fillId="0" borderId="0" xfId="65" applyFont="1" applyAlignment="1">
      <alignment vertical="center"/>
    </xf>
    <xf numFmtId="49" fontId="45" fillId="0" borderId="13" xfId="64" applyNumberFormat="1" applyFont="1" applyFill="1" applyBorder="1" applyAlignment="1">
      <alignment horizontal="center" vertical="center" wrapText="1"/>
    </xf>
    <xf numFmtId="49" fontId="44" fillId="36" borderId="27" xfId="65" applyNumberFormat="1" applyFont="1" applyFill="1" applyBorder="1" applyAlignment="1">
      <alignment horizontal="left" vertical="center" wrapText="1"/>
    </xf>
    <xf numFmtId="49" fontId="44" fillId="35" borderId="27" xfId="65" applyNumberFormat="1" applyFont="1" applyFill="1" applyBorder="1" applyAlignment="1">
      <alignment horizontal="left" vertical="center" wrapText="1"/>
    </xf>
    <xf numFmtId="3" fontId="14" fillId="0" borderId="0" xfId="65" applyNumberFormat="1" applyFont="1" applyAlignment="1">
      <alignment vertical="center"/>
    </xf>
    <xf numFmtId="0" fontId="38" fillId="0" borderId="10" xfId="41" applyFont="1" applyFill="1" applyBorder="1" applyAlignment="1">
      <alignment horizontal="center" vertical="center" wrapText="1"/>
    </xf>
    <xf numFmtId="0" fontId="38" fillId="0" borderId="13" xfId="41" applyFont="1" applyFill="1" applyBorder="1" applyAlignment="1">
      <alignment horizontal="center" vertical="center" wrapText="1"/>
    </xf>
    <xf numFmtId="0" fontId="38" fillId="0" borderId="0" xfId="43" applyFont="1" applyAlignment="1">
      <alignment horizontal="left" vertical="center" wrapText="1"/>
    </xf>
    <xf numFmtId="49" fontId="44" fillId="38" borderId="27" xfId="70" applyNumberFormat="1" applyFont="1" applyFill="1" applyBorder="1" applyAlignment="1">
      <alignment horizontal="left" vertical="center" wrapText="1"/>
    </xf>
    <xf numFmtId="0" fontId="38" fillId="0" borderId="23" xfId="41" applyFont="1" applyFill="1" applyBorder="1" applyAlignment="1">
      <alignment horizontal="center" vertical="center" wrapText="1"/>
    </xf>
    <xf numFmtId="49" fontId="38" fillId="0" borderId="13" xfId="64" applyNumberFormat="1" applyFont="1" applyFill="1" applyBorder="1" applyAlignment="1">
      <alignment horizontal="center" vertical="center" wrapText="1"/>
    </xf>
    <xf numFmtId="3" fontId="43" fillId="0" borderId="0" xfId="65" applyNumberFormat="1" applyFont="1"/>
    <xf numFmtId="3" fontId="43" fillId="0" borderId="0" xfId="71" applyNumberFormat="1" applyFont="1"/>
    <xf numFmtId="0" fontId="38" fillId="0" borderId="13" xfId="41" applyFont="1" applyFill="1" applyBorder="1" applyAlignment="1">
      <alignment horizontal="center" vertical="center" wrapText="1"/>
    </xf>
    <xf numFmtId="0" fontId="38" fillId="0" borderId="23" xfId="41" applyFont="1" applyFill="1" applyBorder="1" applyAlignment="1">
      <alignment horizontal="center" vertical="center" wrapText="1"/>
    </xf>
    <xf numFmtId="3" fontId="38" fillId="0" borderId="11" xfId="41" applyNumberFormat="1" applyFont="1" applyFill="1" applyBorder="1" applyAlignment="1">
      <alignment vertical="center"/>
    </xf>
    <xf numFmtId="4" fontId="40" fillId="0" borderId="30" xfId="79" applyNumberFormat="1" applyFont="1" applyFill="1" applyBorder="1" applyAlignment="1">
      <alignment horizontal="center" vertical="center"/>
    </xf>
    <xf numFmtId="4" fontId="40" fillId="0" borderId="30" xfId="79" quotePrefix="1" applyNumberFormat="1" applyFont="1" applyFill="1" applyBorder="1" applyAlignment="1">
      <alignment horizontal="center" vertical="center"/>
    </xf>
    <xf numFmtId="0" fontId="40" fillId="0" borderId="29" xfId="79" applyFont="1" applyFill="1" applyBorder="1"/>
    <xf numFmtId="0" fontId="41" fillId="0" borderId="13" xfId="79" applyFont="1" applyFill="1" applyBorder="1" applyAlignment="1">
      <alignment horizontal="center" vertical="justify" wrapText="1"/>
    </xf>
    <xf numFmtId="0" fontId="41" fillId="0" borderId="13" xfId="79" applyFont="1" applyFill="1" applyBorder="1" applyAlignment="1">
      <alignment horizontal="center" vertical="center" wrapText="1"/>
    </xf>
    <xf numFmtId="0" fontId="80" fillId="0" borderId="0" xfId="44" applyFont="1"/>
    <xf numFmtId="0" fontId="66" fillId="0" borderId="0" xfId="44" applyFont="1"/>
    <xf numFmtId="0" fontId="66" fillId="0" borderId="0" xfId="42" applyFont="1"/>
    <xf numFmtId="49" fontId="41" fillId="0" borderId="13" xfId="44" applyNumberFormat="1" applyFont="1" applyFill="1" applyBorder="1" applyAlignment="1">
      <alignment horizontal="center" vertical="center" wrapText="1"/>
    </xf>
    <xf numFmtId="49" fontId="41" fillId="0" borderId="10" xfId="44" applyNumberFormat="1" applyFont="1" applyFill="1" applyBorder="1" applyAlignment="1">
      <alignment horizontal="center" vertical="center" wrapText="1"/>
    </xf>
    <xf numFmtId="3" fontId="40" fillId="0" borderId="0" xfId="1" applyNumberFormat="1" applyFont="1" applyFill="1" applyBorder="1" applyAlignment="1">
      <alignment horizontal="right" vertical="center" wrapText="1"/>
    </xf>
    <xf numFmtId="3" fontId="41" fillId="0" borderId="0" xfId="1" applyNumberFormat="1" applyFont="1" applyFill="1" applyBorder="1" applyAlignment="1">
      <alignment horizontal="right" vertical="center" wrapText="1"/>
    </xf>
    <xf numFmtId="49" fontId="40" fillId="37" borderId="27" xfId="44" applyNumberFormat="1" applyFont="1" applyFill="1" applyBorder="1" applyAlignment="1">
      <alignment horizontal="left" vertical="top" wrapText="1"/>
    </xf>
    <xf numFmtId="3" fontId="40" fillId="37" borderId="27" xfId="44" applyNumberFormat="1" applyFont="1" applyFill="1" applyBorder="1" applyAlignment="1">
      <alignment horizontal="right" vertical="center" wrapText="1"/>
    </xf>
    <xf numFmtId="3" fontId="41" fillId="37" borderId="27" xfId="44" applyNumberFormat="1" applyFont="1" applyFill="1" applyBorder="1" applyAlignment="1">
      <alignment horizontal="right" vertical="center" wrapText="1"/>
    </xf>
    <xf numFmtId="49" fontId="40" fillId="0" borderId="0" xfId="44" applyNumberFormat="1" applyFont="1" applyFill="1" applyBorder="1" applyAlignment="1">
      <alignment horizontal="left" vertical="top" wrapText="1"/>
    </xf>
    <xf numFmtId="3" fontId="40" fillId="0" borderId="0" xfId="44" applyNumberFormat="1" applyFont="1" applyFill="1" applyBorder="1" applyAlignment="1">
      <alignment horizontal="right" vertical="center" wrapText="1"/>
    </xf>
    <xf numFmtId="3" fontId="41" fillId="0" borderId="0" xfId="44" applyNumberFormat="1" applyFont="1" applyFill="1" applyBorder="1" applyAlignment="1">
      <alignment horizontal="right" vertical="center" wrapText="1"/>
    </xf>
    <xf numFmtId="3" fontId="41" fillId="0" borderId="11" xfId="2" applyNumberFormat="1" applyFont="1" applyFill="1" applyBorder="1" applyAlignment="1">
      <alignment horizontal="right" vertical="center" wrapText="1"/>
    </xf>
    <xf numFmtId="0" fontId="80" fillId="0" borderId="0" xfId="42" applyFont="1"/>
    <xf numFmtId="49" fontId="40" fillId="37" borderId="28" xfId="44" applyNumberFormat="1" applyFont="1" applyFill="1" applyBorder="1" applyAlignment="1">
      <alignment horizontal="left" vertical="top" wrapText="1"/>
    </xf>
    <xf numFmtId="49" fontId="40" fillId="37" borderId="30" xfId="44" applyNumberFormat="1" applyFont="1" applyFill="1" applyBorder="1" applyAlignment="1">
      <alignment horizontal="left" vertical="top" wrapText="1"/>
    </xf>
    <xf numFmtId="49" fontId="38" fillId="0" borderId="13" xfId="64" applyNumberFormat="1" applyFont="1" applyFill="1" applyBorder="1" applyAlignment="1">
      <alignment horizontal="center" vertical="center" wrapText="1"/>
    </xf>
    <xf numFmtId="3" fontId="40" fillId="37" borderId="30" xfId="44" applyNumberFormat="1" applyFont="1" applyFill="1" applyBorder="1" applyAlignment="1">
      <alignment horizontal="right" vertical="center" wrapText="1"/>
    </xf>
    <xf numFmtId="3" fontId="40" fillId="37" borderId="28" xfId="44" applyNumberFormat="1" applyFont="1" applyFill="1" applyBorder="1" applyAlignment="1">
      <alignment horizontal="right" vertical="center" wrapText="1"/>
    </xf>
    <xf numFmtId="3" fontId="40" fillId="0" borderId="23" xfId="1" applyNumberFormat="1" applyFont="1" applyFill="1" applyBorder="1" applyAlignment="1">
      <alignment horizontal="right" vertical="center" wrapText="1"/>
    </xf>
    <xf numFmtId="3" fontId="41" fillId="0" borderId="23" xfId="1" applyNumberFormat="1" applyFont="1" applyFill="1" applyBorder="1" applyAlignment="1">
      <alignment horizontal="right" vertical="center" wrapText="1"/>
    </xf>
    <xf numFmtId="49" fontId="41" fillId="0" borderId="13" xfId="64" applyNumberFormat="1" applyFont="1" applyFill="1" applyBorder="1" applyAlignment="1">
      <alignment horizontal="center" vertical="center" wrapText="1"/>
    </xf>
    <xf numFmtId="49" fontId="41" fillId="0" borderId="22" xfId="44" applyNumberFormat="1" applyFont="1" applyFill="1" applyBorder="1" applyAlignment="1">
      <alignment horizontal="center" vertical="center" wrapText="1"/>
    </xf>
    <xf numFmtId="49" fontId="38" fillId="0" borderId="10" xfId="64" applyNumberFormat="1" applyFont="1" applyFill="1" applyBorder="1" applyAlignment="1">
      <alignment horizontal="center" vertical="center" wrapText="1"/>
    </xf>
    <xf numFmtId="0" fontId="51" fillId="0" borderId="0" xfId="71" applyFont="1" applyBorder="1" applyAlignment="1">
      <alignment horizontal="left"/>
    </xf>
    <xf numFmtId="49" fontId="38" fillId="0" borderId="13" xfId="1" applyNumberFormat="1" applyFont="1" applyFill="1" applyBorder="1" applyAlignment="1">
      <alignment horizontal="center" vertical="center" wrapText="1"/>
    </xf>
    <xf numFmtId="3" fontId="38" fillId="0" borderId="0" xfId="72" applyNumberFormat="1" applyFont="1" applyFill="1" applyBorder="1" applyAlignment="1">
      <alignment horizontal="center" vertical="center"/>
    </xf>
    <xf numFmtId="3" fontId="39" fillId="0" borderId="0" xfId="72" applyNumberFormat="1" applyFont="1" applyFill="1" applyBorder="1" applyAlignment="1">
      <alignment horizontal="center" vertical="center"/>
    </xf>
    <xf numFmtId="3" fontId="38" fillId="0" borderId="11" xfId="72" applyNumberFormat="1" applyFont="1" applyFill="1" applyBorder="1" applyAlignment="1">
      <alignment horizontal="center" vertical="center"/>
    </xf>
    <xf numFmtId="0" fontId="78" fillId="0" borderId="0" xfId="70" applyFont="1"/>
    <xf numFmtId="3" fontId="38" fillId="0" borderId="0" xfId="70" applyNumberFormat="1" applyFont="1" applyFill="1" applyBorder="1" applyAlignment="1">
      <alignment horizontal="center" vertical="center"/>
    </xf>
    <xf numFmtId="3" fontId="39" fillId="0" borderId="0" xfId="70" applyNumberFormat="1" applyFont="1" applyFill="1" applyBorder="1" applyAlignment="1">
      <alignment horizontal="center" vertical="center" wrapText="1"/>
    </xf>
    <xf numFmtId="3" fontId="39" fillId="0" borderId="0" xfId="70" applyNumberFormat="1" applyFont="1" applyFill="1" applyBorder="1" applyAlignment="1">
      <alignment horizontal="center" vertical="center"/>
    </xf>
    <xf numFmtId="3" fontId="38" fillId="0" borderId="0" xfId="70" applyNumberFormat="1" applyFont="1" applyFill="1" applyBorder="1" applyAlignment="1">
      <alignment horizontal="center" vertical="center" wrapText="1"/>
    </xf>
    <xf numFmtId="1" fontId="39" fillId="0" borderId="0" xfId="70" applyNumberFormat="1" applyFont="1" applyFill="1" applyBorder="1" applyAlignment="1">
      <alignment horizontal="center" vertical="center"/>
    </xf>
    <xf numFmtId="49" fontId="41" fillId="0" borderId="13" xfId="44" applyNumberFormat="1" applyFont="1" applyFill="1" applyBorder="1" applyAlignment="1">
      <alignment horizontal="center" vertical="center" wrapText="1"/>
    </xf>
    <xf numFmtId="49" fontId="44" fillId="36" borderId="30" xfId="65" applyNumberFormat="1" applyFont="1" applyFill="1" applyBorder="1" applyAlignment="1">
      <alignment horizontal="left" vertical="center" wrapText="1"/>
    </xf>
    <xf numFmtId="3" fontId="45" fillId="36" borderId="30" xfId="65" applyNumberFormat="1" applyFont="1" applyFill="1" applyBorder="1" applyAlignment="1">
      <alignment horizontal="right" vertical="center" wrapText="1"/>
    </xf>
    <xf numFmtId="0" fontId="45" fillId="36" borderId="30" xfId="65" applyFont="1" applyFill="1" applyBorder="1" applyAlignment="1">
      <alignment horizontal="right" vertical="center" wrapText="1"/>
    </xf>
    <xf numFmtId="3" fontId="44" fillId="35" borderId="30" xfId="65" applyNumberFormat="1" applyFont="1" applyFill="1" applyBorder="1" applyAlignment="1">
      <alignment horizontal="right" vertical="center" wrapText="1"/>
    </xf>
    <xf numFmtId="0" fontId="44" fillId="35" borderId="30" xfId="65" applyFont="1" applyFill="1" applyBorder="1" applyAlignment="1">
      <alignment horizontal="right" vertical="center" wrapText="1"/>
    </xf>
    <xf numFmtId="49" fontId="44" fillId="36" borderId="28" xfId="65" applyNumberFormat="1" applyFont="1" applyFill="1" applyBorder="1" applyAlignment="1">
      <alignment horizontal="left" vertical="center" wrapText="1"/>
    </xf>
    <xf numFmtId="3" fontId="44" fillId="36" borderId="28" xfId="65" applyNumberFormat="1" applyFont="1" applyFill="1" applyBorder="1" applyAlignment="1">
      <alignment horizontal="right" vertical="center" wrapText="1"/>
    </xf>
    <xf numFmtId="0" fontId="44" fillId="36" borderId="28" xfId="65" applyFont="1" applyFill="1" applyBorder="1" applyAlignment="1">
      <alignment horizontal="right" vertical="center" wrapText="1"/>
    </xf>
    <xf numFmtId="3" fontId="44" fillId="35" borderId="28" xfId="65" applyNumberFormat="1" applyFont="1" applyFill="1" applyBorder="1" applyAlignment="1">
      <alignment horizontal="right" vertical="center" wrapText="1"/>
    </xf>
    <xf numFmtId="3" fontId="45" fillId="36" borderId="28" xfId="65" applyNumberFormat="1" applyFont="1" applyFill="1" applyBorder="1" applyAlignment="1">
      <alignment horizontal="right" vertical="center" wrapText="1"/>
    </xf>
    <xf numFmtId="0" fontId="45" fillId="36" borderId="28" xfId="65" applyFont="1" applyFill="1" applyBorder="1" applyAlignment="1">
      <alignment horizontal="right" vertical="center" wrapText="1"/>
    </xf>
    <xf numFmtId="3" fontId="44" fillId="0" borderId="23" xfId="64" applyNumberFormat="1" applyFont="1" applyFill="1" applyBorder="1" applyAlignment="1">
      <alignment horizontal="right" vertical="center" wrapText="1"/>
    </xf>
    <xf numFmtId="3" fontId="45" fillId="0" borderId="23" xfId="64" applyNumberFormat="1" applyFont="1" applyFill="1" applyBorder="1" applyAlignment="1">
      <alignment horizontal="right" vertical="center" wrapText="1"/>
    </xf>
    <xf numFmtId="49" fontId="41" fillId="0" borderId="12" xfId="1" applyNumberFormat="1" applyFont="1" applyFill="1" applyBorder="1" applyAlignment="1">
      <alignment horizontal="center" vertical="center" wrapText="1"/>
    </xf>
    <xf numFmtId="49" fontId="41" fillId="0" borderId="13" xfId="1" applyNumberFormat="1" applyFont="1" applyFill="1" applyBorder="1" applyAlignment="1">
      <alignment horizontal="center" vertical="center" wrapText="1"/>
    </xf>
    <xf numFmtId="49" fontId="41" fillId="0" borderId="24" xfId="1" applyNumberFormat="1" applyFont="1" applyFill="1" applyBorder="1" applyAlignment="1">
      <alignment horizontal="center" vertical="center" wrapText="1"/>
    </xf>
    <xf numFmtId="0" fontId="38" fillId="0" borderId="23" xfId="41" applyFont="1" applyFill="1" applyBorder="1" applyAlignment="1">
      <alignment horizontal="center" vertical="center" wrapText="1"/>
    </xf>
    <xf numFmtId="3" fontId="38" fillId="0" borderId="23" xfId="41" applyNumberFormat="1" applyFont="1" applyFill="1" applyBorder="1"/>
    <xf numFmtId="1" fontId="45" fillId="0" borderId="11" xfId="72" applyFont="1" applyFill="1" applyBorder="1" applyAlignment="1">
      <alignment wrapText="1"/>
    </xf>
    <xf numFmtId="3" fontId="39" fillId="0" borderId="0" xfId="43" applyNumberFormat="1" applyFont="1" applyAlignment="1">
      <alignment vertical="center"/>
    </xf>
    <xf numFmtId="3" fontId="39" fillId="0" borderId="0" xfId="43" applyNumberFormat="1" applyFont="1" applyFill="1" applyAlignment="1">
      <alignment vertical="center"/>
    </xf>
    <xf numFmtId="3" fontId="39" fillId="39" borderId="27" xfId="43" applyNumberFormat="1" applyFont="1" applyFill="1" applyBorder="1" applyAlignment="1">
      <alignment vertical="center"/>
    </xf>
    <xf numFmtId="3" fontId="43" fillId="37" borderId="27" xfId="71" applyNumberFormat="1" applyFont="1" applyFill="1" applyBorder="1" applyAlignment="1">
      <alignment vertical="center"/>
    </xf>
    <xf numFmtId="0" fontId="41" fillId="0" borderId="10" xfId="41" applyFont="1" applyFill="1" applyBorder="1" applyAlignment="1">
      <alignment horizontal="center" vertical="center" wrapText="1"/>
    </xf>
    <xf numFmtId="49" fontId="41" fillId="0" borderId="13" xfId="64" applyNumberFormat="1" applyFont="1" applyFill="1" applyBorder="1" applyAlignment="1">
      <alignment horizontal="center" vertical="center" wrapText="1"/>
    </xf>
    <xf numFmtId="0" fontId="41" fillId="0" borderId="23" xfId="41" applyFont="1" applyFill="1" applyBorder="1" applyAlignment="1">
      <alignment horizontal="center" vertical="center" wrapText="1"/>
    </xf>
    <xf numFmtId="49" fontId="41" fillId="0" borderId="10" xfId="64" applyNumberFormat="1" applyFont="1" applyFill="1" applyBorder="1" applyAlignment="1">
      <alignment horizontal="center" vertical="center" wrapText="1"/>
    </xf>
    <xf numFmtId="0" fontId="43" fillId="0" borderId="13" xfId="71" applyFont="1" applyBorder="1" applyAlignment="1">
      <alignment horizontal="center" vertical="center" wrapText="1"/>
    </xf>
    <xf numFmtId="0" fontId="43" fillId="0" borderId="10" xfId="71" applyFont="1" applyBorder="1" applyAlignment="1">
      <alignment horizontal="center" vertical="center" wrapText="1"/>
    </xf>
    <xf numFmtId="0" fontId="83" fillId="0" borderId="13" xfId="0" applyFont="1" applyBorder="1" applyAlignment="1">
      <alignment horizontal="center" vertical="center" wrapText="1"/>
    </xf>
    <xf numFmtId="3" fontId="84" fillId="0" borderId="0" xfId="66" quotePrefix="1" applyNumberFormat="1" applyFont="1" applyBorder="1" applyAlignment="1">
      <alignment horizontal="center" vertical="center"/>
    </xf>
    <xf numFmtId="169" fontId="41" fillId="0" borderId="0" xfId="67" applyNumberFormat="1" applyFont="1" applyFill="1" applyBorder="1" applyAlignment="1" applyProtection="1">
      <alignment horizontal="left" vertical="center"/>
    </xf>
    <xf numFmtId="3" fontId="41" fillId="0" borderId="0" xfId="67" applyNumberFormat="1" applyFont="1" applyFill="1" applyBorder="1" applyAlignment="1" applyProtection="1">
      <alignment horizontal="right" vertical="center"/>
    </xf>
    <xf numFmtId="3" fontId="40" fillId="0" borderId="0" xfId="72" applyNumberFormat="1" applyFont="1" applyFill="1" applyBorder="1" applyAlignment="1">
      <alignment horizontal="right" vertical="center" wrapText="1"/>
    </xf>
    <xf numFmtId="3" fontId="41" fillId="0" borderId="0" xfId="75" applyNumberFormat="1" applyFont="1" applyFill="1" applyBorder="1" applyAlignment="1">
      <alignment horizontal="right" vertical="center" wrapText="1"/>
    </xf>
    <xf numFmtId="3" fontId="41" fillId="0" borderId="0" xfId="72" applyNumberFormat="1" applyFont="1" applyFill="1" applyBorder="1" applyAlignment="1">
      <alignment horizontal="right" wrapText="1"/>
    </xf>
    <xf numFmtId="1" fontId="41" fillId="0" borderId="0" xfId="72" applyFont="1" applyFill="1" applyAlignment="1">
      <alignment horizontal="right"/>
    </xf>
    <xf numFmtId="3" fontId="84" fillId="0" borderId="0" xfId="66" applyNumberFormat="1" applyFont="1" applyBorder="1" applyAlignment="1">
      <alignment horizontal="center" vertical="center"/>
    </xf>
    <xf numFmtId="3" fontId="84" fillId="0" borderId="23" xfId="66" applyNumberFormat="1" applyFont="1" applyBorder="1" applyAlignment="1">
      <alignment horizontal="center" vertical="center"/>
    </xf>
    <xf numFmtId="169" fontId="41" fillId="0" borderId="23" xfId="67" applyNumberFormat="1" applyFont="1" applyFill="1" applyBorder="1" applyAlignment="1" applyProtection="1">
      <alignment horizontal="left" vertical="center"/>
    </xf>
    <xf numFmtId="3" fontId="41" fillId="0" borderId="23" xfId="67" applyNumberFormat="1" applyFont="1" applyFill="1" applyBorder="1" applyAlignment="1" applyProtection="1">
      <alignment horizontal="right" vertical="center"/>
    </xf>
    <xf numFmtId="3" fontId="40" fillId="0" borderId="23" xfId="72" applyNumberFormat="1" applyFont="1" applyFill="1" applyBorder="1" applyAlignment="1">
      <alignment horizontal="right" vertical="center" wrapText="1"/>
    </xf>
    <xf numFmtId="3" fontId="41" fillId="0" borderId="23" xfId="72" applyNumberFormat="1" applyFont="1" applyFill="1" applyBorder="1" applyAlignment="1">
      <alignment horizontal="right" wrapText="1"/>
    </xf>
    <xf numFmtId="1" fontId="41" fillId="0" borderId="23" xfId="72" applyFont="1" applyFill="1" applyBorder="1" applyAlignment="1">
      <alignment horizontal="right"/>
    </xf>
    <xf numFmtId="3" fontId="41" fillId="33" borderId="0" xfId="67" applyNumberFormat="1" applyFont="1" applyFill="1" applyBorder="1" applyAlignment="1" applyProtection="1">
      <alignment horizontal="right" vertical="center"/>
    </xf>
    <xf numFmtId="0" fontId="41" fillId="0" borderId="10" xfId="41" applyFont="1" applyFill="1" applyBorder="1" applyAlignment="1">
      <alignment horizontal="center" vertical="center" wrapText="1"/>
    </xf>
    <xf numFmtId="0" fontId="41" fillId="0" borderId="12" xfId="41" applyFont="1" applyFill="1" applyBorder="1" applyAlignment="1">
      <alignment horizontal="center" vertical="center" wrapText="1"/>
    </xf>
    <xf numFmtId="0" fontId="41" fillId="0" borderId="13" xfId="41" applyFont="1" applyFill="1" applyBorder="1" applyAlignment="1">
      <alignment horizontal="center" vertical="center" wrapText="1"/>
    </xf>
    <xf numFmtId="0" fontId="38" fillId="0" borderId="10" xfId="41" applyFont="1" applyFill="1" applyBorder="1" applyAlignment="1">
      <alignment horizontal="center" vertical="center" wrapText="1"/>
    </xf>
    <xf numFmtId="0" fontId="38" fillId="0" borderId="11" xfId="41" applyFont="1" applyFill="1" applyBorder="1" applyAlignment="1">
      <alignment horizontal="center" vertical="center" wrapText="1"/>
    </xf>
    <xf numFmtId="0" fontId="38" fillId="0" borderId="13" xfId="48" applyFont="1" applyFill="1" applyBorder="1" applyAlignment="1">
      <alignment horizontal="center" vertical="center" wrapText="1"/>
    </xf>
    <xf numFmtId="0" fontId="38" fillId="0" borderId="12" xfId="41" applyFont="1" applyFill="1" applyBorder="1" applyAlignment="1">
      <alignment horizontal="center" vertical="center" wrapText="1"/>
    </xf>
    <xf numFmtId="1" fontId="38" fillId="0" borderId="13" xfId="72" applyFont="1" applyFill="1" applyBorder="1" applyAlignment="1">
      <alignment horizontal="center" vertical="center" wrapText="1"/>
    </xf>
    <xf numFmtId="1" fontId="39" fillId="0" borderId="13" xfId="72" applyFont="1" applyFill="1" applyBorder="1" applyAlignment="1">
      <alignment horizontal="center" vertical="center" wrapText="1"/>
    </xf>
    <xf numFmtId="1" fontId="39" fillId="0" borderId="10" xfId="72" applyFont="1" applyFill="1" applyBorder="1" applyAlignment="1">
      <alignment horizontal="center" vertical="center" wrapText="1"/>
    </xf>
    <xf numFmtId="0" fontId="38" fillId="0" borderId="13" xfId="41" applyFont="1" applyFill="1" applyBorder="1" applyAlignment="1">
      <alignment horizontal="center" vertical="center" wrapText="1"/>
    </xf>
    <xf numFmtId="1" fontId="38" fillId="0" borderId="23" xfId="72" applyFont="1" applyFill="1" applyBorder="1" applyAlignment="1">
      <alignment horizontal="right"/>
    </xf>
    <xf numFmtId="1" fontId="38" fillId="0" borderId="10" xfId="72" applyFont="1" applyFill="1" applyBorder="1" applyAlignment="1">
      <alignment horizontal="center" vertical="center" wrapText="1"/>
    </xf>
    <xf numFmtId="1" fontId="38" fillId="0" borderId="11" xfId="72" applyFont="1" applyFill="1" applyBorder="1" applyAlignment="1">
      <alignment horizontal="center" vertical="center" wrapText="1"/>
    </xf>
    <xf numFmtId="0" fontId="38" fillId="33" borderId="0" xfId="41" applyFont="1" applyFill="1" applyAlignment="1">
      <alignment horizontal="left" vertical="center" wrapText="1"/>
    </xf>
    <xf numFmtId="0" fontId="53" fillId="0" borderId="0" xfId="79" applyFont="1" applyFill="1" applyBorder="1" applyAlignment="1">
      <alignment horizontal="left" vertical="center" wrapText="1"/>
    </xf>
    <xf numFmtId="0" fontId="39" fillId="0" borderId="0" xfId="83" applyFont="1"/>
    <xf numFmtId="0" fontId="5" fillId="0" borderId="0" xfId="83"/>
    <xf numFmtId="0" fontId="41" fillId="0" borderId="23" xfId="41" applyFont="1" applyBorder="1" applyAlignment="1">
      <alignment vertical="center"/>
    </xf>
    <xf numFmtId="0" fontId="5" fillId="0" borderId="0" xfId="83" applyBorder="1"/>
    <xf numFmtId="0" fontId="38" fillId="33" borderId="0" xfId="41" applyFont="1" applyFill="1" applyAlignment="1">
      <alignment vertical="center"/>
    </xf>
    <xf numFmtId="0" fontId="5" fillId="33" borderId="0" xfId="83" applyFill="1"/>
    <xf numFmtId="0" fontId="39" fillId="0" borderId="0" xfId="84" applyFont="1"/>
    <xf numFmtId="3" fontId="43" fillId="0" borderId="0" xfId="84" applyNumberFormat="1" applyFont="1" applyAlignment="1">
      <alignment vertical="center"/>
    </xf>
    <xf numFmtId="3" fontId="42" fillId="0" borderId="0" xfId="84" applyNumberFormat="1" applyFont="1" applyAlignment="1">
      <alignment vertical="center"/>
    </xf>
    <xf numFmtId="0" fontId="43" fillId="0" borderId="0" xfId="84" applyFont="1"/>
    <xf numFmtId="0" fontId="42" fillId="0" borderId="0" xfId="84" applyFont="1"/>
    <xf numFmtId="3" fontId="43" fillId="0" borderId="23" xfId="84" applyNumberFormat="1" applyFont="1" applyBorder="1" applyAlignment="1">
      <alignment vertical="center"/>
    </xf>
    <xf numFmtId="3" fontId="42" fillId="0" borderId="23" xfId="84" applyNumberFormat="1" applyFont="1" applyBorder="1" applyAlignment="1">
      <alignment vertical="center"/>
    </xf>
    <xf numFmtId="0" fontId="43" fillId="0" borderId="23" xfId="84" applyFont="1" applyBorder="1"/>
    <xf numFmtId="0" fontId="42" fillId="0" borderId="23" xfId="84" applyFont="1" applyBorder="1"/>
    <xf numFmtId="3" fontId="43" fillId="33" borderId="23" xfId="84" applyNumberFormat="1" applyFont="1" applyFill="1" applyBorder="1" applyAlignment="1">
      <alignment vertical="center"/>
    </xf>
    <xf numFmtId="3" fontId="42" fillId="33" borderId="23" xfId="84" applyNumberFormat="1" applyFont="1" applyFill="1" applyBorder="1" applyAlignment="1">
      <alignment vertical="center"/>
    </xf>
    <xf numFmtId="3" fontId="43" fillId="33" borderId="0" xfId="84" applyNumberFormat="1" applyFont="1" applyFill="1" applyBorder="1" applyAlignment="1">
      <alignment vertical="center"/>
    </xf>
    <xf numFmtId="3" fontId="42" fillId="33" borderId="0" xfId="84" applyNumberFormat="1" applyFont="1" applyFill="1" applyBorder="1" applyAlignment="1">
      <alignment vertical="center"/>
    </xf>
    <xf numFmtId="3" fontId="43" fillId="33" borderId="0" xfId="84" applyNumberFormat="1" applyFont="1" applyFill="1" applyBorder="1" applyAlignment="1">
      <alignment horizontal="right" vertical="center"/>
    </xf>
    <xf numFmtId="0" fontId="43" fillId="33" borderId="0" xfId="84" applyFont="1" applyFill="1"/>
    <xf numFmtId="0" fontId="39" fillId="0" borderId="11" xfId="84" applyFont="1" applyBorder="1" applyAlignment="1">
      <alignment vertical="center"/>
    </xf>
    <xf numFmtId="3" fontId="42" fillId="0" borderId="11" xfId="84" applyNumberFormat="1" applyFont="1" applyBorder="1" applyAlignment="1">
      <alignment vertical="center"/>
    </xf>
    <xf numFmtId="3" fontId="42" fillId="33" borderId="11" xfId="84" applyNumberFormat="1" applyFont="1" applyFill="1" applyBorder="1" applyAlignment="1">
      <alignment vertical="center"/>
    </xf>
    <xf numFmtId="3" fontId="43" fillId="0" borderId="0" xfId="84" applyNumberFormat="1" applyFont="1"/>
    <xf numFmtId="0" fontId="42" fillId="0" borderId="0" xfId="85" applyFont="1" applyAlignment="1">
      <alignment horizontal="center" vertical="center"/>
    </xf>
    <xf numFmtId="3" fontId="43" fillId="0" borderId="0" xfId="85" applyNumberFormat="1" applyFont="1" applyAlignment="1">
      <alignment vertical="center"/>
    </xf>
    <xf numFmtId="3" fontId="42" fillId="0" borderId="0" xfId="85" applyNumberFormat="1" applyFont="1" applyAlignment="1">
      <alignment vertical="center"/>
    </xf>
    <xf numFmtId="3" fontId="43" fillId="0" borderId="0" xfId="85" applyNumberFormat="1" applyFont="1"/>
    <xf numFmtId="3" fontId="42" fillId="0" borderId="0" xfId="85" applyNumberFormat="1" applyFont="1"/>
    <xf numFmtId="0" fontId="43" fillId="0" borderId="0" xfId="85" applyFont="1"/>
    <xf numFmtId="0" fontId="39" fillId="0" borderId="0" xfId="86" applyFont="1"/>
    <xf numFmtId="0" fontId="69" fillId="0" borderId="0" xfId="86" applyFont="1"/>
    <xf numFmtId="3" fontId="43" fillId="0" borderId="0" xfId="86" applyNumberFormat="1" applyFont="1" applyAlignment="1">
      <alignment vertical="center"/>
    </xf>
    <xf numFmtId="3" fontId="42" fillId="0" borderId="0" xfId="86" applyNumberFormat="1" applyFont="1" applyAlignment="1">
      <alignment vertical="center"/>
    </xf>
    <xf numFmtId="0" fontId="43" fillId="0" borderId="0" xfId="86" applyFont="1"/>
    <xf numFmtId="0" fontId="39" fillId="0" borderId="11" xfId="86" applyFont="1" applyBorder="1" applyAlignment="1">
      <alignment vertical="center"/>
    </xf>
    <xf numFmtId="0" fontId="38" fillId="0" borderId="11" xfId="86" applyFont="1" applyBorder="1" applyAlignment="1">
      <alignment vertical="center"/>
    </xf>
    <xf numFmtId="3" fontId="42" fillId="0" borderId="11" xfId="86" applyNumberFormat="1" applyFont="1" applyBorder="1" applyAlignment="1">
      <alignment vertical="center"/>
    </xf>
    <xf numFmtId="3" fontId="42" fillId="33" borderId="11" xfId="86" applyNumberFormat="1" applyFont="1" applyFill="1" applyBorder="1" applyAlignment="1">
      <alignment vertical="center"/>
    </xf>
    <xf numFmtId="3" fontId="43" fillId="0" borderId="0" xfId="86" applyNumberFormat="1" applyFont="1"/>
    <xf numFmtId="3" fontId="40" fillId="0" borderId="0" xfId="72" applyNumberFormat="1" applyFont="1" applyFill="1" applyBorder="1" applyAlignment="1">
      <alignment horizontal="center" vertical="center"/>
    </xf>
    <xf numFmtId="3" fontId="40" fillId="0" borderId="0" xfId="72" applyNumberFormat="1" applyFont="1" applyFill="1" applyBorder="1" applyAlignment="1">
      <alignment horizontal="right" vertical="center" indent="1"/>
    </xf>
    <xf numFmtId="3" fontId="41" fillId="0" borderId="0" xfId="72" applyNumberFormat="1" applyFont="1" applyFill="1" applyBorder="1" applyAlignment="1">
      <alignment horizontal="center" vertical="center"/>
    </xf>
    <xf numFmtId="3" fontId="41" fillId="0" borderId="11" xfId="72" applyNumberFormat="1" applyFont="1" applyFill="1" applyBorder="1" applyAlignment="1">
      <alignment horizontal="center" vertical="center"/>
    </xf>
    <xf numFmtId="3" fontId="43" fillId="0" borderId="0" xfId="86" applyNumberFormat="1" applyFont="1" applyAlignment="1">
      <alignment horizontal="right" vertical="center"/>
    </xf>
    <xf numFmtId="3" fontId="42" fillId="0" borderId="0" xfId="86" applyNumberFormat="1" applyFont="1" applyAlignment="1">
      <alignment horizontal="right" vertical="center"/>
    </xf>
    <xf numFmtId="3" fontId="43" fillId="0" borderId="23" xfId="86" applyNumberFormat="1" applyFont="1" applyBorder="1" applyAlignment="1">
      <alignment horizontal="right" vertical="center"/>
    </xf>
    <xf numFmtId="3" fontId="42" fillId="0" borderId="23" xfId="86" applyNumberFormat="1" applyFont="1" applyBorder="1" applyAlignment="1">
      <alignment horizontal="right" vertical="center"/>
    </xf>
    <xf numFmtId="3" fontId="43" fillId="0" borderId="0" xfId="86" applyNumberFormat="1" applyFont="1" applyAlignment="1">
      <alignment horizontal="center" vertical="center"/>
    </xf>
    <xf numFmtId="3" fontId="42" fillId="0" borderId="0" xfId="86" applyNumberFormat="1" applyFont="1" applyAlignment="1">
      <alignment horizontal="center" vertical="center"/>
    </xf>
    <xf numFmtId="3" fontId="39" fillId="33" borderId="0" xfId="72" applyNumberFormat="1" applyFont="1" applyFill="1" applyBorder="1" applyAlignment="1">
      <alignment horizontal="right" vertical="center" wrapText="1"/>
    </xf>
    <xf numFmtId="3" fontId="43" fillId="33" borderId="0" xfId="86" applyNumberFormat="1" applyFont="1" applyFill="1" applyAlignment="1">
      <alignment horizontal="right" vertical="center"/>
    </xf>
    <xf numFmtId="3" fontId="42" fillId="33" borderId="0" xfId="86" applyNumberFormat="1" applyFont="1" applyFill="1" applyAlignment="1">
      <alignment horizontal="right" vertical="center"/>
    </xf>
    <xf numFmtId="3" fontId="38" fillId="0" borderId="11" xfId="86" applyNumberFormat="1" applyFont="1" applyBorder="1" applyAlignment="1">
      <alignment horizontal="right" vertical="center"/>
    </xf>
    <xf numFmtId="1" fontId="39" fillId="33" borderId="0" xfId="72" applyFont="1" applyFill="1" applyAlignment="1">
      <alignment vertical="center"/>
    </xf>
    <xf numFmtId="3" fontId="66" fillId="0" borderId="0" xfId="86" applyNumberFormat="1" applyFont="1" applyAlignment="1">
      <alignment horizontal="right" vertical="center"/>
    </xf>
    <xf numFmtId="3" fontId="67" fillId="0" borderId="0" xfId="86" applyNumberFormat="1" applyFont="1" applyAlignment="1">
      <alignment horizontal="right" vertical="center"/>
    </xf>
    <xf numFmtId="0" fontId="66" fillId="0" borderId="0" xfId="86" applyFont="1"/>
    <xf numFmtId="3" fontId="66" fillId="33" borderId="0" xfId="86" applyNumberFormat="1" applyFont="1" applyFill="1" applyAlignment="1">
      <alignment horizontal="right" vertical="center"/>
    </xf>
    <xf numFmtId="3" fontId="40" fillId="33" borderId="0" xfId="72" applyNumberFormat="1" applyFont="1" applyFill="1" applyBorder="1" applyAlignment="1">
      <alignment horizontal="right" vertical="center" wrapText="1"/>
    </xf>
    <xf numFmtId="3" fontId="41" fillId="33" borderId="0" xfId="75" applyNumberFormat="1" applyFont="1" applyFill="1" applyBorder="1" applyAlignment="1">
      <alignment horizontal="right" vertical="center" wrapText="1"/>
    </xf>
    <xf numFmtId="3" fontId="66" fillId="0" borderId="23" xfId="86" applyNumberFormat="1" applyFont="1" applyBorder="1" applyAlignment="1">
      <alignment horizontal="right" vertical="center"/>
    </xf>
    <xf numFmtId="3" fontId="67" fillId="0" borderId="23" xfId="86" applyNumberFormat="1" applyFont="1" applyBorder="1" applyAlignment="1">
      <alignment horizontal="right" vertical="center"/>
    </xf>
    <xf numFmtId="3" fontId="41" fillId="33" borderId="23" xfId="67" applyNumberFormat="1" applyFont="1" applyFill="1" applyBorder="1" applyAlignment="1" applyProtection="1">
      <alignment horizontal="right" vertical="center"/>
    </xf>
    <xf numFmtId="3" fontId="66" fillId="33" borderId="23" xfId="86" applyNumberFormat="1" applyFont="1" applyFill="1" applyBorder="1" applyAlignment="1">
      <alignment horizontal="right" vertical="center"/>
    </xf>
    <xf numFmtId="3" fontId="40" fillId="33" borderId="23" xfId="72" applyNumberFormat="1" applyFont="1" applyFill="1" applyBorder="1" applyAlignment="1">
      <alignment horizontal="right" vertical="center" wrapText="1"/>
    </xf>
    <xf numFmtId="3" fontId="41" fillId="33" borderId="23" xfId="75" applyNumberFormat="1" applyFont="1" applyFill="1" applyBorder="1" applyAlignment="1">
      <alignment horizontal="right" vertical="center" wrapText="1"/>
    </xf>
    <xf numFmtId="0" fontId="39" fillId="0" borderId="23" xfId="86" applyFont="1" applyBorder="1"/>
    <xf numFmtId="3" fontId="39" fillId="33" borderId="0" xfId="72" applyNumberFormat="1" applyFont="1" applyFill="1" applyAlignment="1">
      <alignment horizontal="right" vertical="center"/>
    </xf>
    <xf numFmtId="3" fontId="39" fillId="33" borderId="0" xfId="77" applyNumberFormat="1" applyFont="1" applyFill="1" applyAlignment="1">
      <alignment vertical="center"/>
    </xf>
    <xf numFmtId="3" fontId="39" fillId="33" borderId="0" xfId="72" applyNumberFormat="1" applyFont="1" applyFill="1" applyAlignment="1">
      <alignment vertical="center"/>
    </xf>
    <xf numFmtId="0" fontId="38" fillId="33" borderId="0" xfId="74" applyFont="1" applyFill="1" applyBorder="1" applyAlignment="1">
      <alignment horizontal="center" vertical="center" wrapText="1"/>
    </xf>
    <xf numFmtId="0" fontId="39" fillId="33" borderId="0" xfId="43" applyFont="1" applyFill="1"/>
    <xf numFmtId="49" fontId="41" fillId="0" borderId="12" xfId="87" applyNumberFormat="1" applyFont="1" applyFill="1" applyBorder="1" applyAlignment="1">
      <alignment horizontal="center" vertical="center" wrapText="1"/>
    </xf>
    <xf numFmtId="49" fontId="41" fillId="0" borderId="13" xfId="87" applyNumberFormat="1" applyFont="1" applyFill="1" applyBorder="1" applyAlignment="1">
      <alignment horizontal="center" vertical="center" wrapText="1"/>
    </xf>
    <xf numFmtId="49" fontId="41" fillId="0" borderId="24" xfId="87" applyNumberFormat="1" applyFont="1" applyFill="1" applyBorder="1" applyAlignment="1">
      <alignment horizontal="center" vertical="center" wrapText="1"/>
    </xf>
    <xf numFmtId="0" fontId="43" fillId="0" borderId="0" xfId="88" applyFont="1" applyAlignment="1">
      <alignment horizontal="right" vertical="center"/>
    </xf>
    <xf numFmtId="0" fontId="42" fillId="0" borderId="0" xfId="88" applyFont="1" applyAlignment="1">
      <alignment horizontal="center" vertical="center"/>
    </xf>
    <xf numFmtId="0" fontId="43" fillId="0" borderId="0" xfId="88" applyFont="1"/>
    <xf numFmtId="0" fontId="14" fillId="0" borderId="0" xfId="89" applyFont="1" applyAlignment="1">
      <alignment vertical="center"/>
    </xf>
    <xf numFmtId="0" fontId="43" fillId="0" borderId="0" xfId="90" applyFont="1"/>
    <xf numFmtId="0" fontId="55" fillId="0" borderId="23" xfId="90" applyFont="1" applyBorder="1" applyAlignment="1">
      <alignment vertical="center" wrapText="1"/>
    </xf>
    <xf numFmtId="49" fontId="38" fillId="0" borderId="12" xfId="87" applyNumberFormat="1" applyFont="1" applyFill="1" applyBorder="1" applyAlignment="1">
      <alignment horizontal="center" vertical="center" wrapText="1"/>
    </xf>
    <xf numFmtId="49" fontId="38" fillId="0" borderId="13" xfId="87" applyNumberFormat="1" applyFont="1" applyFill="1" applyBorder="1" applyAlignment="1">
      <alignment horizontal="center" vertical="center" wrapText="1"/>
    </xf>
    <xf numFmtId="49" fontId="38" fillId="0" borderId="24" xfId="87" applyNumberFormat="1" applyFont="1" applyFill="1" applyBorder="1" applyAlignment="1">
      <alignment horizontal="center" vertical="center" wrapText="1"/>
    </xf>
    <xf numFmtId="0" fontId="42" fillId="0" borderId="0" xfId="90" quotePrefix="1" applyFont="1" applyAlignment="1">
      <alignment horizontal="center" vertical="center"/>
    </xf>
    <xf numFmtId="0" fontId="43" fillId="0" borderId="0" xfId="90" applyFont="1" applyAlignment="1">
      <alignment vertical="center" wrapText="1"/>
    </xf>
    <xf numFmtId="3" fontId="43" fillId="0" borderId="0" xfId="90" applyNumberFormat="1" applyFont="1" applyAlignment="1">
      <alignment vertical="center"/>
    </xf>
    <xf numFmtId="3" fontId="42" fillId="0" borderId="0" xfId="90" applyNumberFormat="1" applyFont="1" applyAlignment="1">
      <alignment vertical="center"/>
    </xf>
    <xf numFmtId="3" fontId="42" fillId="0" borderId="11" xfId="90" applyNumberFormat="1" applyFont="1" applyBorder="1" applyAlignment="1">
      <alignment vertical="center"/>
    </xf>
    <xf numFmtId="0" fontId="14" fillId="0" borderId="0" xfId="89" applyFont="1" applyAlignment="1">
      <alignment horizontal="left" vertical="center"/>
    </xf>
    <xf numFmtId="3" fontId="44" fillId="0" borderId="0" xfId="87" applyNumberFormat="1" applyFont="1" applyFill="1" applyBorder="1" applyAlignment="1">
      <alignment horizontal="right" vertical="center" wrapText="1"/>
    </xf>
    <xf numFmtId="3" fontId="45" fillId="0" borderId="0" xfId="87" applyNumberFormat="1" applyFont="1" applyFill="1" applyBorder="1" applyAlignment="1">
      <alignment horizontal="right" vertical="center" wrapText="1"/>
    </xf>
    <xf numFmtId="0" fontId="44" fillId="38" borderId="27" xfId="91" applyFont="1" applyFill="1" applyBorder="1" applyAlignment="1">
      <alignment horizontal="right" vertical="center" wrapText="1"/>
    </xf>
    <xf numFmtId="0" fontId="45" fillId="38" borderId="27" xfId="91" applyFont="1" applyFill="1" applyBorder="1" applyAlignment="1">
      <alignment horizontal="right" vertical="center" wrapText="1"/>
    </xf>
    <xf numFmtId="3" fontId="44" fillId="38" borderId="27" xfId="91" applyNumberFormat="1" applyFont="1" applyFill="1" applyBorder="1" applyAlignment="1">
      <alignment horizontal="right" vertical="center" wrapText="1"/>
    </xf>
    <xf numFmtId="3" fontId="45" fillId="0" borderId="11" xfId="89" applyNumberFormat="1" applyFont="1" applyFill="1" applyBorder="1" applyAlignment="1">
      <alignment horizontal="right" vertical="center" wrapText="1"/>
    </xf>
    <xf numFmtId="0" fontId="14" fillId="0" borderId="0" xfId="91" applyFont="1" applyAlignment="1">
      <alignment vertical="center"/>
    </xf>
    <xf numFmtId="0" fontId="78" fillId="0" borderId="0" xfId="92" applyFont="1"/>
    <xf numFmtId="0" fontId="39" fillId="0" borderId="0" xfId="92" applyFont="1" applyFill="1"/>
    <xf numFmtId="49" fontId="38" fillId="0" borderId="13" xfId="93" applyNumberFormat="1" applyFont="1" applyFill="1" applyBorder="1" applyAlignment="1">
      <alignment horizontal="center" vertical="center" wrapText="1"/>
    </xf>
    <xf numFmtId="49" fontId="38" fillId="0" borderId="22" xfId="92" applyNumberFormat="1" applyFont="1" applyFill="1" applyBorder="1" applyAlignment="1">
      <alignment horizontal="center" vertical="center" wrapText="1"/>
    </xf>
    <xf numFmtId="49" fontId="38" fillId="0" borderId="10" xfId="92" applyNumberFormat="1" applyFont="1" applyFill="1" applyBorder="1" applyAlignment="1">
      <alignment horizontal="center" vertical="center" wrapText="1"/>
    </xf>
    <xf numFmtId="3" fontId="39" fillId="0" borderId="0" xfId="87" applyNumberFormat="1" applyFont="1" applyFill="1" applyBorder="1" applyAlignment="1">
      <alignment horizontal="right" vertical="center" wrapText="1"/>
    </xf>
    <xf numFmtId="3" fontId="38" fillId="0" borderId="0" xfId="87" applyNumberFormat="1" applyFont="1" applyFill="1" applyBorder="1" applyAlignment="1">
      <alignment horizontal="right" vertical="center" wrapText="1"/>
    </xf>
    <xf numFmtId="49" fontId="39" fillId="34" borderId="27" xfId="92" applyNumberFormat="1" applyFont="1" applyFill="1" applyBorder="1" applyAlignment="1">
      <alignment horizontal="left" vertical="top" wrapText="1"/>
    </xf>
    <xf numFmtId="0" fontId="39" fillId="34" borderId="27" xfId="92" applyFont="1" applyFill="1" applyBorder="1" applyAlignment="1">
      <alignment horizontal="right" vertical="center" wrapText="1"/>
    </xf>
    <xf numFmtId="3" fontId="39" fillId="34" borderId="27" xfId="92" applyNumberFormat="1" applyFont="1" applyFill="1" applyBorder="1" applyAlignment="1">
      <alignment horizontal="right" vertical="center" wrapText="1"/>
    </xf>
    <xf numFmtId="3" fontId="38" fillId="34" borderId="27" xfId="92" applyNumberFormat="1" applyFont="1" applyFill="1" applyBorder="1" applyAlignment="1">
      <alignment horizontal="right" vertical="center" wrapText="1"/>
    </xf>
    <xf numFmtId="49" fontId="39" fillId="34" borderId="28" xfId="92" applyNumberFormat="1" applyFont="1" applyFill="1" applyBorder="1" applyAlignment="1">
      <alignment horizontal="left" vertical="top" wrapText="1"/>
    </xf>
    <xf numFmtId="49" fontId="39" fillId="34" borderId="30" xfId="92" applyNumberFormat="1" applyFont="1" applyFill="1" applyBorder="1" applyAlignment="1">
      <alignment horizontal="left" vertical="top" wrapText="1"/>
    </xf>
    <xf numFmtId="0" fontId="38" fillId="34" borderId="27" xfId="92" applyFont="1" applyFill="1" applyBorder="1" applyAlignment="1">
      <alignment horizontal="right" vertical="center" wrapText="1"/>
    </xf>
    <xf numFmtId="0" fontId="39" fillId="34" borderId="28" xfId="92" applyFont="1" applyFill="1" applyBorder="1" applyAlignment="1">
      <alignment horizontal="right" vertical="center" wrapText="1"/>
    </xf>
    <xf numFmtId="3" fontId="39" fillId="34" borderId="28" xfId="92" applyNumberFormat="1" applyFont="1" applyFill="1" applyBorder="1" applyAlignment="1">
      <alignment horizontal="right" vertical="center" wrapText="1"/>
    </xf>
    <xf numFmtId="3" fontId="38" fillId="34" borderId="28" xfId="92" applyNumberFormat="1" applyFont="1" applyFill="1" applyBorder="1" applyAlignment="1">
      <alignment horizontal="right" vertical="center" wrapText="1"/>
    </xf>
    <xf numFmtId="3" fontId="39" fillId="0" borderId="23" xfId="87" applyNumberFormat="1" applyFont="1" applyFill="1" applyBorder="1" applyAlignment="1">
      <alignment horizontal="right" vertical="center" wrapText="1"/>
    </xf>
    <xf numFmtId="3" fontId="38" fillId="0" borderId="23" xfId="87" applyNumberFormat="1" applyFont="1" applyFill="1" applyBorder="1" applyAlignment="1">
      <alignment horizontal="right" vertical="center" wrapText="1"/>
    </xf>
    <xf numFmtId="49" fontId="39" fillId="34" borderId="33" xfId="92" applyNumberFormat="1" applyFont="1" applyFill="1" applyBorder="1" applyAlignment="1">
      <alignment horizontal="left" vertical="top" wrapText="1"/>
    </xf>
    <xf numFmtId="3" fontId="39" fillId="34" borderId="33" xfId="92" applyNumberFormat="1" applyFont="1" applyFill="1" applyBorder="1" applyAlignment="1">
      <alignment horizontal="right" vertical="center" wrapText="1"/>
    </xf>
    <xf numFmtId="0" fontId="39" fillId="34" borderId="33" xfId="92" applyFont="1" applyFill="1" applyBorder="1" applyAlignment="1">
      <alignment horizontal="right" vertical="center" wrapText="1"/>
    </xf>
    <xf numFmtId="0" fontId="39" fillId="34" borderId="30" xfId="92" applyFont="1" applyFill="1" applyBorder="1" applyAlignment="1">
      <alignment horizontal="right" vertical="center" wrapText="1"/>
    </xf>
    <xf numFmtId="3" fontId="39" fillId="34" borderId="30" xfId="92" applyNumberFormat="1" applyFont="1" applyFill="1" applyBorder="1" applyAlignment="1">
      <alignment horizontal="right" vertical="center" wrapText="1"/>
    </xf>
    <xf numFmtId="3" fontId="38" fillId="34" borderId="30" xfId="92" applyNumberFormat="1" applyFont="1" applyFill="1" applyBorder="1" applyAlignment="1">
      <alignment horizontal="right" vertical="center" wrapText="1"/>
    </xf>
    <xf numFmtId="49" fontId="39" fillId="34" borderId="31" xfId="92" applyNumberFormat="1" applyFont="1" applyFill="1" applyBorder="1" applyAlignment="1">
      <alignment horizontal="left" vertical="top" wrapText="1"/>
    </xf>
    <xf numFmtId="0" fontId="39" fillId="34" borderId="31" xfId="92" applyFont="1" applyFill="1" applyBorder="1" applyAlignment="1">
      <alignment horizontal="right" vertical="center" wrapText="1"/>
    </xf>
    <xf numFmtId="3" fontId="39" fillId="34" borderId="31" xfId="92" applyNumberFormat="1" applyFont="1" applyFill="1" applyBorder="1" applyAlignment="1">
      <alignment horizontal="right" vertical="center" wrapText="1"/>
    </xf>
    <xf numFmtId="49" fontId="39" fillId="0" borderId="0" xfId="92" applyNumberFormat="1" applyFont="1" applyFill="1" applyBorder="1" applyAlignment="1">
      <alignment horizontal="left" vertical="top" wrapText="1"/>
    </xf>
    <xf numFmtId="0" fontId="39" fillId="0" borderId="0" xfId="92" applyFont="1" applyFill="1" applyBorder="1" applyAlignment="1">
      <alignment horizontal="right" vertical="center" wrapText="1"/>
    </xf>
    <xf numFmtId="3" fontId="39" fillId="0" borderId="0" xfId="92" applyNumberFormat="1" applyFont="1" applyFill="1" applyBorder="1" applyAlignment="1">
      <alignment horizontal="right" vertical="center" wrapText="1"/>
    </xf>
    <xf numFmtId="3" fontId="38" fillId="0" borderId="0" xfId="92" applyNumberFormat="1" applyFont="1" applyFill="1" applyBorder="1" applyAlignment="1">
      <alignment horizontal="right" vertical="center" wrapText="1"/>
    </xf>
    <xf numFmtId="3" fontId="39" fillId="0" borderId="0" xfId="92" applyNumberFormat="1" applyFont="1" applyFill="1" applyBorder="1" applyAlignment="1">
      <alignment horizontal="left" vertical="center" wrapText="1"/>
    </xf>
    <xf numFmtId="3" fontId="38" fillId="0" borderId="11" xfId="89" applyNumberFormat="1" applyFont="1" applyFill="1" applyBorder="1" applyAlignment="1">
      <alignment horizontal="right" vertical="center" wrapText="1"/>
    </xf>
    <xf numFmtId="0" fontId="38" fillId="0" borderId="10" xfId="41" applyFont="1" applyFill="1" applyBorder="1" applyAlignment="1">
      <alignment horizontal="center" vertical="center" wrapText="1"/>
    </xf>
    <xf numFmtId="0" fontId="38" fillId="0" borderId="23" xfId="41" applyFont="1" applyFill="1" applyBorder="1" applyAlignment="1">
      <alignment horizontal="center" vertical="center" wrapText="1"/>
    </xf>
    <xf numFmtId="0" fontId="38" fillId="0" borderId="13" xfId="41" applyFont="1" applyFill="1" applyBorder="1" applyAlignment="1">
      <alignment horizontal="center" vertical="center" wrapText="1"/>
    </xf>
    <xf numFmtId="0" fontId="38" fillId="0" borderId="11" xfId="41" quotePrefix="1" applyFont="1" applyBorder="1" applyAlignment="1">
      <alignment horizontal="left" vertical="center"/>
    </xf>
    <xf numFmtId="3" fontId="42" fillId="33" borderId="0" xfId="65" applyNumberFormat="1" applyFont="1" applyFill="1"/>
    <xf numFmtId="169" fontId="38" fillId="33" borderId="0" xfId="67" applyNumberFormat="1" applyFont="1" applyFill="1" applyBorder="1" applyAlignment="1" applyProtection="1">
      <alignment horizontal="left" vertical="center"/>
    </xf>
    <xf numFmtId="3" fontId="43" fillId="33" borderId="0" xfId="65" applyNumberFormat="1" applyFont="1" applyFill="1" applyBorder="1"/>
    <xf numFmtId="3" fontId="48" fillId="0" borderId="11" xfId="66" applyNumberFormat="1" applyFont="1" applyFill="1" applyBorder="1" applyAlignment="1">
      <alignment horizontal="center" vertical="center"/>
    </xf>
    <xf numFmtId="169" fontId="38" fillId="0" borderId="11" xfId="67" applyNumberFormat="1" applyFont="1" applyFill="1" applyBorder="1" applyAlignment="1" applyProtection="1">
      <alignment horizontal="left"/>
    </xf>
    <xf numFmtId="3" fontId="43" fillId="0" borderId="11" xfId="65" applyNumberFormat="1" applyFont="1" applyFill="1" applyBorder="1"/>
    <xf numFmtId="3" fontId="39" fillId="0" borderId="11" xfId="41" applyNumberFormat="1" applyFont="1" applyFill="1" applyBorder="1" applyAlignment="1">
      <alignment vertical="center"/>
    </xf>
    <xf numFmtId="3" fontId="42" fillId="0" borderId="11" xfId="65" applyNumberFormat="1" applyFont="1" applyFill="1" applyBorder="1"/>
    <xf numFmtId="0" fontId="15" fillId="0" borderId="0" xfId="94" applyFont="1"/>
    <xf numFmtId="0" fontId="51" fillId="0" borderId="0" xfId="94" applyFont="1" applyFill="1" applyAlignment="1">
      <alignment horizontal="right"/>
    </xf>
    <xf numFmtId="49" fontId="45" fillId="0" borderId="13" xfId="95" applyNumberFormat="1" applyFont="1" applyFill="1" applyBorder="1" applyAlignment="1">
      <alignment horizontal="center" vertical="center" wrapText="1"/>
    </xf>
    <xf numFmtId="49" fontId="45" fillId="0" borderId="10" xfId="95" applyNumberFormat="1" applyFont="1" applyFill="1" applyBorder="1" applyAlignment="1">
      <alignment horizontal="center" vertical="center" wrapText="1"/>
    </xf>
    <xf numFmtId="49" fontId="41" fillId="34" borderId="0" xfId="94" applyNumberFormat="1" applyFont="1" applyFill="1" applyBorder="1" applyAlignment="1">
      <alignment horizontal="left" vertical="center" wrapText="1"/>
    </xf>
    <xf numFmtId="0" fontId="45" fillId="34" borderId="0" xfId="94" applyFont="1" applyFill="1" applyBorder="1" applyAlignment="1">
      <alignment horizontal="center" vertical="center" wrapText="1"/>
    </xf>
    <xf numFmtId="49" fontId="40" fillId="0" borderId="0" xfId="94" applyNumberFormat="1" applyFont="1" applyFill="1" applyBorder="1" applyAlignment="1">
      <alignment horizontal="left" vertical="center" wrapText="1"/>
    </xf>
    <xf numFmtId="0" fontId="45" fillId="0" borderId="0" xfId="94" applyFont="1" applyFill="1" applyBorder="1" applyAlignment="1">
      <alignment horizontal="center" vertical="center" wrapText="1"/>
    </xf>
    <xf numFmtId="3" fontId="45" fillId="0" borderId="0" xfId="94" applyNumberFormat="1" applyFont="1" applyFill="1" applyBorder="1" applyAlignment="1">
      <alignment horizontal="center" vertical="center" wrapText="1"/>
    </xf>
    <xf numFmtId="0" fontId="15" fillId="0" borderId="0" xfId="94" applyFont="1" applyFill="1"/>
    <xf numFmtId="3" fontId="45" fillId="34" borderId="0" xfId="94" applyNumberFormat="1" applyFont="1" applyFill="1" applyBorder="1" applyAlignment="1">
      <alignment horizontal="center" vertical="center" wrapText="1"/>
    </xf>
    <xf numFmtId="49" fontId="40" fillId="0" borderId="23" xfId="94" applyNumberFormat="1" applyFont="1" applyFill="1" applyBorder="1" applyAlignment="1">
      <alignment horizontal="left" vertical="center" wrapText="1"/>
    </xf>
    <xf numFmtId="0" fontId="45" fillId="0" borderId="23" xfId="94" applyFont="1" applyFill="1" applyBorder="1" applyAlignment="1">
      <alignment horizontal="center" vertical="center" wrapText="1"/>
    </xf>
    <xf numFmtId="0" fontId="15" fillId="0" borderId="0" xfId="94" applyFont="1" applyAlignment="1">
      <alignment vertical="center"/>
    </xf>
    <xf numFmtId="0" fontId="51" fillId="0" borderId="0" xfId="94" applyFont="1" applyFill="1" applyAlignment="1">
      <alignment horizontal="right" vertical="center"/>
    </xf>
    <xf numFmtId="49" fontId="45" fillId="0" borderId="11" xfId="94" applyNumberFormat="1" applyFont="1" applyFill="1" applyBorder="1" applyAlignment="1">
      <alignment horizontal="left" vertical="center" wrapText="1"/>
    </xf>
    <xf numFmtId="3" fontId="45" fillId="0" borderId="11" xfId="94" applyNumberFormat="1" applyFont="1" applyFill="1" applyBorder="1" applyAlignment="1">
      <alignment horizontal="center" vertical="center" wrapText="1"/>
    </xf>
    <xf numFmtId="3" fontId="15" fillId="0" borderId="0" xfId="94" applyNumberFormat="1" applyFont="1"/>
    <xf numFmtId="0" fontId="42" fillId="0" borderId="0" xfId="96" applyFont="1" applyFill="1" applyAlignment="1">
      <alignment vertical="center"/>
    </xf>
    <xf numFmtId="0" fontId="42" fillId="0" borderId="0" xfId="96" applyFont="1" applyAlignment="1">
      <alignment vertical="center"/>
    </xf>
    <xf numFmtId="0" fontId="43" fillId="0" borderId="0" xfId="96" applyFont="1" applyAlignment="1">
      <alignment vertical="center"/>
    </xf>
    <xf numFmtId="49" fontId="38" fillId="0" borderId="13" xfId="98" applyNumberFormat="1" applyFont="1" applyFill="1" applyBorder="1" applyAlignment="1">
      <alignment horizontal="center" vertical="center" wrapText="1"/>
    </xf>
    <xf numFmtId="0" fontId="43" fillId="0" borderId="13" xfId="96" applyFont="1" applyBorder="1" applyAlignment="1">
      <alignment horizontal="center" vertical="center" wrapText="1"/>
    </xf>
    <xf numFmtId="0" fontId="43" fillId="0" borderId="10" xfId="96" applyFont="1" applyBorder="1" applyAlignment="1">
      <alignment horizontal="center" vertical="center" wrapText="1"/>
    </xf>
    <xf numFmtId="3" fontId="42" fillId="0" borderId="0" xfId="96" applyNumberFormat="1" applyFont="1" applyFill="1" applyAlignment="1">
      <alignment horizontal="right" vertical="center"/>
    </xf>
    <xf numFmtId="3" fontId="42" fillId="0" borderId="0" xfId="96" applyNumberFormat="1" applyFont="1" applyAlignment="1">
      <alignment horizontal="right" vertical="center"/>
    </xf>
    <xf numFmtId="3" fontId="43" fillId="0" borderId="0" xfId="96" applyNumberFormat="1" applyFont="1" applyAlignment="1">
      <alignment horizontal="right" vertical="center"/>
    </xf>
    <xf numFmtId="3" fontId="42" fillId="0" borderId="0" xfId="96" applyNumberFormat="1" applyFont="1" applyAlignment="1">
      <alignment vertical="center"/>
    </xf>
    <xf numFmtId="0" fontId="38" fillId="0" borderId="0" xfId="96" quotePrefix="1" applyFont="1" applyBorder="1" applyAlignment="1">
      <alignment horizontal="center" vertical="center" wrapText="1"/>
    </xf>
    <xf numFmtId="0" fontId="38" fillId="0" borderId="0" xfId="96" applyFont="1" applyBorder="1" applyAlignment="1">
      <alignment horizontal="left" vertical="center" wrapText="1"/>
    </xf>
    <xf numFmtId="0" fontId="38" fillId="0" borderId="0" xfId="96" quotePrefix="1" applyFont="1" applyFill="1" applyBorder="1" applyAlignment="1">
      <alignment horizontal="center" vertical="center" wrapText="1"/>
    </xf>
    <xf numFmtId="0" fontId="38" fillId="0" borderId="0" xfId="96" quotePrefix="1" applyFont="1" applyFill="1" applyBorder="1" applyAlignment="1">
      <alignment vertical="center" wrapText="1"/>
    </xf>
    <xf numFmtId="0" fontId="38" fillId="0" borderId="11" xfId="96" quotePrefix="1" applyFont="1" applyFill="1" applyBorder="1" applyAlignment="1">
      <alignment horizontal="center" vertical="center" wrapText="1"/>
    </xf>
    <xf numFmtId="0" fontId="38" fillId="0" borderId="11" xfId="96" quotePrefix="1" applyFont="1" applyFill="1" applyBorder="1" applyAlignment="1">
      <alignment vertical="center" wrapText="1"/>
    </xf>
    <xf numFmtId="0" fontId="78" fillId="0" borderId="0" xfId="105" applyFont="1"/>
    <xf numFmtId="0" fontId="38" fillId="0" borderId="0" xfId="105" applyFont="1" applyAlignment="1">
      <alignment horizontal="left" vertical="center" wrapText="1"/>
    </xf>
    <xf numFmtId="49" fontId="38" fillId="0" borderId="13" xfId="107" applyNumberFormat="1" applyFont="1" applyFill="1" applyBorder="1" applyAlignment="1">
      <alignment horizontal="center" vertical="center" wrapText="1"/>
    </xf>
    <xf numFmtId="49" fontId="38" fillId="0" borderId="13" xfId="105" applyNumberFormat="1" applyFont="1" applyFill="1" applyBorder="1" applyAlignment="1">
      <alignment horizontal="center" vertical="center" wrapText="1"/>
    </xf>
    <xf numFmtId="0" fontId="66" fillId="0" borderId="13" xfId="108" applyFont="1" applyBorder="1" applyAlignment="1">
      <alignment horizontal="center" vertical="center" wrapText="1"/>
    </xf>
    <xf numFmtId="0" fontId="66" fillId="0" borderId="10" xfId="108" applyFont="1" applyBorder="1" applyAlignment="1">
      <alignment horizontal="center" vertical="center" wrapText="1"/>
    </xf>
    <xf numFmtId="3" fontId="38" fillId="0" borderId="0" xfId="105" applyNumberFormat="1" applyFont="1" applyFill="1" applyBorder="1" applyAlignment="1">
      <alignment horizontal="right" vertical="center"/>
    </xf>
    <xf numFmtId="3" fontId="78" fillId="0" borderId="0" xfId="105" applyNumberFormat="1" applyFont="1"/>
    <xf numFmtId="1" fontId="39" fillId="0" borderId="0" xfId="105" applyNumberFormat="1" applyFont="1" applyFill="1" applyBorder="1" applyAlignment="1">
      <alignment horizontal="right" vertical="center"/>
    </xf>
    <xf numFmtId="1" fontId="38" fillId="0" borderId="0" xfId="105" applyNumberFormat="1" applyFont="1" applyFill="1" applyBorder="1" applyAlignment="1">
      <alignment horizontal="right" vertical="center"/>
    </xf>
    <xf numFmtId="3" fontId="39" fillId="0" borderId="0" xfId="105" applyNumberFormat="1" applyFont="1" applyFill="1" applyBorder="1" applyAlignment="1">
      <alignment horizontal="right" vertical="center"/>
    </xf>
    <xf numFmtId="49" fontId="39" fillId="38" borderId="27" xfId="105" applyNumberFormat="1" applyFont="1" applyFill="1" applyBorder="1" applyAlignment="1">
      <alignment horizontal="left" vertical="center" wrapText="1"/>
    </xf>
    <xf numFmtId="3" fontId="39" fillId="38" borderId="27" xfId="105" applyNumberFormat="1" applyFont="1" applyFill="1" applyBorder="1" applyAlignment="1">
      <alignment horizontal="right" vertical="center"/>
    </xf>
    <xf numFmtId="0" fontId="39" fillId="38" borderId="27" xfId="105" applyFont="1" applyFill="1" applyBorder="1" applyAlignment="1">
      <alignment horizontal="right" vertical="center"/>
    </xf>
    <xf numFmtId="3" fontId="39" fillId="38" borderId="27" xfId="105" applyNumberFormat="1" applyFont="1" applyFill="1" applyBorder="1" applyAlignment="1">
      <alignment horizontal="right" vertical="center" wrapText="1"/>
    </xf>
    <xf numFmtId="0" fontId="39" fillId="38" borderId="27" xfId="105" applyFont="1" applyFill="1" applyBorder="1" applyAlignment="1">
      <alignment horizontal="right" vertical="center" wrapText="1"/>
    </xf>
    <xf numFmtId="3" fontId="39" fillId="0" borderId="0" xfId="105" applyNumberFormat="1" applyFont="1" applyFill="1" applyBorder="1" applyAlignment="1">
      <alignment horizontal="right" vertical="center" wrapText="1"/>
    </xf>
    <xf numFmtId="3" fontId="38" fillId="0" borderId="0" xfId="105" applyNumberFormat="1" applyFont="1" applyFill="1" applyBorder="1" applyAlignment="1">
      <alignment horizontal="right" vertical="center" wrapText="1"/>
    </xf>
    <xf numFmtId="49" fontId="39" fillId="38" borderId="28" xfId="105" applyNumberFormat="1" applyFont="1" applyFill="1" applyBorder="1" applyAlignment="1">
      <alignment horizontal="left" vertical="center" wrapText="1"/>
    </xf>
    <xf numFmtId="3" fontId="39" fillId="38" borderId="28" xfId="105" applyNumberFormat="1" applyFont="1" applyFill="1" applyBorder="1" applyAlignment="1">
      <alignment horizontal="right" vertical="center" wrapText="1"/>
    </xf>
    <xf numFmtId="0" fontId="39" fillId="38" borderId="28" xfId="105" applyFont="1" applyFill="1" applyBorder="1" applyAlignment="1">
      <alignment horizontal="right" vertical="center" wrapText="1"/>
    </xf>
    <xf numFmtId="49" fontId="39" fillId="38" borderId="30" xfId="105" applyNumberFormat="1" applyFont="1" applyFill="1" applyBorder="1" applyAlignment="1">
      <alignment horizontal="left" vertical="center" wrapText="1"/>
    </xf>
    <xf numFmtId="3" fontId="39" fillId="38" borderId="30" xfId="105" applyNumberFormat="1" applyFont="1" applyFill="1" applyBorder="1" applyAlignment="1">
      <alignment horizontal="right" vertical="center"/>
    </xf>
    <xf numFmtId="3" fontId="39" fillId="38" borderId="30" xfId="105" applyNumberFormat="1" applyFont="1" applyFill="1" applyBorder="1" applyAlignment="1">
      <alignment horizontal="right" vertical="center" wrapText="1"/>
    </xf>
    <xf numFmtId="0" fontId="39" fillId="38" borderId="30" xfId="105" applyFont="1" applyFill="1" applyBorder="1" applyAlignment="1">
      <alignment horizontal="right" vertical="center"/>
    </xf>
    <xf numFmtId="0" fontId="39" fillId="38" borderId="30" xfId="105" applyFont="1" applyFill="1" applyBorder="1" applyAlignment="1">
      <alignment horizontal="right" vertical="center" wrapText="1"/>
    </xf>
    <xf numFmtId="3" fontId="39" fillId="0" borderId="23" xfId="105" applyNumberFormat="1" applyFont="1" applyFill="1" applyBorder="1" applyAlignment="1">
      <alignment horizontal="right" vertical="center" wrapText="1"/>
    </xf>
    <xf numFmtId="3" fontId="38" fillId="0" borderId="23" xfId="105" applyNumberFormat="1" applyFont="1" applyFill="1" applyBorder="1" applyAlignment="1">
      <alignment horizontal="right" vertical="center" wrapText="1"/>
    </xf>
    <xf numFmtId="0" fontId="39" fillId="0" borderId="0" xfId="105" applyFont="1" applyFill="1" applyBorder="1" applyAlignment="1">
      <alignment horizontal="right" vertical="center"/>
    </xf>
    <xf numFmtId="49" fontId="38" fillId="0" borderId="11" xfId="105" applyNumberFormat="1" applyFont="1" applyFill="1" applyBorder="1" applyAlignment="1">
      <alignment horizontal="left" vertical="center" wrapText="1"/>
    </xf>
    <xf numFmtId="3" fontId="38" fillId="0" borderId="11" xfId="105" applyNumberFormat="1" applyFont="1" applyFill="1" applyBorder="1" applyAlignment="1">
      <alignment horizontal="right" vertical="center" wrapText="1"/>
    </xf>
    <xf numFmtId="0" fontId="39" fillId="0" borderId="0" xfId="109" applyFont="1" applyAlignment="1">
      <alignment vertical="center"/>
    </xf>
    <xf numFmtId="0" fontId="23" fillId="0" borderId="0" xfId="109" applyFont="1" applyAlignment="1">
      <alignment vertical="center"/>
    </xf>
    <xf numFmtId="0" fontId="40" fillId="33" borderId="0" xfId="79" applyFont="1" applyFill="1"/>
    <xf numFmtId="3" fontId="14" fillId="0" borderId="0" xfId="89" applyNumberFormat="1" applyFont="1" applyAlignment="1">
      <alignment vertical="center"/>
    </xf>
    <xf numFmtId="0" fontId="39" fillId="0" borderId="0" xfId="43" applyFont="1" applyFill="1"/>
    <xf numFmtId="49" fontId="44" fillId="38" borderId="27" xfId="2" applyNumberFormat="1" applyFont="1" applyFill="1" applyBorder="1" applyAlignment="1">
      <alignment horizontal="left" vertical="center" wrapText="1"/>
    </xf>
    <xf numFmtId="49" fontId="44" fillId="38" borderId="13" xfId="2" applyNumberFormat="1" applyFont="1" applyFill="1" applyBorder="1" applyAlignment="1">
      <alignment horizontal="left" vertical="center" wrapText="1"/>
    </xf>
    <xf numFmtId="0" fontId="14" fillId="0" borderId="0" xfId="2" applyFont="1" applyAlignment="1">
      <alignment vertical="center"/>
    </xf>
    <xf numFmtId="0" fontId="38" fillId="40" borderId="27" xfId="43" quotePrefix="1" applyFont="1" applyFill="1" applyBorder="1" applyAlignment="1">
      <alignment horizontal="right" vertical="center"/>
    </xf>
    <xf numFmtId="0" fontId="39" fillId="40" borderId="27" xfId="43" applyFont="1" applyFill="1" applyBorder="1" applyAlignment="1">
      <alignment vertical="center" wrapText="1"/>
    </xf>
    <xf numFmtId="3" fontId="39" fillId="40" borderId="27" xfId="43" applyNumberFormat="1" applyFont="1" applyFill="1" applyBorder="1" applyAlignment="1">
      <alignment vertical="center"/>
    </xf>
    <xf numFmtId="3" fontId="38" fillId="40" borderId="27" xfId="43" applyNumberFormat="1" applyFont="1" applyFill="1" applyBorder="1" applyAlignment="1">
      <alignment vertical="center"/>
    </xf>
    <xf numFmtId="3" fontId="39" fillId="40" borderId="27" xfId="56" applyNumberFormat="1" applyFont="1" applyFill="1" applyBorder="1" applyAlignment="1">
      <alignment vertical="center" wrapText="1"/>
    </xf>
    <xf numFmtId="0" fontId="53" fillId="0" borderId="0" xfId="79" applyFont="1" applyFill="1" applyBorder="1" applyAlignment="1">
      <alignment horizontal="left" vertical="center" wrapText="1"/>
    </xf>
    <xf numFmtId="0" fontId="53" fillId="0" borderId="0" xfId="79" applyFont="1" applyFill="1" applyBorder="1" applyAlignment="1">
      <alignment horizontal="left" wrapText="1"/>
    </xf>
    <xf numFmtId="0" fontId="0" fillId="0" borderId="0" xfId="0" applyFill="1"/>
    <xf numFmtId="0" fontId="38" fillId="0" borderId="0" xfId="41" quotePrefix="1" applyFont="1" applyFill="1" applyBorder="1" applyAlignment="1">
      <alignment horizontal="left" vertical="center"/>
    </xf>
    <xf numFmtId="3" fontId="43" fillId="0" borderId="0" xfId="96" applyNumberFormat="1" applyFont="1" applyFill="1" applyAlignment="1">
      <alignment horizontal="right" vertical="center"/>
    </xf>
    <xf numFmtId="0" fontId="38" fillId="0" borderId="0" xfId="41" quotePrefix="1" applyFont="1" applyFill="1" applyBorder="1" applyAlignment="1">
      <alignment horizontal="left" vertical="center" wrapText="1"/>
    </xf>
    <xf numFmtId="0" fontId="43" fillId="0" borderId="0" xfId="96" applyFont="1" applyFill="1" applyAlignment="1">
      <alignment vertical="center"/>
    </xf>
    <xf numFmtId="3" fontId="41" fillId="0" borderId="29" xfId="79" applyNumberFormat="1" applyFont="1" applyFill="1" applyBorder="1" applyAlignment="1">
      <alignment horizontal="center" vertical="center"/>
    </xf>
    <xf numFmtId="3" fontId="40" fillId="0" borderId="27" xfId="80" applyNumberFormat="1" applyFont="1" applyFill="1" applyBorder="1" applyAlignment="1">
      <alignment horizontal="right" vertical="center" wrapText="1"/>
    </xf>
    <xf numFmtId="3" fontId="40" fillId="0" borderId="34" xfId="80" applyNumberFormat="1" applyFont="1" applyFill="1" applyBorder="1" applyAlignment="1">
      <alignment horizontal="right" vertical="center" wrapText="1"/>
    </xf>
    <xf numFmtId="3" fontId="40" fillId="0" borderId="35" xfId="80" applyNumberFormat="1" applyFont="1" applyFill="1" applyBorder="1" applyAlignment="1">
      <alignment horizontal="right" vertical="center" wrapText="1"/>
    </xf>
    <xf numFmtId="3" fontId="40" fillId="0" borderId="32" xfId="80" applyNumberFormat="1" applyFont="1" applyFill="1" applyBorder="1" applyAlignment="1">
      <alignment horizontal="right" vertical="center" wrapText="1"/>
    </xf>
    <xf numFmtId="170" fontId="41" fillId="0" borderId="27" xfId="80" applyNumberFormat="1" applyFont="1" applyFill="1" applyBorder="1" applyAlignment="1">
      <alignment horizontal="right" vertical="center" wrapText="1"/>
    </xf>
    <xf numFmtId="4" fontId="41" fillId="0" borderId="27" xfId="79" applyNumberFormat="1" applyFont="1" applyFill="1" applyBorder="1" applyAlignment="1">
      <alignment horizontal="center" vertical="center"/>
    </xf>
    <xf numFmtId="4" fontId="41" fillId="0" borderId="27" xfId="79" quotePrefix="1" applyNumberFormat="1" applyFont="1" applyFill="1" applyBorder="1" applyAlignment="1">
      <alignment horizontal="center" vertical="center"/>
    </xf>
    <xf numFmtId="170" fontId="41" fillId="0" borderId="30" xfId="80" applyNumberFormat="1" applyFont="1" applyFill="1" applyBorder="1" applyAlignment="1">
      <alignment horizontal="right" vertical="center"/>
    </xf>
    <xf numFmtId="0" fontId="41" fillId="0" borderId="13" xfId="79" applyFont="1" applyFill="1" applyBorder="1" applyAlignment="1">
      <alignment horizontal="centerContinuous" vertical="center" wrapText="1"/>
    </xf>
    <xf numFmtId="1" fontId="41" fillId="0" borderId="36" xfId="79" applyNumberFormat="1" applyFont="1" applyFill="1" applyBorder="1" applyAlignment="1">
      <alignment vertical="center" wrapText="1"/>
    </xf>
    <xf numFmtId="0" fontId="40" fillId="0" borderId="37" xfId="79" applyFont="1" applyFill="1" applyBorder="1"/>
    <xf numFmtId="1" fontId="41" fillId="0" borderId="38" xfId="79" applyNumberFormat="1" applyFont="1" applyFill="1" applyBorder="1" applyAlignment="1">
      <alignment vertical="center" wrapText="1"/>
    </xf>
    <xf numFmtId="2" fontId="41" fillId="0" borderId="37" xfId="80" applyNumberFormat="1" applyFont="1" applyFill="1" applyBorder="1" applyAlignment="1">
      <alignment horizontal="center" vertical="center" wrapText="1"/>
    </xf>
    <xf numFmtId="1" fontId="41" fillId="0" borderId="39" xfId="79" applyNumberFormat="1" applyFont="1" applyFill="1" applyBorder="1" applyAlignment="1">
      <alignment vertical="center" wrapText="1"/>
    </xf>
    <xf numFmtId="0" fontId="40" fillId="0" borderId="40" xfId="79" applyFont="1" applyFill="1" applyBorder="1"/>
    <xf numFmtId="0" fontId="41" fillId="0" borderId="41" xfId="79" applyFont="1" applyFill="1" applyBorder="1" applyAlignment="1">
      <alignment vertical="center"/>
    </xf>
    <xf numFmtId="0" fontId="41" fillId="0" borderId="18" xfId="79" applyFont="1" applyFill="1" applyBorder="1"/>
    <xf numFmtId="1" fontId="38" fillId="0" borderId="0" xfId="72" applyFont="1" applyFill="1" applyAlignment="1">
      <alignment horizontal="right" vertical="center"/>
    </xf>
    <xf numFmtId="1" fontId="38" fillId="0" borderId="23" xfId="72" applyFont="1" applyFill="1" applyBorder="1" applyAlignment="1">
      <alignment horizontal="right" vertical="center"/>
    </xf>
    <xf numFmtId="3" fontId="38" fillId="0" borderId="0" xfId="72" applyNumberFormat="1" applyFont="1" applyFill="1" applyBorder="1" applyAlignment="1">
      <alignment horizontal="right" vertical="center" wrapText="1"/>
    </xf>
    <xf numFmtId="3" fontId="38" fillId="0" borderId="23" xfId="72" applyNumberFormat="1" applyFont="1" applyFill="1" applyBorder="1" applyAlignment="1">
      <alignment horizontal="right" vertical="center" wrapText="1"/>
    </xf>
    <xf numFmtId="0" fontId="44" fillId="0" borderId="0" xfId="89" applyFont="1" applyAlignment="1">
      <alignment vertical="center" wrapText="1"/>
    </xf>
    <xf numFmtId="0" fontId="44" fillId="0" borderId="0" xfId="89" applyFont="1" applyBorder="1" applyAlignment="1">
      <alignment vertical="center"/>
    </xf>
    <xf numFmtId="0" fontId="43" fillId="0" borderId="0" xfId="88" applyFont="1" applyBorder="1"/>
    <xf numFmtId="0" fontId="39" fillId="38" borderId="27" xfId="70" applyFont="1" applyFill="1" applyBorder="1" applyAlignment="1">
      <alignment horizontal="center" vertical="center"/>
    </xf>
    <xf numFmtId="3" fontId="38" fillId="38" borderId="27" xfId="70" applyNumberFormat="1" applyFont="1" applyFill="1" applyBorder="1" applyAlignment="1">
      <alignment horizontal="center" vertical="center" wrapText="1"/>
    </xf>
    <xf numFmtId="0" fontId="39" fillId="38" borderId="27" xfId="70" applyFont="1" applyFill="1" applyBorder="1" applyAlignment="1">
      <alignment horizontal="center" vertical="center" wrapText="1"/>
    </xf>
    <xf numFmtId="3" fontId="39" fillId="38" borderId="27" xfId="70" applyNumberFormat="1" applyFont="1" applyFill="1" applyBorder="1" applyAlignment="1">
      <alignment horizontal="center" vertical="center" wrapText="1"/>
    </xf>
    <xf numFmtId="3" fontId="39" fillId="38" borderId="27" xfId="70" applyNumberFormat="1" applyFont="1" applyFill="1" applyBorder="1" applyAlignment="1">
      <alignment horizontal="center" vertical="center"/>
    </xf>
    <xf numFmtId="0" fontId="38" fillId="38" borderId="27" xfId="70" applyFont="1" applyFill="1" applyBorder="1" applyAlignment="1">
      <alignment horizontal="center" vertical="center" wrapText="1"/>
    </xf>
    <xf numFmtId="0" fontId="38" fillId="0" borderId="0" xfId="70" applyFont="1" applyFill="1" applyBorder="1" applyAlignment="1">
      <alignment horizontal="center" vertical="center"/>
    </xf>
    <xf numFmtId="0" fontId="38" fillId="0" borderId="0" xfId="70" applyFont="1" applyFill="1" applyBorder="1" applyAlignment="1">
      <alignment horizontal="center" vertical="center" wrapText="1"/>
    </xf>
    <xf numFmtId="0" fontId="39" fillId="0" borderId="0" xfId="70" applyFont="1" applyFill="1" applyBorder="1" applyAlignment="1">
      <alignment horizontal="center" vertical="center" wrapText="1"/>
    </xf>
    <xf numFmtId="3" fontId="38" fillId="0" borderId="11" xfId="70" applyNumberFormat="1" applyFont="1" applyFill="1" applyBorder="1" applyAlignment="1">
      <alignment horizontal="center" vertical="center" wrapText="1"/>
    </xf>
    <xf numFmtId="0" fontId="59" fillId="0" borderId="0" xfId="41" applyFont="1" applyAlignment="1">
      <alignment horizontal="center" vertical="center" wrapText="1"/>
    </xf>
    <xf numFmtId="0" fontId="67" fillId="0" borderId="0" xfId="0" applyFont="1" applyBorder="1" applyAlignment="1">
      <alignment horizontal="justify" vertical="top" wrapText="1"/>
    </xf>
    <xf numFmtId="0" fontId="67" fillId="0" borderId="0" xfId="0" applyFont="1" applyBorder="1" applyAlignment="1">
      <alignment horizontal="center" vertical="top" wrapText="1"/>
    </xf>
    <xf numFmtId="0" fontId="67" fillId="0" borderId="0" xfId="0" applyFont="1" applyBorder="1" applyAlignment="1">
      <alignment horizontal="center" vertical="center"/>
    </xf>
    <xf numFmtId="0" fontId="67" fillId="0" borderId="0" xfId="0" applyFont="1" applyBorder="1" applyAlignment="1">
      <alignment horizontal="center" vertical="center" wrapText="1"/>
    </xf>
    <xf numFmtId="0" fontId="41" fillId="0" borderId="10" xfId="41" applyFont="1" applyFill="1" applyBorder="1" applyAlignment="1">
      <alignment horizontal="center" vertical="center" wrapText="1"/>
    </xf>
    <xf numFmtId="0" fontId="41" fillId="0" borderId="11" xfId="41" applyFont="1" applyFill="1" applyBorder="1" applyAlignment="1">
      <alignment horizontal="center" vertical="center" wrapText="1"/>
    </xf>
    <xf numFmtId="0" fontId="41" fillId="0" borderId="12" xfId="41" applyFont="1" applyFill="1" applyBorder="1" applyAlignment="1">
      <alignment horizontal="center" vertical="center" wrapText="1"/>
    </xf>
    <xf numFmtId="49" fontId="41" fillId="0" borderId="13" xfId="64" applyNumberFormat="1" applyFont="1" applyFill="1" applyBorder="1" applyAlignment="1">
      <alignment horizontal="center" vertical="center" wrapText="1"/>
    </xf>
    <xf numFmtId="49" fontId="41" fillId="0" borderId="15" xfId="64" applyNumberFormat="1" applyFont="1" applyFill="1" applyBorder="1" applyAlignment="1">
      <alignment horizontal="center" vertical="center" wrapText="1"/>
    </xf>
    <xf numFmtId="49" fontId="41" fillId="0" borderId="0" xfId="64" applyNumberFormat="1" applyFont="1" applyFill="1" applyBorder="1" applyAlignment="1">
      <alignment horizontal="center" vertical="center" wrapText="1"/>
    </xf>
    <xf numFmtId="49" fontId="45" fillId="0" borderId="0" xfId="64" applyNumberFormat="1" applyFont="1" applyFill="1" applyBorder="1" applyAlignment="1">
      <alignment horizontal="left" vertical="center" wrapText="1"/>
    </xf>
    <xf numFmtId="49" fontId="45" fillId="0" borderId="0" xfId="64" applyNumberFormat="1" applyFont="1" applyFill="1" applyBorder="1" applyAlignment="1">
      <alignment horizontal="right" vertical="center" wrapText="1"/>
    </xf>
    <xf numFmtId="49" fontId="45" fillId="0" borderId="11" xfId="64" applyNumberFormat="1" applyFont="1" applyFill="1" applyBorder="1" applyAlignment="1">
      <alignment horizontal="left" vertical="center" wrapText="1"/>
    </xf>
    <xf numFmtId="49" fontId="44" fillId="36" borderId="27" xfId="65" applyNumberFormat="1" applyFont="1" applyFill="1" applyBorder="1" applyAlignment="1">
      <alignment horizontal="left" vertical="top" wrapText="1"/>
    </xf>
    <xf numFmtId="49" fontId="44" fillId="36" borderId="27" xfId="65" applyNumberFormat="1" applyFont="1" applyFill="1" applyBorder="1" applyAlignment="1">
      <alignment horizontal="left" vertical="center" wrapText="1"/>
    </xf>
    <xf numFmtId="0" fontId="40" fillId="0" borderId="0" xfId="65" applyFont="1" applyAlignment="1">
      <alignment horizontal="left" vertical="center" wrapText="1"/>
    </xf>
    <xf numFmtId="49" fontId="44" fillId="36" borderId="28" xfId="65" applyNumberFormat="1" applyFont="1" applyFill="1" applyBorder="1" applyAlignment="1">
      <alignment horizontal="center" vertical="top" wrapText="1"/>
    </xf>
    <xf numFmtId="49" fontId="44" fillId="36" borderId="29" xfId="65" applyNumberFormat="1" applyFont="1" applyFill="1" applyBorder="1" applyAlignment="1">
      <alignment horizontal="center" vertical="top" wrapText="1"/>
    </xf>
    <xf numFmtId="49" fontId="44" fillId="36" borderId="30" xfId="65" applyNumberFormat="1" applyFont="1" applyFill="1" applyBorder="1" applyAlignment="1">
      <alignment horizontal="center" vertical="top" wrapText="1"/>
    </xf>
    <xf numFmtId="49" fontId="44" fillId="36" borderId="28" xfId="65" applyNumberFormat="1" applyFont="1" applyFill="1" applyBorder="1" applyAlignment="1">
      <alignment horizontal="left" vertical="top" wrapText="1"/>
    </xf>
    <xf numFmtId="49" fontId="44" fillId="36" borderId="29" xfId="65" applyNumberFormat="1" applyFont="1" applyFill="1" applyBorder="1" applyAlignment="1">
      <alignment horizontal="left" vertical="top" wrapText="1"/>
    </xf>
    <xf numFmtId="49" fontId="44" fillId="36" borderId="30" xfId="65" applyNumberFormat="1" applyFont="1" applyFill="1" applyBorder="1" applyAlignment="1">
      <alignment horizontal="left" vertical="top" wrapText="1"/>
    </xf>
    <xf numFmtId="49" fontId="44" fillId="36" borderId="28" xfId="65" applyNumberFormat="1" applyFont="1" applyFill="1" applyBorder="1" applyAlignment="1">
      <alignment horizontal="left" vertical="center" wrapText="1"/>
    </xf>
    <xf numFmtId="49" fontId="45" fillId="0" borderId="23" xfId="64" applyNumberFormat="1" applyFont="1" applyFill="1" applyBorder="1" applyAlignment="1">
      <alignment horizontal="left" vertical="center" wrapText="1"/>
    </xf>
    <xf numFmtId="49" fontId="45" fillId="0" borderId="15" xfId="64" applyNumberFormat="1" applyFont="1" applyFill="1" applyBorder="1" applyAlignment="1">
      <alignment horizontal="center" vertical="center" wrapText="1"/>
    </xf>
    <xf numFmtId="49" fontId="45" fillId="0" borderId="0" xfId="64" applyNumberFormat="1" applyFont="1" applyFill="1" applyBorder="1" applyAlignment="1">
      <alignment horizontal="center" vertical="center" wrapText="1"/>
    </xf>
    <xf numFmtId="49" fontId="45" fillId="0" borderId="23" xfId="64" applyNumberFormat="1" applyFont="1" applyFill="1" applyBorder="1" applyAlignment="1">
      <alignment horizontal="center" vertical="center" wrapText="1"/>
    </xf>
    <xf numFmtId="49" fontId="81" fillId="0" borderId="0" xfId="64" applyNumberFormat="1" applyFont="1" applyFill="1" applyBorder="1" applyAlignment="1">
      <alignment horizontal="left" vertical="center" wrapText="1"/>
    </xf>
    <xf numFmtId="49" fontId="56" fillId="36" borderId="27" xfId="65" applyNumberFormat="1" applyFont="1" applyFill="1" applyBorder="1" applyAlignment="1">
      <alignment horizontal="left" vertical="top" wrapText="1"/>
    </xf>
    <xf numFmtId="0" fontId="44" fillId="0" borderId="23" xfId="65" applyFont="1" applyFill="1" applyBorder="1" applyAlignment="1">
      <alignment horizontal="right" vertical="center" wrapText="1"/>
    </xf>
    <xf numFmtId="0" fontId="38" fillId="0" borderId="0" xfId="64" applyFont="1" applyAlignment="1">
      <alignment horizontal="left" vertical="center" wrapText="1"/>
    </xf>
    <xf numFmtId="0" fontId="49" fillId="0" borderId="0" xfId="65" applyFont="1" applyAlignment="1">
      <alignment horizontal="left" vertical="center"/>
    </xf>
    <xf numFmtId="0" fontId="44" fillId="0" borderId="23" xfId="65" applyFont="1" applyBorder="1" applyAlignment="1">
      <alignment horizontal="right" vertical="center"/>
    </xf>
    <xf numFmtId="49" fontId="44" fillId="36" borderId="27" xfId="65" applyNumberFormat="1" applyFont="1" applyFill="1" applyBorder="1" applyAlignment="1">
      <alignment horizontal="center" vertical="top" wrapText="1"/>
    </xf>
    <xf numFmtId="49" fontId="44" fillId="35" borderId="27" xfId="65" applyNumberFormat="1" applyFont="1" applyFill="1" applyBorder="1" applyAlignment="1">
      <alignment horizontal="left" vertical="top" wrapText="1"/>
    </xf>
    <xf numFmtId="49" fontId="44" fillId="35" borderId="27" xfId="65" applyNumberFormat="1" applyFont="1" applyFill="1" applyBorder="1" applyAlignment="1">
      <alignment horizontal="left" vertical="center" wrapText="1"/>
    </xf>
    <xf numFmtId="0" fontId="38" fillId="0" borderId="0" xfId="41" applyFont="1" applyFill="1" applyAlignment="1">
      <alignment horizontal="left" vertical="center" wrapText="1"/>
    </xf>
    <xf numFmtId="0" fontId="41" fillId="0" borderId="16" xfId="48" applyFont="1" applyFill="1" applyBorder="1" applyAlignment="1">
      <alignment horizontal="center" vertical="center" textRotation="90" wrapText="1"/>
    </xf>
    <xf numFmtId="0" fontId="41" fillId="0" borderId="18" xfId="48" applyFont="1" applyFill="1" applyBorder="1" applyAlignment="1">
      <alignment horizontal="center" vertical="center" textRotation="90" wrapText="1"/>
    </xf>
    <xf numFmtId="0" fontId="41" fillId="0" borderId="21" xfId="48" applyFont="1" applyFill="1" applyBorder="1" applyAlignment="1">
      <alignment horizontal="center" vertical="center" textRotation="90" wrapText="1"/>
    </xf>
    <xf numFmtId="0" fontId="41" fillId="0" borderId="19" xfId="48" applyFont="1" applyFill="1" applyBorder="1" applyAlignment="1">
      <alignment horizontal="center" vertical="center" wrapText="1"/>
    </xf>
    <xf numFmtId="0" fontId="41" fillId="0" borderId="20" xfId="48" applyFont="1" applyFill="1" applyBorder="1" applyAlignment="1">
      <alignment horizontal="center" vertical="center" wrapText="1"/>
    </xf>
    <xf numFmtId="0" fontId="41" fillId="0" borderId="22" xfId="48" applyFont="1" applyFill="1" applyBorder="1" applyAlignment="1">
      <alignment horizontal="center" vertical="center" wrapText="1"/>
    </xf>
    <xf numFmtId="0" fontId="41" fillId="0" borderId="13" xfId="41" applyFont="1" applyFill="1" applyBorder="1" applyAlignment="1">
      <alignment horizontal="center" vertical="center" wrapText="1"/>
    </xf>
    <xf numFmtId="0" fontId="40" fillId="0" borderId="13" xfId="41" applyFont="1" applyFill="1" applyBorder="1" applyAlignment="1">
      <alignment horizontal="center" vertical="center" wrapText="1"/>
    </xf>
    <xf numFmtId="0" fontId="40" fillId="0" borderId="10" xfId="41" applyFont="1" applyFill="1" applyBorder="1" applyAlignment="1">
      <alignment horizontal="center" vertical="center" wrapText="1"/>
    </xf>
    <xf numFmtId="0" fontId="49" fillId="0" borderId="0" xfId="41" applyFont="1" applyFill="1" applyAlignment="1">
      <alignment horizontal="left" vertical="center" wrapText="1"/>
    </xf>
    <xf numFmtId="0" fontId="66" fillId="0" borderId="15" xfId="65" applyFont="1" applyBorder="1" applyAlignment="1">
      <alignment horizontal="left"/>
    </xf>
    <xf numFmtId="0" fontId="42" fillId="0" borderId="23" xfId="65" applyFont="1" applyFill="1" applyBorder="1" applyAlignment="1">
      <alignment horizontal="right" wrapText="1"/>
    </xf>
    <xf numFmtId="0" fontId="42" fillId="0" borderId="23" xfId="65" applyFont="1" applyFill="1" applyBorder="1" applyAlignment="1">
      <alignment horizontal="right"/>
    </xf>
    <xf numFmtId="0" fontId="67" fillId="0" borderId="15" xfId="73" applyFont="1" applyBorder="1" applyAlignment="1">
      <alignment horizontal="left"/>
    </xf>
    <xf numFmtId="0" fontId="66" fillId="0" borderId="15" xfId="73" applyFont="1" applyBorder="1" applyAlignment="1">
      <alignment horizontal="left"/>
    </xf>
    <xf numFmtId="0" fontId="67" fillId="0" borderId="0" xfId="73" applyFont="1" applyAlignment="1">
      <alignment horizontal="right" vertical="center" wrapText="1"/>
    </xf>
    <xf numFmtId="0" fontId="67" fillId="0" borderId="0" xfId="73" applyFont="1" applyAlignment="1">
      <alignment horizontal="right" vertical="center"/>
    </xf>
    <xf numFmtId="0" fontId="38" fillId="0" borderId="0" xfId="43" applyFont="1" applyAlignment="1">
      <alignment horizontal="left" vertical="center" wrapText="1"/>
    </xf>
    <xf numFmtId="0" fontId="38" fillId="0" borderId="16" xfId="74" applyFont="1" applyFill="1" applyBorder="1" applyAlignment="1">
      <alignment horizontal="center" vertical="center" wrapText="1"/>
    </xf>
    <xf numFmtId="0" fontId="38" fillId="0" borderId="18" xfId="74" applyFont="1" applyFill="1" applyBorder="1" applyAlignment="1">
      <alignment horizontal="center" vertical="center" wrapText="1"/>
    </xf>
    <xf numFmtId="0" fontId="38" fillId="0" borderId="21" xfId="74" applyFont="1" applyFill="1" applyBorder="1" applyAlignment="1">
      <alignment horizontal="center" vertical="center" wrapText="1"/>
    </xf>
    <xf numFmtId="0" fontId="38" fillId="0" borderId="10" xfId="41" applyFont="1" applyFill="1" applyBorder="1" applyAlignment="1">
      <alignment horizontal="center" vertical="center" wrapText="1"/>
    </xf>
    <xf numFmtId="0" fontId="38" fillId="0" borderId="11" xfId="41" applyFont="1" applyFill="1" applyBorder="1" applyAlignment="1">
      <alignment horizontal="center" vertical="center" wrapText="1"/>
    </xf>
    <xf numFmtId="49" fontId="41" fillId="0" borderId="14" xfId="64" applyNumberFormat="1" applyFont="1" applyFill="1" applyBorder="1" applyAlignment="1">
      <alignment horizontal="center" vertical="center" wrapText="1"/>
    </xf>
    <xf numFmtId="49" fontId="41" fillId="0" borderId="24" xfId="64" applyNumberFormat="1" applyFont="1" applyFill="1" applyBorder="1" applyAlignment="1">
      <alignment horizontal="center" vertical="center" wrapText="1"/>
    </xf>
    <xf numFmtId="49" fontId="41" fillId="0" borderId="23" xfId="64" applyNumberFormat="1" applyFont="1" applyFill="1" applyBorder="1" applyAlignment="1">
      <alignment horizontal="center" vertical="center" wrapText="1"/>
    </xf>
    <xf numFmtId="0" fontId="55" fillId="0" borderId="0" xfId="73" applyFont="1" applyAlignment="1">
      <alignment horizontal="left"/>
    </xf>
    <xf numFmtId="0" fontId="23" fillId="0" borderId="0" xfId="89" applyFont="1" applyAlignment="1">
      <alignment horizontal="left" vertical="center" wrapText="1"/>
    </xf>
    <xf numFmtId="0" fontId="43" fillId="0" borderId="0" xfId="92" applyFont="1" applyAlignment="1">
      <alignment horizontal="left"/>
    </xf>
    <xf numFmtId="49" fontId="38" fillId="0" borderId="0" xfId="87" applyNumberFormat="1" applyFont="1" applyFill="1" applyBorder="1" applyAlignment="1">
      <alignment horizontal="left" vertical="center" wrapText="1"/>
    </xf>
    <xf numFmtId="49" fontId="38" fillId="0" borderId="11" xfId="89" applyNumberFormat="1" applyFont="1" applyFill="1" applyBorder="1" applyAlignment="1">
      <alignment horizontal="left" vertical="center" wrapText="1"/>
    </xf>
    <xf numFmtId="0" fontId="39" fillId="0" borderId="0" xfId="89" applyFont="1" applyFill="1" applyAlignment="1">
      <alignment horizontal="left" vertical="center" wrapText="1"/>
    </xf>
    <xf numFmtId="0" fontId="38" fillId="0" borderId="0" xfId="89" applyFont="1" applyFill="1" applyAlignment="1">
      <alignment horizontal="left" vertical="center" wrapText="1"/>
    </xf>
    <xf numFmtId="49" fontId="39" fillId="34" borderId="27" xfId="92" applyNumberFormat="1" applyFont="1" applyFill="1" applyBorder="1" applyAlignment="1">
      <alignment horizontal="left" vertical="top" wrapText="1"/>
    </xf>
    <xf numFmtId="49" fontId="41" fillId="0" borderId="0" xfId="87" applyNumberFormat="1" applyFont="1" applyFill="1" applyBorder="1" applyAlignment="1">
      <alignment horizontal="left" vertical="center" wrapText="1"/>
    </xf>
    <xf numFmtId="49" fontId="39" fillId="34" borderId="27" xfId="92" applyNumberFormat="1" applyFont="1" applyFill="1" applyBorder="1" applyAlignment="1">
      <alignment horizontal="center" vertical="top" wrapText="1"/>
    </xf>
    <xf numFmtId="49" fontId="38" fillId="0" borderId="15" xfId="93" applyNumberFormat="1" applyFont="1" applyFill="1" applyBorder="1" applyAlignment="1">
      <alignment horizontal="center" vertical="center" wrapText="1"/>
    </xf>
    <xf numFmtId="49" fontId="38" fillId="0" borderId="0" xfId="93" applyNumberFormat="1" applyFont="1" applyFill="1" applyBorder="1" applyAlignment="1">
      <alignment horizontal="center" vertical="center" wrapText="1"/>
    </xf>
    <xf numFmtId="49" fontId="38" fillId="0" borderId="23" xfId="93" applyNumberFormat="1" applyFont="1" applyFill="1" applyBorder="1" applyAlignment="1">
      <alignment horizontal="center" vertical="center" wrapText="1"/>
    </xf>
    <xf numFmtId="49" fontId="38" fillId="0" borderId="13" xfId="92" applyNumberFormat="1" applyFont="1" applyFill="1" applyBorder="1" applyAlignment="1">
      <alignment horizontal="center" vertical="center" wrapText="1"/>
    </xf>
    <xf numFmtId="49" fontId="39" fillId="34" borderId="28" xfId="92" applyNumberFormat="1" applyFont="1" applyFill="1" applyBorder="1" applyAlignment="1">
      <alignment horizontal="left" vertical="top" wrapText="1"/>
    </xf>
    <xf numFmtId="49" fontId="38" fillId="0" borderId="14" xfId="92" applyNumberFormat="1" applyFont="1" applyFill="1" applyBorder="1" applyAlignment="1">
      <alignment horizontal="center" vertical="center" wrapText="1"/>
    </xf>
    <xf numFmtId="49" fontId="38" fillId="0" borderId="15" xfId="92" applyNumberFormat="1" applyFont="1" applyFill="1" applyBorder="1" applyAlignment="1">
      <alignment horizontal="center" vertical="center" wrapText="1"/>
    </xf>
    <xf numFmtId="49" fontId="38" fillId="0" borderId="24" xfId="92" applyNumberFormat="1" applyFont="1" applyFill="1" applyBorder="1" applyAlignment="1">
      <alignment horizontal="center" vertical="center" wrapText="1"/>
    </xf>
    <xf numFmtId="49" fontId="38" fillId="0" borderId="23" xfId="92" applyNumberFormat="1" applyFont="1" applyFill="1" applyBorder="1" applyAlignment="1">
      <alignment horizontal="center" vertical="center" wrapText="1"/>
    </xf>
    <xf numFmtId="49" fontId="38" fillId="0" borderId="23" xfId="87" applyNumberFormat="1" applyFont="1" applyFill="1" applyBorder="1" applyAlignment="1">
      <alignment horizontal="left" vertical="center" wrapText="1"/>
    </xf>
    <xf numFmtId="49" fontId="39" fillId="34" borderId="33" xfId="92" applyNumberFormat="1" applyFont="1" applyFill="1" applyBorder="1" applyAlignment="1">
      <alignment horizontal="left" vertical="top" wrapText="1"/>
    </xf>
    <xf numFmtId="49" fontId="39" fillId="34" borderId="31" xfId="92" applyNumberFormat="1" applyFont="1" applyFill="1" applyBorder="1" applyAlignment="1">
      <alignment horizontal="left" vertical="top" wrapText="1"/>
    </xf>
    <xf numFmtId="49" fontId="39" fillId="34" borderId="30" xfId="92" applyNumberFormat="1" applyFont="1" applyFill="1" applyBorder="1" applyAlignment="1">
      <alignment horizontal="left" vertical="top" wrapText="1"/>
    </xf>
    <xf numFmtId="49" fontId="38" fillId="0" borderId="0" xfId="87" applyNumberFormat="1" applyFont="1" applyFill="1" applyBorder="1" applyAlignment="1">
      <alignment horizontal="left" vertical="center"/>
    </xf>
    <xf numFmtId="49" fontId="39" fillId="34" borderId="29" xfId="92" applyNumberFormat="1" applyFont="1" applyFill="1" applyBorder="1" applyAlignment="1">
      <alignment horizontal="left" vertical="top" wrapText="1"/>
    </xf>
    <xf numFmtId="0" fontId="38" fillId="0" borderId="0" xfId="87" applyFont="1" applyFill="1" applyAlignment="1">
      <alignment horizontal="left" wrapText="1"/>
    </xf>
    <xf numFmtId="0" fontId="49" fillId="0" borderId="0" xfId="92" applyFont="1" applyFill="1" applyAlignment="1">
      <alignment horizontal="left"/>
    </xf>
    <xf numFmtId="3" fontId="40" fillId="0" borderId="23" xfId="44" applyNumberFormat="1" applyFont="1" applyFill="1" applyBorder="1" applyAlignment="1">
      <alignment horizontal="right" wrapText="1"/>
    </xf>
    <xf numFmtId="3" fontId="40" fillId="0" borderId="23" xfId="44" applyNumberFormat="1" applyFont="1" applyFill="1" applyBorder="1" applyAlignment="1">
      <alignment horizontal="right" vertical="center" wrapText="1"/>
    </xf>
    <xf numFmtId="0" fontId="55" fillId="0" borderId="0" xfId="44" applyFont="1" applyAlignment="1">
      <alignment horizontal="left" vertical="center" wrapText="1"/>
    </xf>
    <xf numFmtId="49" fontId="41" fillId="0" borderId="13" xfId="42" applyNumberFormat="1" applyFont="1" applyFill="1" applyBorder="1" applyAlignment="1">
      <alignment horizontal="center" vertical="center" wrapText="1"/>
    </xf>
    <xf numFmtId="49" fontId="41" fillId="0" borderId="15" xfId="42" applyNumberFormat="1" applyFont="1" applyFill="1" applyBorder="1" applyAlignment="1">
      <alignment horizontal="center" vertical="center" wrapText="1"/>
    </xf>
    <xf numFmtId="49" fontId="41" fillId="0" borderId="0" xfId="42" applyNumberFormat="1" applyFont="1" applyFill="1" applyBorder="1" applyAlignment="1">
      <alignment horizontal="center" vertical="center" wrapText="1"/>
    </xf>
    <xf numFmtId="0" fontId="42" fillId="0" borderId="0" xfId="44" applyFont="1" applyAlignment="1">
      <alignment horizontal="left" vertical="center" wrapText="1"/>
    </xf>
    <xf numFmtId="49" fontId="41" fillId="0" borderId="0" xfId="1" applyNumberFormat="1" applyFont="1" applyFill="1" applyBorder="1" applyAlignment="1">
      <alignment horizontal="left" vertical="center" wrapText="1"/>
    </xf>
    <xf numFmtId="49" fontId="40" fillId="37" borderId="27" xfId="44" applyNumberFormat="1" applyFont="1" applyFill="1" applyBorder="1" applyAlignment="1">
      <alignment horizontal="left" vertical="top" wrapText="1"/>
    </xf>
    <xf numFmtId="49" fontId="40" fillId="37" borderId="28" xfId="44" applyNumberFormat="1" applyFont="1" applyFill="1" applyBorder="1" applyAlignment="1">
      <alignment horizontal="left" vertical="top" wrapText="1"/>
    </xf>
    <xf numFmtId="49" fontId="40" fillId="37" borderId="29" xfId="44" applyNumberFormat="1" applyFont="1" applyFill="1" applyBorder="1" applyAlignment="1">
      <alignment horizontal="left" vertical="top" wrapText="1"/>
    </xf>
    <xf numFmtId="49" fontId="40" fillId="37" borderId="30" xfId="44" applyNumberFormat="1" applyFont="1" applyFill="1" applyBorder="1" applyAlignment="1">
      <alignment horizontal="left" vertical="top" wrapText="1"/>
    </xf>
    <xf numFmtId="49" fontId="41" fillId="0" borderId="23" xfId="1" applyNumberFormat="1" applyFont="1" applyFill="1" applyBorder="1" applyAlignment="1">
      <alignment horizontal="left" vertical="center" wrapText="1"/>
    </xf>
    <xf numFmtId="49" fontId="41" fillId="0" borderId="11" xfId="2" applyNumberFormat="1" applyFont="1" applyFill="1" applyBorder="1" applyAlignment="1">
      <alignment horizontal="left" vertical="center" wrapText="1"/>
    </xf>
    <xf numFmtId="0" fontId="40" fillId="0" borderId="0" xfId="2" applyFont="1" applyAlignment="1">
      <alignment horizontal="left" vertical="center" wrapText="1"/>
    </xf>
    <xf numFmtId="49" fontId="41" fillId="0" borderId="14" xfId="44" applyNumberFormat="1" applyFont="1" applyFill="1" applyBorder="1" applyAlignment="1">
      <alignment horizontal="center" vertical="center" wrapText="1"/>
    </xf>
    <xf numFmtId="49" fontId="41" fillId="0" borderId="15" xfId="44" applyNumberFormat="1" applyFont="1" applyFill="1" applyBorder="1" applyAlignment="1">
      <alignment horizontal="center" vertical="center" wrapText="1"/>
    </xf>
    <xf numFmtId="49" fontId="41" fillId="0" borderId="24" xfId="44" applyNumberFormat="1" applyFont="1" applyFill="1" applyBorder="1" applyAlignment="1">
      <alignment horizontal="center" vertical="center" wrapText="1"/>
    </xf>
    <xf numFmtId="49" fontId="41" fillId="0" borderId="23" xfId="44" applyNumberFormat="1" applyFont="1" applyFill="1" applyBorder="1" applyAlignment="1">
      <alignment horizontal="center" vertical="center" wrapText="1"/>
    </xf>
    <xf numFmtId="49" fontId="41" fillId="0" borderId="13" xfId="44" applyNumberFormat="1" applyFont="1" applyFill="1" applyBorder="1" applyAlignment="1">
      <alignment horizontal="center" vertical="center" wrapText="1"/>
    </xf>
    <xf numFmtId="0" fontId="40" fillId="0" borderId="15" xfId="41" applyFont="1" applyFill="1" applyBorder="1" applyAlignment="1">
      <alignment horizontal="left"/>
    </xf>
    <xf numFmtId="0" fontId="38" fillId="0" borderId="16" xfId="48" applyFont="1" applyFill="1" applyBorder="1" applyAlignment="1">
      <alignment horizontal="center" vertical="center" textRotation="90" wrapText="1"/>
    </xf>
    <xf numFmtId="0" fontId="38" fillId="0" borderId="18" xfId="48" applyFont="1" applyFill="1" applyBorder="1" applyAlignment="1">
      <alignment horizontal="center" vertical="center" textRotation="90" wrapText="1"/>
    </xf>
    <xf numFmtId="0" fontId="38" fillId="0" borderId="21" xfId="48" applyFont="1" applyFill="1" applyBorder="1" applyAlignment="1">
      <alignment horizontal="center" vertical="center" textRotation="90" wrapText="1"/>
    </xf>
    <xf numFmtId="0" fontId="38" fillId="0" borderId="19" xfId="48" applyFont="1" applyFill="1" applyBorder="1" applyAlignment="1">
      <alignment horizontal="center" vertical="center" wrapText="1"/>
    </xf>
    <xf numFmtId="0" fontId="38" fillId="0" borderId="20" xfId="48" applyFont="1" applyFill="1" applyBorder="1" applyAlignment="1">
      <alignment horizontal="center" vertical="center" wrapText="1"/>
    </xf>
    <xf numFmtId="0" fontId="38" fillId="0" borderId="22" xfId="48" applyFont="1" applyFill="1" applyBorder="1" applyAlignment="1">
      <alignment horizontal="center" vertical="center" wrapText="1"/>
    </xf>
    <xf numFmtId="0" fontId="38" fillId="0" borderId="15" xfId="48" applyFont="1" applyFill="1" applyBorder="1" applyAlignment="1">
      <alignment horizontal="center" vertical="center" textRotation="90" wrapText="1"/>
    </xf>
    <xf numFmtId="0" fontId="38" fillId="0" borderId="0" xfId="48" applyFont="1" applyFill="1" applyBorder="1" applyAlignment="1">
      <alignment horizontal="center" vertical="center" textRotation="90" wrapText="1"/>
    </xf>
    <xf numFmtId="0" fontId="38" fillId="0" borderId="23" xfId="48" applyFont="1" applyFill="1" applyBorder="1" applyAlignment="1">
      <alignment horizontal="center" vertical="center" textRotation="90" wrapText="1"/>
    </xf>
    <xf numFmtId="0" fontId="38" fillId="0" borderId="13" xfId="48" applyFont="1" applyFill="1" applyBorder="1" applyAlignment="1">
      <alignment horizontal="center" vertical="center" wrapText="1"/>
    </xf>
    <xf numFmtId="0" fontId="38" fillId="0" borderId="15" xfId="41" applyFont="1" applyFill="1" applyBorder="1" applyAlignment="1">
      <alignment horizontal="center" vertical="center" wrapText="1"/>
    </xf>
    <xf numFmtId="0" fontId="55" fillId="0" borderId="23" xfId="71" applyFont="1" applyBorder="1" applyAlignment="1">
      <alignment horizontal="left" vertical="center"/>
    </xf>
    <xf numFmtId="0" fontId="38" fillId="0" borderId="12" xfId="41" applyFont="1" applyFill="1" applyBorder="1" applyAlignment="1">
      <alignment horizontal="center" vertical="center" wrapText="1"/>
    </xf>
    <xf numFmtId="0" fontId="38" fillId="0" borderId="14" xfId="41" applyFont="1" applyFill="1" applyBorder="1" applyAlignment="1">
      <alignment horizontal="center" vertical="center" wrapText="1"/>
    </xf>
    <xf numFmtId="49" fontId="45" fillId="0" borderId="10" xfId="64" applyNumberFormat="1" applyFont="1" applyFill="1" applyBorder="1" applyAlignment="1">
      <alignment horizontal="center" vertical="center" wrapText="1"/>
    </xf>
    <xf numFmtId="49" fontId="45" fillId="0" borderId="11" xfId="64" applyNumberFormat="1" applyFont="1" applyFill="1" applyBorder="1" applyAlignment="1">
      <alignment horizontal="center" vertical="center" wrapText="1"/>
    </xf>
    <xf numFmtId="49" fontId="45" fillId="0" borderId="12" xfId="64" applyNumberFormat="1" applyFont="1" applyFill="1" applyBorder="1" applyAlignment="1">
      <alignment horizontal="center" vertical="center" wrapText="1"/>
    </xf>
    <xf numFmtId="0" fontId="66" fillId="0" borderId="15" xfId="71" applyFont="1" applyBorder="1" applyAlignment="1">
      <alignment horizontal="left"/>
    </xf>
    <xf numFmtId="0" fontId="38" fillId="0" borderId="13" xfId="41" applyFont="1" applyBorder="1" applyAlignment="1">
      <alignment horizontal="center" vertical="center" wrapText="1"/>
    </xf>
    <xf numFmtId="0" fontId="38" fillId="0" borderId="0" xfId="43" applyFont="1" applyFill="1" applyAlignment="1">
      <alignment horizontal="left" vertical="center" wrapText="1"/>
    </xf>
    <xf numFmtId="0" fontId="45" fillId="0" borderId="15" xfId="41" applyFont="1" applyFill="1" applyBorder="1" applyAlignment="1">
      <alignment horizontal="left" vertical="center"/>
    </xf>
    <xf numFmtId="0" fontId="44" fillId="0" borderId="15" xfId="41" applyFont="1" applyFill="1" applyBorder="1" applyAlignment="1">
      <alignment horizontal="left" vertical="center"/>
    </xf>
    <xf numFmtId="0" fontId="39" fillId="0" borderId="11" xfId="41" applyFont="1" applyFill="1" applyBorder="1" applyAlignment="1">
      <alignment horizontal="center" vertical="center" wrapText="1"/>
    </xf>
    <xf numFmtId="0" fontId="39" fillId="0" borderId="12" xfId="41" applyFont="1" applyFill="1" applyBorder="1" applyAlignment="1">
      <alignment horizontal="center" vertical="center" wrapText="1"/>
    </xf>
    <xf numFmtId="0" fontId="38" fillId="33" borderId="11" xfId="41" applyFont="1" applyFill="1" applyBorder="1" applyAlignment="1">
      <alignment horizontal="left" vertical="center"/>
    </xf>
    <xf numFmtId="0" fontId="38" fillId="0" borderId="0" xfId="41" applyFont="1" applyFill="1" applyAlignment="1">
      <alignment horizontal="justify" vertical="center" wrapText="1"/>
    </xf>
    <xf numFmtId="0" fontId="38" fillId="0" borderId="0" xfId="41" applyFont="1" applyFill="1" applyAlignment="1">
      <alignment horizontal="justify" vertical="center"/>
    </xf>
    <xf numFmtId="3" fontId="39" fillId="33" borderId="23" xfId="41" applyNumberFormat="1" applyFont="1" applyFill="1" applyBorder="1" applyAlignment="1">
      <alignment horizontal="right" vertical="center"/>
    </xf>
    <xf numFmtId="3" fontId="43" fillId="33" borderId="0" xfId="84" applyNumberFormat="1" applyFont="1" applyFill="1" applyBorder="1" applyAlignment="1">
      <alignment horizontal="right" vertical="center"/>
    </xf>
    <xf numFmtId="3" fontId="43" fillId="33" borderId="23" xfId="84" applyNumberFormat="1" applyFont="1" applyFill="1" applyBorder="1" applyAlignment="1">
      <alignment horizontal="right" vertical="center"/>
    </xf>
    <xf numFmtId="0" fontId="38" fillId="0" borderId="23" xfId="41" applyFont="1" applyFill="1" applyBorder="1" applyAlignment="1">
      <alignment horizontal="center" vertical="center" wrapText="1"/>
    </xf>
    <xf numFmtId="3" fontId="43" fillId="0" borderId="23" xfId="84" applyNumberFormat="1" applyFont="1" applyBorder="1" applyAlignment="1">
      <alignment horizontal="right" vertical="center"/>
    </xf>
    <xf numFmtId="1" fontId="41" fillId="0" borderId="13" xfId="72" applyFont="1" applyFill="1" applyBorder="1" applyAlignment="1">
      <alignment horizontal="center" vertical="center" wrapText="1"/>
    </xf>
    <xf numFmtId="1" fontId="40" fillId="0" borderId="13" xfId="72" applyFont="1" applyFill="1" applyBorder="1" applyAlignment="1">
      <alignment horizontal="center" vertical="center" wrapText="1"/>
    </xf>
    <xf numFmtId="0" fontId="40" fillId="0" borderId="11" xfId="41" applyFont="1" applyFill="1" applyBorder="1" applyAlignment="1">
      <alignment horizontal="center" vertical="center" wrapText="1"/>
    </xf>
    <xf numFmtId="0" fontId="40" fillId="0" borderId="12" xfId="41" applyFont="1" applyFill="1" applyBorder="1" applyAlignment="1">
      <alignment horizontal="center" vertical="center" wrapText="1"/>
    </xf>
    <xf numFmtId="1" fontId="38" fillId="0" borderId="0" xfId="72" applyFont="1" applyFill="1" applyAlignment="1">
      <alignment horizontal="left" vertical="center" wrapText="1"/>
    </xf>
    <xf numFmtId="1" fontId="49" fillId="0" borderId="0" xfId="72" applyFont="1" applyFill="1" applyBorder="1" applyAlignment="1">
      <alignment horizontal="left" vertical="center" wrapText="1"/>
    </xf>
    <xf numFmtId="1" fontId="41" fillId="0" borderId="12" xfId="72" applyFont="1" applyFill="1" applyBorder="1" applyAlignment="1">
      <alignment horizontal="center" vertical="center" wrapText="1"/>
    </xf>
    <xf numFmtId="0" fontId="45" fillId="0" borderId="10" xfId="41" applyFont="1" applyFill="1" applyBorder="1" applyAlignment="1">
      <alignment horizontal="center" vertical="center" wrapText="1"/>
    </xf>
    <xf numFmtId="0" fontId="45" fillId="0" borderId="11" xfId="41" applyFont="1" applyFill="1" applyBorder="1" applyAlignment="1">
      <alignment horizontal="center" vertical="center" wrapText="1"/>
    </xf>
    <xf numFmtId="0" fontId="45" fillId="0" borderId="12" xfId="41" applyFont="1" applyFill="1" applyBorder="1" applyAlignment="1">
      <alignment horizontal="center" vertical="center" wrapText="1"/>
    </xf>
    <xf numFmtId="1" fontId="41" fillId="0" borderId="19" xfId="72" applyFont="1" applyFill="1" applyBorder="1" applyAlignment="1">
      <alignment horizontal="center" vertical="center" wrapText="1"/>
    </xf>
    <xf numFmtId="1" fontId="40" fillId="0" borderId="0" xfId="72" applyFont="1" applyFill="1" applyAlignment="1">
      <alignment horizontal="left" vertical="center" wrapText="1"/>
    </xf>
    <xf numFmtId="1" fontId="85" fillId="0" borderId="23" xfId="72" applyFont="1" applyFill="1" applyBorder="1" applyAlignment="1">
      <alignment horizontal="left" vertical="center" wrapText="1"/>
    </xf>
    <xf numFmtId="1" fontId="38" fillId="0" borderId="13" xfId="72" applyFont="1" applyFill="1" applyBorder="1" applyAlignment="1">
      <alignment horizontal="center" vertical="center" wrapText="1"/>
    </xf>
    <xf numFmtId="1" fontId="38" fillId="0" borderId="11" xfId="72" quotePrefix="1" applyFont="1" applyFill="1" applyBorder="1" applyAlignment="1">
      <alignment horizontal="left" vertical="center"/>
    </xf>
    <xf numFmtId="1" fontId="41" fillId="0" borderId="15" xfId="72" applyFont="1" applyFill="1" applyBorder="1" applyAlignment="1">
      <alignment horizontal="left" vertical="center" wrapText="1"/>
    </xf>
    <xf numFmtId="0" fontId="49" fillId="0" borderId="23" xfId="41" applyFont="1" applyFill="1" applyBorder="1" applyAlignment="1">
      <alignment horizontal="left" vertical="center" wrapText="1"/>
    </xf>
    <xf numFmtId="1" fontId="49" fillId="0" borderId="23" xfId="72" applyFont="1" applyFill="1" applyBorder="1" applyAlignment="1">
      <alignment horizontal="left" vertical="center" wrapText="1"/>
    </xf>
    <xf numFmtId="1" fontId="38" fillId="0" borderId="12" xfId="72" applyFont="1" applyFill="1" applyBorder="1" applyAlignment="1">
      <alignment horizontal="center" vertical="center" wrapText="1"/>
    </xf>
    <xf numFmtId="1" fontId="38" fillId="0" borderId="19" xfId="72" applyFont="1" applyFill="1" applyBorder="1" applyAlignment="1">
      <alignment horizontal="center" vertical="center" wrapText="1"/>
    </xf>
    <xf numFmtId="1" fontId="39" fillId="0" borderId="13" xfId="72" applyFont="1" applyFill="1" applyBorder="1" applyAlignment="1">
      <alignment horizontal="center" vertical="center" wrapText="1"/>
    </xf>
    <xf numFmtId="1" fontId="39" fillId="0" borderId="10" xfId="72" applyFont="1" applyFill="1" applyBorder="1" applyAlignment="1">
      <alignment horizontal="center" vertical="center" wrapText="1"/>
    </xf>
    <xf numFmtId="1" fontId="38" fillId="0" borderId="22" xfId="72" applyFont="1" applyFill="1" applyBorder="1" applyAlignment="1">
      <alignment horizontal="center" vertical="center" wrapText="1"/>
    </xf>
    <xf numFmtId="0" fontId="38" fillId="0" borderId="13" xfId="41" applyFont="1" applyFill="1" applyBorder="1" applyAlignment="1">
      <alignment horizontal="center" vertical="center" wrapText="1"/>
    </xf>
    <xf numFmtId="0" fontId="39" fillId="0" borderId="13" xfId="41" applyFont="1" applyFill="1" applyBorder="1" applyAlignment="1">
      <alignment horizontal="center" vertical="center" wrapText="1"/>
    </xf>
    <xf numFmtId="1" fontId="38" fillId="0" borderId="0" xfId="72" applyFont="1" applyFill="1" applyAlignment="1">
      <alignment horizontal="justify" vertical="center" wrapText="1"/>
    </xf>
    <xf numFmtId="1" fontId="38" fillId="0" borderId="0" xfId="72" applyFont="1" applyFill="1" applyAlignment="1">
      <alignment horizontal="justify" vertical="center"/>
    </xf>
    <xf numFmtId="1" fontId="49" fillId="0" borderId="0" xfId="72" applyFont="1" applyFill="1" applyAlignment="1">
      <alignment horizontal="justify" vertical="center" wrapText="1"/>
    </xf>
    <xf numFmtId="1" fontId="49" fillId="0" borderId="0" xfId="72" applyFont="1" applyFill="1" applyAlignment="1">
      <alignment horizontal="justify" vertical="center"/>
    </xf>
    <xf numFmtId="1" fontId="38" fillId="0" borderId="23" xfId="72" applyFont="1" applyFill="1" applyBorder="1" applyAlignment="1">
      <alignment horizontal="right"/>
    </xf>
    <xf numFmtId="1" fontId="38" fillId="0" borderId="14" xfId="72" applyFont="1" applyFill="1" applyBorder="1" applyAlignment="1">
      <alignment horizontal="center" vertical="center" wrapText="1"/>
    </xf>
    <xf numFmtId="0" fontId="39" fillId="0" borderId="15" xfId="43" applyFont="1" applyFill="1" applyBorder="1"/>
    <xf numFmtId="0" fontId="39" fillId="0" borderId="16" xfId="43" applyFont="1" applyFill="1" applyBorder="1"/>
    <xf numFmtId="0" fontId="39" fillId="0" borderId="17" xfId="43" applyFont="1" applyFill="1" applyBorder="1"/>
    <xf numFmtId="0" fontId="39" fillId="0" borderId="0" xfId="43" applyFont="1" applyFill="1"/>
    <xf numFmtId="0" fontId="39" fillId="0" borderId="18" xfId="43" applyFont="1" applyFill="1" applyBorder="1"/>
    <xf numFmtId="0" fontId="39" fillId="0" borderId="24" xfId="43" applyFont="1" applyFill="1" applyBorder="1"/>
    <xf numFmtId="0" fontId="39" fillId="0" borderId="23" xfId="43" applyFont="1" applyFill="1" applyBorder="1"/>
    <xf numFmtId="0" fontId="39" fillId="0" borderId="21" xfId="43" applyFont="1" applyFill="1" applyBorder="1"/>
    <xf numFmtId="1" fontId="38" fillId="0" borderId="15" xfId="72" applyFont="1" applyFill="1" applyBorder="1" applyAlignment="1">
      <alignment horizontal="center" vertical="center" wrapText="1"/>
    </xf>
    <xf numFmtId="1" fontId="38" fillId="0" borderId="17" xfId="72" applyFont="1" applyFill="1" applyBorder="1" applyAlignment="1">
      <alignment horizontal="center" vertical="center" wrapText="1"/>
    </xf>
    <xf numFmtId="1" fontId="38" fillId="0" borderId="0" xfId="72" applyFont="1" applyFill="1" applyBorder="1" applyAlignment="1">
      <alignment horizontal="center" vertical="center" wrapText="1"/>
    </xf>
    <xf numFmtId="1" fontId="38" fillId="0" borderId="24" xfId="72" applyFont="1" applyFill="1" applyBorder="1" applyAlignment="1">
      <alignment horizontal="center" vertical="center" wrapText="1"/>
    </xf>
    <xf numFmtId="1" fontId="38" fillId="0" borderId="23" xfId="72" applyFont="1" applyFill="1" applyBorder="1" applyAlignment="1">
      <alignment horizontal="center" vertical="center" wrapText="1"/>
    </xf>
    <xf numFmtId="1" fontId="38" fillId="0" borderId="11" xfId="72" applyFont="1" applyFill="1" applyBorder="1" applyAlignment="1">
      <alignment horizontal="center" vertical="center"/>
    </xf>
    <xf numFmtId="1" fontId="38" fillId="0" borderId="12" xfId="72" applyFont="1" applyFill="1" applyBorder="1" applyAlignment="1">
      <alignment horizontal="center" vertical="center"/>
    </xf>
    <xf numFmtId="1" fontId="38" fillId="0" borderId="10" xfId="72" applyFont="1" applyFill="1" applyBorder="1" applyAlignment="1">
      <alignment horizontal="center" vertical="center"/>
    </xf>
    <xf numFmtId="49" fontId="45" fillId="0" borderId="0" xfId="1" applyNumberFormat="1" applyFont="1" applyFill="1" applyBorder="1" applyAlignment="1">
      <alignment horizontal="left" vertical="center" wrapText="1"/>
    </xf>
    <xf numFmtId="49" fontId="45" fillId="0" borderId="11" xfId="2" applyNumberFormat="1" applyFont="1" applyFill="1" applyBorder="1" applyAlignment="1">
      <alignment horizontal="left" vertical="center" wrapText="1"/>
    </xf>
    <xf numFmtId="0" fontId="45" fillId="0" borderId="0" xfId="41" applyFont="1" applyFill="1" applyBorder="1" applyAlignment="1">
      <alignment horizontal="justify" vertical="center" wrapText="1"/>
    </xf>
    <xf numFmtId="0" fontId="44" fillId="0" borderId="0" xfId="41" applyFont="1" applyFill="1" applyBorder="1" applyAlignment="1">
      <alignment horizontal="justify" vertical="center" wrapText="1"/>
    </xf>
    <xf numFmtId="0" fontId="44" fillId="0" borderId="0" xfId="89" applyFont="1" applyAlignment="1">
      <alignment horizontal="left" vertical="center"/>
    </xf>
    <xf numFmtId="49" fontId="44" fillId="38" borderId="27" xfId="2" applyNumberFormat="1" applyFont="1" applyFill="1" applyBorder="1" applyAlignment="1">
      <alignment horizontal="left" vertical="top" wrapText="1"/>
    </xf>
    <xf numFmtId="49" fontId="44" fillId="38" borderId="28" xfId="2" applyNumberFormat="1" applyFont="1" applyFill="1" applyBorder="1" applyAlignment="1">
      <alignment horizontal="left" vertical="top" wrapText="1"/>
    </xf>
    <xf numFmtId="49" fontId="44" fillId="38" borderId="29" xfId="2" applyNumberFormat="1" applyFont="1" applyFill="1" applyBorder="1" applyAlignment="1">
      <alignment horizontal="left" vertical="top" wrapText="1"/>
    </xf>
    <xf numFmtId="49" fontId="44" fillId="38" borderId="30" xfId="2" applyNumberFormat="1" applyFont="1" applyFill="1" applyBorder="1" applyAlignment="1">
      <alignment horizontal="left" vertical="top" wrapText="1"/>
    </xf>
    <xf numFmtId="49" fontId="44" fillId="38" borderId="27" xfId="2" applyNumberFormat="1" applyFont="1" applyFill="1" applyBorder="1" applyAlignment="1">
      <alignment horizontal="left" vertical="center" wrapText="1"/>
    </xf>
    <xf numFmtId="49" fontId="44" fillId="38" borderId="28" xfId="2" applyNumberFormat="1" applyFont="1" applyFill="1" applyBorder="1" applyAlignment="1">
      <alignment horizontal="center" vertical="top" wrapText="1"/>
    </xf>
    <xf numFmtId="49" fontId="44" fillId="38" borderId="29" xfId="2" applyNumberFormat="1" applyFont="1" applyFill="1" applyBorder="1" applyAlignment="1">
      <alignment horizontal="center" vertical="top" wrapText="1"/>
    </xf>
    <xf numFmtId="49" fontId="44" fillId="38" borderId="30" xfId="2" applyNumberFormat="1" applyFont="1" applyFill="1" applyBorder="1" applyAlignment="1">
      <alignment horizontal="center" vertical="top" wrapText="1"/>
    </xf>
    <xf numFmtId="49" fontId="56" fillId="38" borderId="27" xfId="2" applyNumberFormat="1" applyFont="1" applyFill="1" applyBorder="1" applyAlignment="1">
      <alignment horizontal="left" vertical="top" wrapText="1"/>
    </xf>
    <xf numFmtId="49" fontId="44" fillId="38" borderId="13" xfId="2" applyNumberFormat="1" applyFont="1" applyFill="1" applyBorder="1" applyAlignment="1">
      <alignment horizontal="left" vertical="top" wrapText="1"/>
    </xf>
    <xf numFmtId="49" fontId="44" fillId="38" borderId="13" xfId="2" applyNumberFormat="1" applyFont="1" applyFill="1" applyBorder="1" applyAlignment="1">
      <alignment horizontal="left" vertical="center" wrapText="1"/>
    </xf>
    <xf numFmtId="0" fontId="38" fillId="0" borderId="0" xfId="89" applyFont="1" applyAlignment="1">
      <alignment horizontal="left" vertical="center" wrapText="1"/>
    </xf>
    <xf numFmtId="0" fontId="49" fillId="0" borderId="0" xfId="89" applyFont="1" applyAlignment="1">
      <alignment horizontal="left" vertical="center" wrapText="1"/>
    </xf>
    <xf numFmtId="0" fontId="38" fillId="0" borderId="15" xfId="48" applyFont="1" applyFill="1" applyBorder="1" applyAlignment="1">
      <alignment horizontal="center" vertical="center" wrapText="1"/>
    </xf>
    <xf numFmtId="0" fontId="38" fillId="0" borderId="16" xfId="48" applyFont="1" applyFill="1" applyBorder="1" applyAlignment="1">
      <alignment horizontal="center" vertical="center" wrapText="1"/>
    </xf>
    <xf numFmtId="0" fontId="38" fillId="0" borderId="0" xfId="48" applyFont="1" applyFill="1" applyBorder="1" applyAlignment="1">
      <alignment horizontal="center" vertical="center" wrapText="1"/>
    </xf>
    <xf numFmtId="0" fontId="38" fillId="0" borderId="18" xfId="48" applyFont="1" applyFill="1" applyBorder="1" applyAlignment="1">
      <alignment horizontal="center" vertical="center" wrapText="1"/>
    </xf>
    <xf numFmtId="0" fontId="38" fillId="0" borderId="23" xfId="48" applyFont="1" applyFill="1" applyBorder="1" applyAlignment="1">
      <alignment horizontal="center" vertical="center" wrapText="1"/>
    </xf>
    <xf numFmtId="0" fontId="38" fillId="0" borderId="21" xfId="48" applyFont="1" applyFill="1" applyBorder="1" applyAlignment="1">
      <alignment horizontal="center" vertical="center" wrapText="1"/>
    </xf>
    <xf numFmtId="49" fontId="41" fillId="0" borderId="12" xfId="87" applyNumberFormat="1" applyFont="1" applyFill="1" applyBorder="1" applyAlignment="1">
      <alignment horizontal="center" vertical="center" wrapText="1"/>
    </xf>
    <xf numFmtId="49" fontId="41" fillId="0" borderId="13" xfId="87" applyNumberFormat="1" applyFont="1" applyFill="1" applyBorder="1" applyAlignment="1">
      <alignment horizontal="center" vertical="center" wrapText="1"/>
    </xf>
    <xf numFmtId="49" fontId="41" fillId="0" borderId="14" xfId="87" applyNumberFormat="1" applyFont="1" applyFill="1" applyBorder="1" applyAlignment="1">
      <alignment horizontal="center" vertical="center" wrapText="1"/>
    </xf>
    <xf numFmtId="49" fontId="41" fillId="0" borderId="15" xfId="87" applyNumberFormat="1" applyFont="1" applyFill="1" applyBorder="1" applyAlignment="1">
      <alignment horizontal="center" vertical="center" wrapText="1"/>
    </xf>
    <xf numFmtId="49" fontId="41" fillId="0" borderId="24" xfId="87" applyNumberFormat="1" applyFont="1" applyFill="1" applyBorder="1" applyAlignment="1">
      <alignment horizontal="center" vertical="center" wrapText="1"/>
    </xf>
    <xf numFmtId="49" fontId="41" fillId="0" borderId="23" xfId="87" applyNumberFormat="1" applyFont="1" applyFill="1" applyBorder="1" applyAlignment="1">
      <alignment horizontal="center" vertical="center" wrapText="1"/>
    </xf>
    <xf numFmtId="49" fontId="44" fillId="38" borderId="27" xfId="2" applyNumberFormat="1" applyFont="1" applyFill="1" applyBorder="1" applyAlignment="1">
      <alignment horizontal="center" vertical="top" wrapText="1"/>
    </xf>
    <xf numFmtId="0" fontId="44" fillId="0" borderId="15" xfId="89" applyFont="1" applyBorder="1" applyAlignment="1">
      <alignment horizontal="left" vertical="center" wrapText="1"/>
    </xf>
    <xf numFmtId="0" fontId="49" fillId="0" borderId="0" xfId="41" applyFont="1" applyFill="1" applyBorder="1" applyAlignment="1">
      <alignment horizontal="left" vertical="center" wrapText="1"/>
    </xf>
    <xf numFmtId="49" fontId="38" fillId="0" borderId="13" xfId="1" applyNumberFormat="1" applyFont="1" applyFill="1" applyBorder="1" applyAlignment="1">
      <alignment horizontal="center" vertical="center" wrapText="1"/>
    </xf>
    <xf numFmtId="49" fontId="38" fillId="0" borderId="14" xfId="1" applyNumberFormat="1" applyFont="1" applyFill="1" applyBorder="1" applyAlignment="1">
      <alignment horizontal="center" vertical="center" wrapText="1"/>
    </xf>
    <xf numFmtId="49" fontId="38" fillId="0" borderId="15" xfId="1" applyNumberFormat="1" applyFont="1" applyFill="1" applyBorder="1" applyAlignment="1">
      <alignment horizontal="center" vertical="center" wrapText="1"/>
    </xf>
    <xf numFmtId="49" fontId="38" fillId="0" borderId="24" xfId="1" applyNumberFormat="1" applyFont="1" applyFill="1" applyBorder="1" applyAlignment="1">
      <alignment horizontal="center" vertical="center" wrapText="1"/>
    </xf>
    <xf numFmtId="49" fontId="38" fillId="0" borderId="23" xfId="1" applyNumberFormat="1" applyFont="1" applyFill="1" applyBorder="1" applyAlignment="1">
      <alignment horizontal="center" vertical="center" wrapText="1"/>
    </xf>
    <xf numFmtId="0" fontId="44" fillId="0" borderId="15" xfId="89" applyFont="1" applyBorder="1" applyAlignment="1">
      <alignment horizontal="left" vertical="center"/>
    </xf>
    <xf numFmtId="3" fontId="38" fillId="0" borderId="0" xfId="76" applyFont="1" applyFill="1" applyAlignment="1">
      <alignment horizontal="left" vertical="center" wrapText="1"/>
    </xf>
    <xf numFmtId="3" fontId="49" fillId="0" borderId="23" xfId="76" applyFont="1" applyFill="1" applyBorder="1" applyAlignment="1">
      <alignment horizontal="left" vertical="center" wrapText="1"/>
    </xf>
    <xf numFmtId="0" fontId="41" fillId="0" borderId="16" xfId="74" applyFont="1" applyFill="1" applyBorder="1" applyAlignment="1">
      <alignment horizontal="center" vertical="center" wrapText="1"/>
    </xf>
    <xf numFmtId="0" fontId="41" fillId="0" borderId="18" xfId="74" applyFont="1" applyFill="1" applyBorder="1" applyAlignment="1">
      <alignment horizontal="center" vertical="center" wrapText="1"/>
    </xf>
    <xf numFmtId="0" fontId="41" fillId="0" borderId="21" xfId="74" applyFont="1" applyFill="1" applyBorder="1" applyAlignment="1">
      <alignment horizontal="center" vertical="center" wrapText="1"/>
    </xf>
    <xf numFmtId="49" fontId="38" fillId="0" borderId="12" xfId="87" applyNumberFormat="1" applyFont="1" applyFill="1" applyBorder="1" applyAlignment="1">
      <alignment horizontal="center" vertical="center" wrapText="1"/>
    </xf>
    <xf numFmtId="49" fontId="38" fillId="0" borderId="13" xfId="87" applyNumberFormat="1" applyFont="1" applyFill="1" applyBorder="1" applyAlignment="1">
      <alignment horizontal="center" vertical="center" wrapText="1"/>
    </xf>
    <xf numFmtId="49" fontId="38" fillId="0" borderId="14" xfId="87" applyNumberFormat="1" applyFont="1" applyFill="1" applyBorder="1" applyAlignment="1">
      <alignment horizontal="center" vertical="center" wrapText="1"/>
    </xf>
    <xf numFmtId="49" fontId="38" fillId="0" borderId="15" xfId="87" applyNumberFormat="1" applyFont="1" applyFill="1" applyBorder="1" applyAlignment="1">
      <alignment horizontal="center" vertical="center" wrapText="1"/>
    </xf>
    <xf numFmtId="49" fontId="38" fillId="0" borderId="24" xfId="87" applyNumberFormat="1" applyFont="1" applyFill="1" applyBorder="1" applyAlignment="1">
      <alignment horizontal="center" vertical="center" wrapText="1"/>
    </xf>
    <xf numFmtId="49" fontId="38" fillId="0" borderId="23" xfId="87" applyNumberFormat="1" applyFont="1" applyFill="1" applyBorder="1" applyAlignment="1">
      <alignment horizontal="center" vertical="center" wrapText="1"/>
    </xf>
    <xf numFmtId="0" fontId="55" fillId="0" borderId="0" xfId="90" applyFont="1" applyAlignment="1">
      <alignment horizontal="left" vertical="center" wrapText="1"/>
    </xf>
    <xf numFmtId="1" fontId="39" fillId="0" borderId="0" xfId="72" applyFont="1" applyFill="1" applyBorder="1" applyAlignment="1">
      <alignment horizontal="right" vertical="center"/>
    </xf>
    <xf numFmtId="1" fontId="38" fillId="0" borderId="16" xfId="72" applyFont="1" applyFill="1" applyBorder="1" applyAlignment="1">
      <alignment horizontal="center" vertical="center" wrapText="1"/>
    </xf>
    <xf numFmtId="1" fontId="38" fillId="0" borderId="10" xfId="72" applyFont="1" applyFill="1" applyBorder="1" applyAlignment="1">
      <alignment horizontal="center" vertical="center" wrapText="1"/>
    </xf>
    <xf numFmtId="1" fontId="38" fillId="0" borderId="11" xfId="72" applyFont="1" applyFill="1" applyBorder="1" applyAlignment="1">
      <alignment horizontal="center" vertical="center" wrapText="1"/>
    </xf>
    <xf numFmtId="1" fontId="39" fillId="0" borderId="11" xfId="72" applyFont="1" applyFill="1" applyBorder="1" applyAlignment="1">
      <alignment horizontal="center" vertical="center" wrapText="1"/>
    </xf>
    <xf numFmtId="0" fontId="38" fillId="33" borderId="0" xfId="41" applyFont="1" applyFill="1" applyAlignment="1">
      <alignment horizontal="left" vertical="center" wrapText="1"/>
    </xf>
    <xf numFmtId="0" fontId="49" fillId="33" borderId="0" xfId="41" applyFont="1" applyFill="1" applyAlignment="1">
      <alignment horizontal="left" vertical="center" wrapText="1"/>
    </xf>
    <xf numFmtId="0" fontId="39" fillId="0" borderId="23" xfId="86" applyFont="1" applyBorder="1" applyAlignment="1">
      <alignment horizontal="right"/>
    </xf>
    <xf numFmtId="1" fontId="39" fillId="0" borderId="14" xfId="72" applyFont="1" applyFill="1" applyBorder="1" applyAlignment="1">
      <alignment horizontal="center" vertical="center" wrapText="1"/>
    </xf>
    <xf numFmtId="1" fontId="39" fillId="0" borderId="15" xfId="72" applyFont="1" applyFill="1" applyBorder="1" applyAlignment="1">
      <alignment horizontal="center" vertical="center" wrapText="1"/>
    </xf>
    <xf numFmtId="1" fontId="49" fillId="0" borderId="0" xfId="72" applyFont="1" applyFill="1" applyAlignment="1">
      <alignment horizontal="left" vertical="center" wrapText="1"/>
    </xf>
    <xf numFmtId="1" fontId="38" fillId="0" borderId="15" xfId="72" quotePrefix="1" applyFont="1" applyFill="1" applyBorder="1" applyAlignment="1">
      <alignment horizontal="center" vertical="center" wrapText="1"/>
    </xf>
    <xf numFmtId="1" fontId="38" fillId="0" borderId="23" xfId="72" quotePrefix="1" applyFont="1" applyFill="1" applyBorder="1" applyAlignment="1">
      <alignment horizontal="center" vertical="center" wrapText="1"/>
    </xf>
    <xf numFmtId="1" fontId="41" fillId="0" borderId="10" xfId="72" applyFont="1" applyFill="1" applyBorder="1" applyAlignment="1">
      <alignment horizontal="center" vertical="center" wrapText="1"/>
    </xf>
    <xf numFmtId="1" fontId="41" fillId="0" borderId="11" xfId="72" applyFont="1" applyFill="1" applyBorder="1" applyAlignment="1">
      <alignment horizontal="center" vertical="center" wrapText="1"/>
    </xf>
    <xf numFmtId="1" fontId="52" fillId="0" borderId="10" xfId="72" applyFont="1" applyFill="1" applyBorder="1" applyAlignment="1">
      <alignment horizontal="center" vertical="center" wrapText="1"/>
    </xf>
    <xf numFmtId="1" fontId="52" fillId="0" borderId="11" xfId="72" applyFont="1" applyFill="1" applyBorder="1" applyAlignment="1">
      <alignment horizontal="center" vertical="center" wrapText="1"/>
    </xf>
    <xf numFmtId="1" fontId="52" fillId="0" borderId="12" xfId="72" applyFont="1" applyFill="1" applyBorder="1" applyAlignment="1">
      <alignment horizontal="center" vertical="center" wrapText="1"/>
    </xf>
    <xf numFmtId="1" fontId="39" fillId="0" borderId="24" xfId="72" applyFont="1" applyFill="1" applyBorder="1" applyAlignment="1">
      <alignment horizontal="center" vertical="center" wrapText="1"/>
    </xf>
    <xf numFmtId="1" fontId="85" fillId="0" borderId="0" xfId="72" applyFont="1" applyFill="1" applyAlignment="1">
      <alignment horizontal="left" vertical="center" wrapText="1"/>
    </xf>
    <xf numFmtId="0" fontId="38" fillId="0" borderId="0" xfId="86" applyFont="1" applyBorder="1" applyAlignment="1">
      <alignment horizontal="right"/>
    </xf>
    <xf numFmtId="1" fontId="38" fillId="0" borderId="18" xfId="72" applyFont="1" applyFill="1" applyBorder="1" applyAlignment="1">
      <alignment horizontal="center" vertical="center" wrapText="1"/>
    </xf>
    <xf numFmtId="1" fontId="38" fillId="0" borderId="21" xfId="72" applyFont="1" applyFill="1" applyBorder="1" applyAlignment="1">
      <alignment horizontal="center" vertical="center" wrapText="1"/>
    </xf>
    <xf numFmtId="0" fontId="85" fillId="0" borderId="0" xfId="41" applyFont="1" applyFill="1" applyAlignment="1">
      <alignment horizontal="left" vertical="center" wrapText="1"/>
    </xf>
    <xf numFmtId="1" fontId="38" fillId="33" borderId="0" xfId="72" applyFont="1" applyFill="1" applyAlignment="1">
      <alignment horizontal="left" vertical="center" wrapText="1"/>
    </xf>
    <xf numFmtId="1" fontId="38" fillId="0" borderId="16" xfId="72" quotePrefix="1" applyFont="1" applyFill="1" applyBorder="1" applyAlignment="1">
      <alignment horizontal="center" vertical="center" wrapText="1"/>
    </xf>
    <xf numFmtId="1" fontId="38" fillId="0" borderId="21" xfId="72" quotePrefix="1" applyFont="1" applyFill="1" applyBorder="1" applyAlignment="1">
      <alignment horizontal="center" vertical="center" wrapText="1"/>
    </xf>
    <xf numFmtId="49" fontId="38" fillId="0" borderId="0" xfId="105" applyNumberFormat="1" applyFont="1" applyFill="1" applyBorder="1" applyAlignment="1">
      <alignment horizontal="left" vertical="center" wrapText="1"/>
    </xf>
    <xf numFmtId="49" fontId="38" fillId="0" borderId="0" xfId="105" quotePrefix="1" applyNumberFormat="1" applyFont="1" applyFill="1" applyBorder="1" applyAlignment="1">
      <alignment horizontal="left" vertical="center" wrapText="1" indent="2"/>
    </xf>
    <xf numFmtId="49" fontId="38" fillId="0" borderId="0" xfId="105" applyNumberFormat="1" applyFont="1" applyFill="1" applyBorder="1" applyAlignment="1">
      <alignment horizontal="left" vertical="center" wrapText="1" indent="2"/>
    </xf>
    <xf numFmtId="0" fontId="38" fillId="0" borderId="0" xfId="105" applyFont="1" applyAlignment="1">
      <alignment horizontal="left" vertical="center" wrapText="1"/>
    </xf>
    <xf numFmtId="0" fontId="49" fillId="0" borderId="0" xfId="105" applyFont="1" applyAlignment="1">
      <alignment horizontal="left" vertical="center" wrapText="1"/>
    </xf>
    <xf numFmtId="0" fontId="39" fillId="0" borderId="23" xfId="105" applyFont="1" applyBorder="1" applyAlignment="1">
      <alignment horizontal="right" vertical="center" wrapText="1"/>
    </xf>
    <xf numFmtId="0" fontId="38" fillId="0" borderId="15" xfId="105" applyFont="1" applyFill="1" applyBorder="1" applyAlignment="1">
      <alignment horizontal="center" vertical="center" wrapText="1"/>
    </xf>
    <xf numFmtId="0" fontId="38" fillId="0" borderId="0" xfId="105" applyFont="1" applyFill="1" applyBorder="1" applyAlignment="1">
      <alignment horizontal="center" vertical="center" wrapText="1"/>
    </xf>
    <xf numFmtId="0" fontId="38" fillId="0" borderId="23" xfId="105" applyFont="1" applyFill="1" applyBorder="1" applyAlignment="1">
      <alignment horizontal="center" vertical="center" wrapText="1"/>
    </xf>
    <xf numFmtId="49" fontId="38" fillId="0" borderId="10" xfId="105" applyNumberFormat="1" applyFont="1" applyFill="1" applyBorder="1" applyAlignment="1">
      <alignment horizontal="center" vertical="center" wrapText="1"/>
    </xf>
    <xf numFmtId="49" fontId="38" fillId="0" borderId="11" xfId="105" applyNumberFormat="1" applyFont="1" applyFill="1" applyBorder="1" applyAlignment="1">
      <alignment horizontal="center" vertical="center" wrapText="1"/>
    </xf>
    <xf numFmtId="49" fontId="38" fillId="0" borderId="12" xfId="105" applyNumberFormat="1" applyFont="1" applyFill="1" applyBorder="1" applyAlignment="1">
      <alignment horizontal="center" vertical="center" wrapText="1"/>
    </xf>
    <xf numFmtId="0" fontId="41" fillId="0" borderId="14" xfId="106" applyFont="1" applyFill="1" applyBorder="1" applyAlignment="1">
      <alignment horizontal="center" vertical="center" wrapText="1"/>
    </xf>
    <xf numFmtId="0" fontId="41" fillId="0" borderId="15" xfId="106" applyFont="1" applyFill="1" applyBorder="1" applyAlignment="1">
      <alignment horizontal="center" vertical="center" wrapText="1"/>
    </xf>
    <xf numFmtId="0" fontId="41" fillId="0" borderId="24" xfId="106" applyFont="1" applyFill="1" applyBorder="1" applyAlignment="1">
      <alignment horizontal="center" vertical="center" wrapText="1"/>
    </xf>
    <xf numFmtId="0" fontId="41" fillId="0" borderId="23" xfId="106" applyFont="1" applyFill="1" applyBorder="1" applyAlignment="1">
      <alignment horizontal="center" vertical="center" wrapText="1"/>
    </xf>
    <xf numFmtId="49" fontId="38" fillId="0" borderId="22" xfId="105" applyNumberFormat="1" applyFont="1" applyFill="1" applyBorder="1" applyAlignment="1">
      <alignment horizontal="center" vertical="center" wrapText="1"/>
    </xf>
    <xf numFmtId="49" fontId="39" fillId="38" borderId="27" xfId="105" applyNumberFormat="1" applyFont="1" applyFill="1" applyBorder="1" applyAlignment="1">
      <alignment horizontal="left" vertical="center" wrapText="1"/>
    </xf>
    <xf numFmtId="49" fontId="41" fillId="0" borderId="0" xfId="105" applyNumberFormat="1" applyFont="1" applyFill="1" applyBorder="1" applyAlignment="1">
      <alignment horizontal="left" vertical="center" wrapText="1" indent="2"/>
    </xf>
    <xf numFmtId="49" fontId="39" fillId="38" borderId="28" xfId="105" applyNumberFormat="1" applyFont="1" applyFill="1" applyBorder="1" applyAlignment="1">
      <alignment horizontal="left" vertical="center" wrapText="1"/>
    </xf>
    <xf numFmtId="49" fontId="39" fillId="38" borderId="30" xfId="105" applyNumberFormat="1" applyFont="1" applyFill="1" applyBorder="1" applyAlignment="1">
      <alignment horizontal="left" vertical="center" wrapText="1"/>
    </xf>
    <xf numFmtId="49" fontId="38" fillId="0" borderId="23" xfId="105" applyNumberFormat="1" applyFont="1" applyFill="1" applyBorder="1" applyAlignment="1">
      <alignment horizontal="left" vertical="center" wrapText="1" indent="2"/>
    </xf>
    <xf numFmtId="3" fontId="39" fillId="0" borderId="0" xfId="105" applyNumberFormat="1" applyFont="1" applyFill="1" applyBorder="1" applyAlignment="1">
      <alignment horizontal="right" vertical="center"/>
    </xf>
    <xf numFmtId="0" fontId="39" fillId="0" borderId="0" xfId="109" applyFont="1" applyAlignment="1">
      <alignment horizontal="left" vertical="center" wrapText="1"/>
    </xf>
    <xf numFmtId="0" fontId="44" fillId="0" borderId="15" xfId="65" applyFont="1" applyBorder="1" applyAlignment="1">
      <alignment horizontal="left" vertical="center" wrapText="1"/>
    </xf>
    <xf numFmtId="49" fontId="41" fillId="0" borderId="0" xfId="70" applyNumberFormat="1" applyFont="1" applyFill="1" applyBorder="1" applyAlignment="1">
      <alignment horizontal="left" vertical="center" wrapText="1"/>
    </xf>
    <xf numFmtId="0" fontId="38" fillId="0" borderId="0" xfId="70" applyFont="1" applyAlignment="1">
      <alignment horizontal="left" wrapText="1"/>
    </xf>
    <xf numFmtId="0" fontId="38" fillId="0" borderId="15" xfId="70" applyFont="1" applyFill="1" applyBorder="1" applyAlignment="1">
      <alignment horizontal="center" vertical="center" wrapText="1"/>
    </xf>
    <xf numFmtId="0" fontId="38" fillId="0" borderId="23" xfId="70" applyFont="1" applyFill="1" applyBorder="1" applyAlignment="1">
      <alignment horizontal="center" vertical="center" wrapText="1"/>
    </xf>
    <xf numFmtId="49" fontId="38" fillId="0" borderId="0" xfId="70" applyNumberFormat="1" applyFont="1" applyFill="1" applyBorder="1" applyAlignment="1">
      <alignment horizontal="left" vertical="center" wrapText="1" indent="2"/>
    </xf>
    <xf numFmtId="49" fontId="44" fillId="38" borderId="27" xfId="70" applyNumberFormat="1" applyFont="1" applyFill="1" applyBorder="1" applyAlignment="1">
      <alignment horizontal="left" vertical="center" wrapText="1"/>
    </xf>
    <xf numFmtId="49" fontId="38" fillId="0" borderId="0" xfId="70" applyNumberFormat="1" applyFont="1" applyFill="1" applyBorder="1" applyAlignment="1">
      <alignment horizontal="left" vertical="center" wrapText="1"/>
    </xf>
    <xf numFmtId="49" fontId="41" fillId="0" borderId="0" xfId="70" applyNumberFormat="1" applyFont="1" applyFill="1" applyBorder="1" applyAlignment="1">
      <alignment horizontal="left" vertical="center" wrapText="1" indent="2"/>
    </xf>
    <xf numFmtId="0" fontId="49" fillId="0" borderId="0" xfId="70" applyFont="1" applyAlignment="1">
      <alignment horizontal="left" wrapText="1"/>
    </xf>
    <xf numFmtId="49" fontId="38" fillId="0" borderId="19" xfId="68" applyNumberFormat="1" applyFont="1" applyFill="1" applyBorder="1" applyAlignment="1">
      <alignment horizontal="center" vertical="center" wrapText="1"/>
    </xf>
    <xf numFmtId="0" fontId="38" fillId="0" borderId="10" xfId="68" applyFont="1" applyFill="1" applyBorder="1" applyAlignment="1">
      <alignment horizontal="center" vertical="center" wrapText="1"/>
    </xf>
    <xf numFmtId="0" fontId="38" fillId="0" borderId="11" xfId="68" applyFont="1" applyFill="1" applyBorder="1" applyAlignment="1">
      <alignment horizontal="center" vertical="center"/>
    </xf>
    <xf numFmtId="0" fontId="38" fillId="0" borderId="0" xfId="43" quotePrefix="1" applyFont="1" applyFill="1" applyBorder="1" applyAlignment="1">
      <alignment horizontal="left" vertical="center" wrapText="1"/>
    </xf>
    <xf numFmtId="0" fontId="38" fillId="0" borderId="11" xfId="43" quotePrefix="1" applyFont="1" applyFill="1" applyBorder="1" applyAlignment="1">
      <alignment horizontal="left" vertical="center" wrapText="1"/>
    </xf>
    <xf numFmtId="0" fontId="38" fillId="0" borderId="15" xfId="43" applyFont="1" applyFill="1" applyBorder="1" applyAlignment="1">
      <alignment horizontal="center" vertical="center" wrapText="1"/>
    </xf>
    <xf numFmtId="0" fontId="38" fillId="0" borderId="0" xfId="43" applyFont="1" applyFill="1" applyBorder="1" applyAlignment="1">
      <alignment horizontal="center" vertical="center" wrapText="1"/>
    </xf>
    <xf numFmtId="0" fontId="38" fillId="0" borderId="23" xfId="43" applyFont="1" applyFill="1" applyBorder="1" applyAlignment="1">
      <alignment horizontal="center" vertical="center" wrapText="1"/>
    </xf>
    <xf numFmtId="49" fontId="38" fillId="0" borderId="22" xfId="70" applyNumberFormat="1" applyFont="1" applyFill="1" applyBorder="1" applyAlignment="1">
      <alignment horizontal="center" vertical="center" wrapText="1"/>
    </xf>
    <xf numFmtId="0" fontId="85" fillId="0" borderId="0" xfId="43" applyFont="1" applyAlignment="1">
      <alignment horizontal="left" vertical="center" wrapText="1"/>
    </xf>
    <xf numFmtId="0" fontId="38" fillId="0" borderId="14" xfId="68" applyFont="1" applyFill="1" applyBorder="1" applyAlignment="1">
      <alignment horizontal="center" vertical="center" wrapText="1"/>
    </xf>
    <xf numFmtId="0" fontId="38" fillId="0" borderId="15" xfId="68" applyFont="1" applyFill="1" applyBorder="1" applyAlignment="1">
      <alignment horizontal="center" vertical="center" wrapText="1"/>
    </xf>
    <xf numFmtId="0" fontId="38" fillId="0" borderId="24" xfId="68" applyFont="1" applyFill="1" applyBorder="1" applyAlignment="1">
      <alignment horizontal="center" vertical="center" wrapText="1"/>
    </xf>
    <xf numFmtId="0" fontId="38" fillId="0" borderId="23" xfId="68" applyFont="1" applyFill="1" applyBorder="1" applyAlignment="1">
      <alignment horizontal="center" vertical="center" wrapText="1"/>
    </xf>
    <xf numFmtId="0" fontId="38" fillId="0" borderId="23" xfId="43" quotePrefix="1" applyFont="1" applyFill="1" applyBorder="1" applyAlignment="1">
      <alignment horizontal="left" vertical="center" wrapText="1"/>
    </xf>
    <xf numFmtId="0" fontId="49" fillId="0" borderId="0" xfId="43" applyFont="1" applyBorder="1" applyAlignment="1">
      <alignment horizontal="justify" vertical="center" wrapText="1"/>
    </xf>
    <xf numFmtId="49" fontId="38" fillId="0" borderId="13" xfId="64" applyNumberFormat="1" applyFont="1" applyFill="1" applyBorder="1" applyAlignment="1">
      <alignment horizontal="center" vertical="center" wrapText="1"/>
    </xf>
    <xf numFmtId="0" fontId="42" fillId="0" borderId="11" xfId="71" applyFont="1" applyBorder="1" applyAlignment="1">
      <alignment horizontal="left" vertical="center" wrapText="1"/>
    </xf>
    <xf numFmtId="0" fontId="38" fillId="0" borderId="0" xfId="69" applyFont="1" applyFill="1" applyAlignment="1">
      <alignment horizontal="left" vertical="center"/>
    </xf>
    <xf numFmtId="0" fontId="42" fillId="0" borderId="19" xfId="71" applyFont="1" applyBorder="1" applyAlignment="1">
      <alignment horizontal="center" vertical="center" wrapText="1"/>
    </xf>
    <xf numFmtId="0" fontId="42" fillId="0" borderId="20" xfId="71" applyFont="1" applyBorder="1" applyAlignment="1">
      <alignment horizontal="center" vertical="center" wrapText="1"/>
    </xf>
    <xf numFmtId="0" fontId="42" fillId="0" borderId="22" xfId="71" applyFont="1" applyBorder="1" applyAlignment="1">
      <alignment horizontal="center" vertical="center" wrapText="1"/>
    </xf>
    <xf numFmtId="0" fontId="55" fillId="0" borderId="0" xfId="71" applyFont="1" applyAlignment="1">
      <alignment horizontal="left" vertical="center"/>
    </xf>
    <xf numFmtId="0" fontId="38" fillId="0" borderId="0" xfId="69" applyFont="1" applyFill="1" applyAlignment="1">
      <alignment horizontal="left" vertical="center" wrapText="1"/>
    </xf>
    <xf numFmtId="0" fontId="49" fillId="0" borderId="0" xfId="69" applyFont="1" applyFill="1" applyAlignment="1">
      <alignment horizontal="left" vertical="center" wrapText="1"/>
    </xf>
    <xf numFmtId="0" fontId="49" fillId="0" borderId="0" xfId="43" applyFont="1" applyAlignment="1">
      <alignment horizontal="left" vertical="center" wrapText="1"/>
    </xf>
    <xf numFmtId="49" fontId="38" fillId="0" borderId="22" xfId="97" applyNumberFormat="1" applyFont="1" applyFill="1" applyBorder="1" applyAlignment="1">
      <alignment horizontal="center" vertical="center" wrapText="1"/>
    </xf>
    <xf numFmtId="0" fontId="82" fillId="0" borderId="0" xfId="71" applyFont="1" applyAlignment="1">
      <alignment horizontal="left" vertical="center"/>
    </xf>
    <xf numFmtId="20" fontId="38" fillId="0" borderId="0" xfId="69" quotePrefix="1" applyNumberFormat="1" applyFont="1" applyFill="1" applyBorder="1" applyAlignment="1">
      <alignment horizontal="left" vertical="center" wrapText="1"/>
    </xf>
    <xf numFmtId="0" fontId="38" fillId="0" borderId="11" xfId="69" quotePrefix="1" applyFont="1" applyFill="1" applyBorder="1" applyAlignment="1">
      <alignment horizontal="left" vertical="center"/>
    </xf>
    <xf numFmtId="0" fontId="49" fillId="0" borderId="0" xfId="69" applyFont="1" applyFill="1" applyBorder="1" applyAlignment="1">
      <alignment horizontal="left" vertical="center" wrapText="1"/>
    </xf>
    <xf numFmtId="0" fontId="49" fillId="0" borderId="23" xfId="69" applyFont="1" applyFill="1" applyBorder="1" applyAlignment="1">
      <alignment horizontal="left" vertical="center" wrapText="1"/>
    </xf>
    <xf numFmtId="0" fontId="38" fillId="0" borderId="14" xfId="69" applyFont="1" applyFill="1" applyBorder="1" applyAlignment="1">
      <alignment horizontal="center" vertical="center" wrapText="1"/>
    </xf>
    <xf numFmtId="0" fontId="38" fillId="0" borderId="15" xfId="69" applyFont="1" applyFill="1" applyBorder="1" applyAlignment="1">
      <alignment horizontal="center" vertical="center" wrapText="1"/>
    </xf>
    <xf numFmtId="0" fontId="38" fillId="0" borderId="17" xfId="69" applyFont="1" applyFill="1" applyBorder="1" applyAlignment="1">
      <alignment horizontal="center" vertical="center" wrapText="1"/>
    </xf>
    <xf numFmtId="0" fontId="38" fillId="0" borderId="0" xfId="69" applyFont="1" applyFill="1" applyBorder="1" applyAlignment="1">
      <alignment horizontal="center" vertical="center" wrapText="1"/>
    </xf>
    <xf numFmtId="0" fontId="38" fillId="0" borderId="24" xfId="69" applyFont="1" applyFill="1" applyBorder="1" applyAlignment="1">
      <alignment horizontal="center" vertical="center" wrapText="1"/>
    </xf>
    <xf numFmtId="0" fontId="38" fillId="0" borderId="23" xfId="69" applyFont="1" applyFill="1" applyBorder="1" applyAlignment="1">
      <alignment horizontal="center" vertical="center" wrapText="1"/>
    </xf>
    <xf numFmtId="0" fontId="38" fillId="0" borderId="11" xfId="41" quotePrefix="1" applyFont="1" applyBorder="1" applyAlignment="1">
      <alignment horizontal="left" vertical="center"/>
    </xf>
    <xf numFmtId="0" fontId="38" fillId="0" borderId="0" xfId="41" applyFont="1" applyBorder="1" applyAlignment="1">
      <alignment horizontal="left" vertical="center" wrapText="1"/>
    </xf>
    <xf numFmtId="0" fontId="49" fillId="0" borderId="23" xfId="41" applyFont="1" applyBorder="1" applyAlignment="1">
      <alignment horizontal="left" vertical="center" wrapText="1"/>
    </xf>
    <xf numFmtId="0" fontId="39" fillId="0" borderId="13" xfId="41" applyFont="1" applyBorder="1" applyAlignment="1">
      <alignment horizontal="center" vertical="center" wrapText="1"/>
    </xf>
    <xf numFmtId="0" fontId="38" fillId="0" borderId="14" xfId="94" applyFont="1" applyFill="1" applyBorder="1" applyAlignment="1">
      <alignment horizontal="center" vertical="center" wrapText="1"/>
    </xf>
    <xf numFmtId="0" fontId="38" fillId="0" borderId="15" xfId="94" applyFont="1" applyFill="1" applyBorder="1" applyAlignment="1">
      <alignment horizontal="center" vertical="center" wrapText="1"/>
    </xf>
    <xf numFmtId="0" fontId="38" fillId="0" borderId="24" xfId="94" applyFont="1" applyFill="1" applyBorder="1" applyAlignment="1">
      <alignment horizontal="center" vertical="center" wrapText="1"/>
    </xf>
    <xf numFmtId="0" fontId="38" fillId="0" borderId="23" xfId="94" applyFont="1" applyFill="1" applyBorder="1" applyAlignment="1">
      <alignment horizontal="center" vertical="center" wrapText="1"/>
    </xf>
    <xf numFmtId="0" fontId="38" fillId="0" borderId="23" xfId="41" applyFont="1" applyFill="1" applyBorder="1" applyAlignment="1">
      <alignment horizontal="left" vertical="center" wrapText="1"/>
    </xf>
    <xf numFmtId="49" fontId="38" fillId="0" borderId="19" xfId="94" applyNumberFormat="1" applyFont="1" applyFill="1" applyBorder="1" applyAlignment="1">
      <alignment horizontal="center" vertical="center" wrapText="1"/>
    </xf>
    <xf numFmtId="0" fontId="38" fillId="0" borderId="10" xfId="94" applyFont="1" applyFill="1" applyBorder="1" applyAlignment="1">
      <alignment horizontal="center" vertical="center" wrapText="1"/>
    </xf>
    <xf numFmtId="0" fontId="38" fillId="0" borderId="11" xfId="94" applyFont="1" applyFill="1" applyBorder="1" applyAlignment="1">
      <alignment horizontal="center" vertical="center"/>
    </xf>
    <xf numFmtId="0" fontId="42" fillId="0" borderId="0" xfId="94" applyFont="1" applyFill="1" applyAlignment="1">
      <alignment horizontal="left" vertical="center" wrapText="1"/>
    </xf>
    <xf numFmtId="0" fontId="49" fillId="0" borderId="0" xfId="94" applyFont="1" applyFill="1" applyAlignment="1">
      <alignment horizontal="left" vertical="center" wrapText="1"/>
    </xf>
    <xf numFmtId="49" fontId="41" fillId="0" borderId="10" xfId="94" applyNumberFormat="1" applyFont="1" applyFill="1" applyBorder="1" applyAlignment="1">
      <alignment horizontal="center" vertical="center" wrapText="1"/>
    </xf>
    <xf numFmtId="49" fontId="41" fillId="0" borderId="11" xfId="94" applyNumberFormat="1" applyFont="1" applyFill="1" applyBorder="1" applyAlignment="1">
      <alignment horizontal="center" vertical="center" wrapText="1"/>
    </xf>
    <xf numFmtId="0" fontId="38" fillId="0" borderId="0" xfId="79" applyFont="1" applyFill="1" applyAlignment="1">
      <alignment horizontal="justify" vertical="center" wrapText="1"/>
    </xf>
    <xf numFmtId="0" fontId="49" fillId="0" borderId="0" xfId="79" applyFont="1" applyFill="1" applyAlignment="1">
      <alignment horizontal="justify" vertical="center" wrapText="1"/>
    </xf>
    <xf numFmtId="1" fontId="41" fillId="0" borderId="19" xfId="79" applyNumberFormat="1" applyFont="1" applyFill="1" applyBorder="1" applyAlignment="1">
      <alignment horizontal="center" vertical="center" wrapText="1"/>
    </xf>
    <xf numFmtId="1" fontId="41" fillId="0" borderId="22" xfId="79" applyNumberFormat="1" applyFont="1" applyFill="1" applyBorder="1" applyAlignment="1">
      <alignment horizontal="center" vertical="center"/>
    </xf>
    <xf numFmtId="1" fontId="41" fillId="0" borderId="16" xfId="79" applyNumberFormat="1" applyFont="1" applyFill="1" applyBorder="1" applyAlignment="1">
      <alignment horizontal="center" vertical="center" wrapText="1"/>
    </xf>
    <xf numFmtId="1" fontId="41" fillId="0" borderId="21" xfId="79" applyNumberFormat="1" applyFont="1" applyFill="1" applyBorder="1" applyAlignment="1">
      <alignment horizontal="center" vertical="center"/>
    </xf>
    <xf numFmtId="0" fontId="41" fillId="0" borderId="10" xfId="79" applyFont="1" applyFill="1" applyBorder="1" applyAlignment="1">
      <alignment horizontal="center" vertical="center" wrapText="1"/>
    </xf>
    <xf numFmtId="0" fontId="41" fillId="0" borderId="12" xfId="79" applyFont="1" applyFill="1" applyBorder="1" applyAlignment="1">
      <alignment horizontal="center" vertical="center" wrapText="1"/>
    </xf>
    <xf numFmtId="0" fontId="41" fillId="0" borderId="12" xfId="79" applyFont="1" applyFill="1" applyBorder="1" applyAlignment="1">
      <alignment horizontal="center" vertical="center"/>
    </xf>
    <xf numFmtId="0" fontId="41" fillId="0" borderId="19" xfId="79" applyFont="1" applyFill="1" applyBorder="1" applyAlignment="1">
      <alignment horizontal="center" vertical="justify" wrapText="1"/>
    </xf>
    <xf numFmtId="0" fontId="41" fillId="0" borderId="22" xfId="79" applyFont="1" applyFill="1" applyBorder="1" applyAlignment="1">
      <alignment horizontal="center" vertical="justify" wrapText="1"/>
    </xf>
    <xf numFmtId="0" fontId="52" fillId="0" borderId="17" xfId="79" applyFont="1" applyFill="1" applyBorder="1" applyAlignment="1">
      <alignment horizontal="left" vertical="center" wrapText="1"/>
    </xf>
    <xf numFmtId="0" fontId="53" fillId="0" borderId="0" xfId="79" applyFont="1" applyFill="1" applyBorder="1" applyAlignment="1">
      <alignment horizontal="left" vertical="center" wrapText="1"/>
    </xf>
    <xf numFmtId="0" fontId="53" fillId="0" borderId="18" xfId="79" applyFont="1" applyFill="1" applyBorder="1" applyAlignment="1">
      <alignment horizontal="left" vertical="center" wrapText="1"/>
    </xf>
    <xf numFmtId="0" fontId="41" fillId="0" borderId="17" xfId="79" applyFont="1" applyFill="1" applyBorder="1" applyAlignment="1">
      <alignment horizontal="left" vertical="center" wrapText="1"/>
    </xf>
    <xf numFmtId="0" fontId="40" fillId="0" borderId="0" xfId="79" applyFont="1" applyFill="1" applyBorder="1" applyAlignment="1">
      <alignment horizontal="left" vertical="center" wrapText="1"/>
    </xf>
    <xf numFmtId="0" fontId="40" fillId="0" borderId="18" xfId="79" applyFont="1" applyFill="1" applyBorder="1" applyAlignment="1">
      <alignment horizontal="left" vertical="center" wrapText="1"/>
    </xf>
    <xf numFmtId="0" fontId="54" fillId="0" borderId="0" xfId="79" quotePrefix="1" applyFont="1" applyFill="1" applyBorder="1" applyAlignment="1">
      <alignment horizontal="left" vertical="center" wrapText="1"/>
    </xf>
    <xf numFmtId="0" fontId="54" fillId="0" borderId="0" xfId="79" applyFont="1" applyFill="1" applyBorder="1" applyAlignment="1">
      <alignment horizontal="left" vertical="center" wrapText="1"/>
    </xf>
    <xf numFmtId="0" fontId="52" fillId="0" borderId="0" xfId="79" applyFont="1" applyFill="1" applyAlignment="1">
      <alignment horizontal="left" vertical="center" wrapText="1"/>
    </xf>
    <xf numFmtId="0" fontId="53" fillId="0" borderId="0" xfId="79" applyFont="1" applyFill="1" applyAlignment="1">
      <alignment horizontal="left" vertical="center" wrapText="1"/>
    </xf>
    <xf numFmtId="0" fontId="53" fillId="0" borderId="0" xfId="79" applyFont="1" applyFill="1" applyBorder="1" applyAlignment="1">
      <alignment horizontal="left" wrapText="1"/>
    </xf>
    <xf numFmtId="0" fontId="65" fillId="0" borderId="0" xfId="82" applyAlignment="1">
      <alignment vertical="center"/>
    </xf>
    <xf numFmtId="0" fontId="86" fillId="0" borderId="0" xfId="41" applyFont="1" applyAlignment="1">
      <alignment vertical="center"/>
    </xf>
  </cellXfs>
  <cellStyles count="110">
    <cellStyle name="%20 - Vurgu1 2" xfId="3"/>
    <cellStyle name="%20 - Vurgu2 2" xfId="4"/>
    <cellStyle name="%20 - Vurgu3 2" xfId="5"/>
    <cellStyle name="%20 - Vurgu4 2" xfId="6"/>
    <cellStyle name="%20 - Vurgu5 2" xfId="7"/>
    <cellStyle name="%20 - Vurgu6 2" xfId="8"/>
    <cellStyle name="%40 - Vurgu1 2" xfId="9"/>
    <cellStyle name="%40 - Vurgu2 2" xfId="10"/>
    <cellStyle name="%40 - Vurgu3 2" xfId="11"/>
    <cellStyle name="%40 - Vurgu4 2" xfId="12"/>
    <cellStyle name="%40 - Vurgu5 2" xfId="13"/>
    <cellStyle name="%40 - Vurgu6 2" xfId="14"/>
    <cellStyle name="%60 - Vurgu1 2" xfId="15"/>
    <cellStyle name="%60 - Vurgu2 2" xfId="16"/>
    <cellStyle name="%60 - Vurgu3 2" xfId="17"/>
    <cellStyle name="%60 - Vurgu4 2" xfId="18"/>
    <cellStyle name="%60 - Vurgu5 2" xfId="19"/>
    <cellStyle name="%60 - Vurgu6 2" xfId="20"/>
    <cellStyle name="Açıklama Metni 2" xfId="21"/>
    <cellStyle name="Ana Başlık 2" xfId="22"/>
    <cellStyle name="Bağlı Hücre 2" xfId="23"/>
    <cellStyle name="Başlık 1 2" xfId="24"/>
    <cellStyle name="Başlık 2 2" xfId="25"/>
    <cellStyle name="Başlık 3 2" xfId="26"/>
    <cellStyle name="Başlık 4 2" xfId="27"/>
    <cellStyle name="Binlik Ayracı_iş kazası sıklık hızı" xfId="80"/>
    <cellStyle name="Binlik Ayracı_MYÖ2" xfId="66"/>
    <cellStyle name="Comma [0]_T - 37" xfId="28"/>
    <cellStyle name="Comma_T - 37" xfId="29"/>
    <cellStyle name="Currency [0]_T - 37" xfId="30"/>
    <cellStyle name="Currency_T - 37" xfId="31"/>
    <cellStyle name="Çıkış 2" xfId="32"/>
    <cellStyle name="Giriş 2" xfId="33"/>
    <cellStyle name="Hesaplama 2" xfId="34"/>
    <cellStyle name="Hyperlink" xfId="35"/>
    <cellStyle name="İşaretli Hücre 2" xfId="36"/>
    <cellStyle name="İyi 2" xfId="37"/>
    <cellStyle name="İzlenen Köprü 2" xfId="38"/>
    <cellStyle name="Köprü" xfId="82" builtinId="8"/>
    <cellStyle name="Köprü 2" xfId="39"/>
    <cellStyle name="Kötü 2" xfId="40"/>
    <cellStyle name="Normal" xfId="0" builtinId="0"/>
    <cellStyle name="Normal 10" xfId="73"/>
    <cellStyle name="Normal 10 2" xfId="85"/>
    <cellStyle name="Normal 10 3" xfId="88"/>
    <cellStyle name="Normal 11" xfId="78"/>
    <cellStyle name="Normal 12" xfId="81"/>
    <cellStyle name="Normal 12 2" xfId="86"/>
    <cellStyle name="Normal 2" xfId="1"/>
    <cellStyle name="Normal 2 2" xfId="41"/>
    <cellStyle name="Normal 2 3" xfId="70"/>
    <cellStyle name="Normal 2 3 2" xfId="97"/>
    <cellStyle name="Normal 2 3 3" xfId="100"/>
    <cellStyle name="Normal 2 3 4" xfId="105"/>
    <cellStyle name="Normal 2 4" xfId="83"/>
    <cellStyle name="Normal 2 5" xfId="87"/>
    <cellStyle name="Normal 2 6" xfId="95"/>
    <cellStyle name="Normal 3" xfId="42"/>
    <cellStyle name="Normal 3 2" xfId="43"/>
    <cellStyle name="Normal 3 3" xfId="68"/>
    <cellStyle name="Normal 3 3 2" xfId="94"/>
    <cellStyle name="Normal 3 3 3" xfId="101"/>
    <cellStyle name="Normal 3 3 4" xfId="106"/>
    <cellStyle name="Normal 3 4" xfId="91"/>
    <cellStyle name="Normal 4" xfId="44"/>
    <cellStyle name="Normal 4 2" xfId="92"/>
    <cellStyle name="Normal 4 2 2" xfId="45"/>
    <cellStyle name="Normal 5" xfId="2"/>
    <cellStyle name="Normal 5 2" xfId="65"/>
    <cellStyle name="Normal 5 2 2" xfId="84"/>
    <cellStyle name="Normal 5 2 3" xfId="99"/>
    <cellStyle name="Normal 5 2 4" xfId="104"/>
    <cellStyle name="Normal 5 2 5" xfId="109"/>
    <cellStyle name="Normal 5 3" xfId="89"/>
    <cellStyle name="Normal 6" xfId="46"/>
    <cellStyle name="Normal 7" xfId="47"/>
    <cellStyle name="Normal 8" xfId="64"/>
    <cellStyle name="Normal 8 2" xfId="93"/>
    <cellStyle name="Normal 8 3" xfId="98"/>
    <cellStyle name="Normal 8 4" xfId="102"/>
    <cellStyle name="Normal 8 5" xfId="107"/>
    <cellStyle name="Normal 9" xfId="71"/>
    <cellStyle name="Normal 9 2" xfId="90"/>
    <cellStyle name="Normal 9 3" xfId="96"/>
    <cellStyle name="Normal 9 4" xfId="103"/>
    <cellStyle name="Normal 9 5" xfId="108"/>
    <cellStyle name="Normal_2003 İÇİN EK TABLOLAR" xfId="69"/>
    <cellStyle name="Normal_2010 ist yıl 4-b 1479" xfId="67"/>
    <cellStyle name="Normal_5__2005____KAZASI_II_34_451" xfId="72"/>
    <cellStyle name="Normal_iş kazası sıklık hızı" xfId="79"/>
    <cellStyle name="Normal_MYÖ2010" xfId="75"/>
    <cellStyle name="Normal_Sayfa2" xfId="48"/>
    <cellStyle name="Normal_Sayfa2 2" xfId="74"/>
    <cellStyle name="Normal_T41 2" xfId="76"/>
    <cellStyle name="Normal_TABLO44" xfId="77"/>
    <cellStyle name="Not 2" xfId="49"/>
    <cellStyle name="Nötr 2" xfId="50"/>
    <cellStyle name="Toplam 2" xfId="51"/>
    <cellStyle name="Uyarı Metni 2" xfId="52"/>
    <cellStyle name="Virgül 2" xfId="53"/>
    <cellStyle name="Virgül 2 2" xfId="54"/>
    <cellStyle name="Virgül 3" xfId="55"/>
    <cellStyle name="Virgül 4" xfId="56"/>
    <cellStyle name="Vurgu1 2" xfId="57"/>
    <cellStyle name="Vurgu2 2" xfId="58"/>
    <cellStyle name="Vurgu3 2" xfId="59"/>
    <cellStyle name="Vurgu4 2" xfId="60"/>
    <cellStyle name="Vurgu5 2" xfId="61"/>
    <cellStyle name="Vurgu6 2" xfId="62"/>
    <cellStyle name="Yüzde 2" xfId="63"/>
  </cellStyles>
  <dxfs count="0"/>
  <tableStyles count="0" defaultTableStyle="TableStyleMedium2" defaultPivotStyle="PivotStyleMedium9"/>
  <colors>
    <mruColors>
      <color rgb="FFDDD9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gk.gov.tr/wps/portal/sgk/tr/kurumsal/istatistik/sgk_istatistik_yilliklar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60"/>
  <sheetViews>
    <sheetView showGridLines="0" tabSelected="1" workbookViewId="0">
      <selection activeCell="C11" sqref="C11"/>
    </sheetView>
  </sheetViews>
  <sheetFormatPr defaultColWidth="9.140625" defaultRowHeight="12.75"/>
  <cols>
    <col min="1" max="16384" width="9.140625" style="225"/>
  </cols>
  <sheetData>
    <row r="1" spans="1:9" ht="12.75" customHeight="1">
      <c r="A1" s="224"/>
      <c r="B1" s="224"/>
      <c r="C1" s="224"/>
      <c r="D1" s="224"/>
      <c r="E1" s="224"/>
      <c r="F1" s="224"/>
      <c r="G1" s="224"/>
      <c r="H1" s="224"/>
      <c r="I1" s="224"/>
    </row>
    <row r="2" spans="1:9" ht="12.75" customHeight="1">
      <c r="A2" s="224"/>
      <c r="B2" s="224"/>
      <c r="C2" s="224"/>
      <c r="D2" s="224"/>
      <c r="E2" s="224"/>
      <c r="F2" s="224"/>
      <c r="G2" s="224"/>
      <c r="H2" s="224"/>
      <c r="I2" s="224"/>
    </row>
    <row r="3" spans="1:9" ht="12.75" customHeight="1">
      <c r="A3" s="224"/>
      <c r="B3" s="224"/>
      <c r="C3" s="224"/>
      <c r="D3" s="224"/>
      <c r="E3" s="224"/>
      <c r="F3" s="224"/>
      <c r="G3" s="224"/>
      <c r="H3" s="224"/>
      <c r="I3" s="224"/>
    </row>
    <row r="4" spans="1:9" ht="12.75" customHeight="1">
      <c r="A4" s="224"/>
      <c r="B4" s="224"/>
      <c r="C4" s="224"/>
      <c r="D4" s="224"/>
      <c r="E4" s="224"/>
      <c r="F4" s="224"/>
      <c r="G4" s="224"/>
      <c r="H4" s="224"/>
      <c r="I4" s="224"/>
    </row>
    <row r="5" spans="1:9" ht="12.75" customHeight="1">
      <c r="A5" s="224"/>
      <c r="B5" s="224"/>
      <c r="C5" s="224"/>
      <c r="D5" s="224"/>
      <c r="E5" s="224"/>
      <c r="F5" s="224"/>
      <c r="G5" s="224"/>
      <c r="H5" s="224"/>
      <c r="I5" s="224"/>
    </row>
    <row r="6" spans="1:9" ht="12.75" customHeight="1">
      <c r="A6" s="224"/>
      <c r="B6" s="224"/>
      <c r="C6" s="224"/>
      <c r="D6" s="224"/>
      <c r="E6" s="224"/>
      <c r="F6" s="224"/>
      <c r="G6" s="224"/>
      <c r="H6" s="224"/>
      <c r="I6" s="224"/>
    </row>
    <row r="7" spans="1:9" ht="12.75" customHeight="1">
      <c r="A7" s="224"/>
      <c r="B7" s="224"/>
      <c r="C7" s="224"/>
      <c r="D7" s="224"/>
      <c r="E7" s="224"/>
      <c r="F7" s="224"/>
      <c r="G7" s="224"/>
      <c r="H7" s="224"/>
      <c r="I7" s="224"/>
    </row>
    <row r="8" spans="1:9" ht="12.75" customHeight="1">
      <c r="A8" s="224"/>
      <c r="B8" s="1089" t="s">
        <v>3234</v>
      </c>
      <c r="C8" s="224"/>
      <c r="D8" s="224"/>
      <c r="E8" s="224"/>
      <c r="F8" s="224"/>
      <c r="G8" s="224"/>
      <c r="H8" s="224"/>
      <c r="I8" s="224"/>
    </row>
    <row r="9" spans="1:9" ht="12.75" customHeight="1">
      <c r="A9" s="224"/>
      <c r="B9" s="1090" t="s">
        <v>3235</v>
      </c>
      <c r="C9" s="224"/>
      <c r="D9" s="224"/>
      <c r="E9" s="224"/>
      <c r="F9" s="224"/>
      <c r="G9" s="224"/>
      <c r="H9" s="224"/>
      <c r="I9" s="224"/>
    </row>
    <row r="10" spans="1:9" ht="12.75" customHeight="1">
      <c r="A10" s="224"/>
      <c r="B10" s="224"/>
      <c r="C10" s="224"/>
      <c r="D10" s="224"/>
      <c r="E10" s="224"/>
      <c r="F10" s="224"/>
      <c r="G10" s="224"/>
      <c r="H10" s="224"/>
      <c r="I10" s="224"/>
    </row>
    <row r="11" spans="1:9" ht="12.75" customHeight="1">
      <c r="A11" s="224"/>
      <c r="B11" s="224"/>
      <c r="C11" s="224"/>
      <c r="D11" s="224"/>
      <c r="E11" s="224"/>
      <c r="F11" s="224"/>
      <c r="G11" s="224"/>
      <c r="H11" s="224"/>
      <c r="I11" s="224"/>
    </row>
    <row r="12" spans="1:9" ht="12.75" customHeight="1">
      <c r="A12" s="224"/>
      <c r="B12" s="224"/>
      <c r="C12" s="224"/>
      <c r="D12" s="224"/>
      <c r="E12" s="224"/>
      <c r="F12" s="224"/>
      <c r="G12" s="224"/>
      <c r="H12" s="224"/>
      <c r="I12" s="224"/>
    </row>
    <row r="13" spans="1:9" ht="12.75" customHeight="1" thickBot="1">
      <c r="A13" s="226"/>
      <c r="B13" s="226"/>
      <c r="C13" s="226"/>
      <c r="D13" s="226"/>
      <c r="E13" s="226"/>
      <c r="F13" s="226"/>
      <c r="G13" s="226"/>
      <c r="H13" s="226"/>
      <c r="I13" s="226"/>
    </row>
    <row r="14" spans="1:9" ht="12.75" customHeight="1" thickTop="1">
      <c r="A14" s="224"/>
      <c r="B14" s="224"/>
      <c r="C14" s="224"/>
      <c r="D14" s="224"/>
      <c r="E14" s="224"/>
      <c r="F14" s="224"/>
      <c r="G14" s="224"/>
      <c r="H14" s="224"/>
      <c r="I14" s="224"/>
    </row>
    <row r="15" spans="1:9" ht="12.75" customHeight="1">
      <c r="A15" s="224"/>
      <c r="B15" s="224"/>
      <c r="C15" s="224"/>
      <c r="D15" s="224"/>
      <c r="E15" s="224"/>
      <c r="F15" s="224"/>
      <c r="G15" s="224"/>
      <c r="H15" s="224"/>
      <c r="I15" s="224"/>
    </row>
    <row r="16" spans="1:9" ht="12.75" customHeight="1">
      <c r="A16" s="710" t="s">
        <v>2952</v>
      </c>
      <c r="B16" s="710"/>
      <c r="C16" s="710"/>
      <c r="D16" s="710"/>
      <c r="E16" s="710"/>
      <c r="F16" s="710"/>
      <c r="G16" s="710"/>
      <c r="H16" s="710"/>
      <c r="I16" s="710"/>
    </row>
    <row r="17" spans="1:9" ht="12.75" customHeight="1">
      <c r="A17" s="710"/>
      <c r="B17" s="710"/>
      <c r="C17" s="710"/>
      <c r="D17" s="710"/>
      <c r="E17" s="710"/>
      <c r="F17" s="710"/>
      <c r="G17" s="710"/>
      <c r="H17" s="710"/>
      <c r="I17" s="710"/>
    </row>
    <row r="18" spans="1:9" ht="12.75" customHeight="1">
      <c r="A18" s="227"/>
      <c r="B18" s="227"/>
      <c r="C18" s="227"/>
      <c r="D18" s="227"/>
      <c r="E18" s="227"/>
      <c r="F18" s="227"/>
      <c r="G18" s="227"/>
      <c r="H18" s="227"/>
      <c r="I18" s="227"/>
    </row>
    <row r="19" spans="1:9" ht="12.75" customHeight="1">
      <c r="A19" s="710" t="s">
        <v>2953</v>
      </c>
      <c r="B19" s="710"/>
      <c r="C19" s="710"/>
      <c r="D19" s="710"/>
      <c r="E19" s="710"/>
      <c r="F19" s="710"/>
      <c r="G19" s="710"/>
      <c r="H19" s="710"/>
      <c r="I19" s="710"/>
    </row>
    <row r="20" spans="1:9" ht="12.75" customHeight="1">
      <c r="A20" s="710"/>
      <c r="B20" s="710"/>
      <c r="C20" s="710"/>
      <c r="D20" s="710"/>
      <c r="E20" s="710"/>
      <c r="F20" s="710"/>
      <c r="G20" s="710"/>
      <c r="H20" s="710"/>
      <c r="I20" s="710"/>
    </row>
    <row r="21" spans="1:9" ht="12.75" customHeight="1">
      <c r="A21" s="224"/>
      <c r="B21" s="224"/>
      <c r="C21" s="224"/>
      <c r="D21" s="224"/>
      <c r="E21" s="224"/>
      <c r="F21" s="224"/>
      <c r="G21" s="224"/>
      <c r="H21" s="224"/>
      <c r="I21" s="224"/>
    </row>
    <row r="22" spans="1:9" ht="12.75" customHeight="1">
      <c r="A22" s="224"/>
      <c r="B22" s="224"/>
      <c r="C22" s="224"/>
      <c r="D22" s="224"/>
      <c r="E22" s="224"/>
      <c r="F22" s="224"/>
      <c r="G22" s="224"/>
      <c r="H22" s="224"/>
      <c r="I22" s="224"/>
    </row>
    <row r="23" spans="1:9" ht="12.75" customHeight="1">
      <c r="A23" s="224"/>
      <c r="B23" s="224"/>
      <c r="C23" s="224"/>
      <c r="D23" s="224"/>
      <c r="E23" s="224"/>
      <c r="F23" s="224"/>
      <c r="G23" s="224"/>
      <c r="H23" s="224"/>
      <c r="I23" s="224"/>
    </row>
    <row r="24" spans="1:9" ht="12.75" customHeight="1">
      <c r="A24" s="710" t="s">
        <v>2954</v>
      </c>
      <c r="B24" s="710"/>
      <c r="C24" s="710"/>
      <c r="D24" s="710"/>
      <c r="E24" s="710"/>
      <c r="F24" s="710"/>
      <c r="G24" s="710"/>
      <c r="H24" s="710"/>
      <c r="I24" s="710"/>
    </row>
    <row r="25" spans="1:9" ht="12.75" customHeight="1">
      <c r="A25" s="710"/>
      <c r="B25" s="710"/>
      <c r="C25" s="710"/>
      <c r="D25" s="710"/>
      <c r="E25" s="710"/>
      <c r="F25" s="710"/>
      <c r="G25" s="710"/>
      <c r="H25" s="710"/>
      <c r="I25" s="710"/>
    </row>
    <row r="26" spans="1:9" ht="12.75" customHeight="1">
      <c r="A26" s="710"/>
      <c r="B26" s="710"/>
      <c r="C26" s="710"/>
      <c r="D26" s="710"/>
      <c r="E26" s="710"/>
      <c r="F26" s="710"/>
      <c r="G26" s="710"/>
      <c r="H26" s="710"/>
      <c r="I26" s="710"/>
    </row>
    <row r="27" spans="1:9" ht="12.75" customHeight="1">
      <c r="A27" s="710"/>
      <c r="B27" s="710"/>
      <c r="C27" s="710"/>
      <c r="D27" s="710"/>
      <c r="E27" s="710"/>
      <c r="F27" s="710"/>
      <c r="G27" s="710"/>
      <c r="H27" s="710"/>
      <c r="I27" s="710"/>
    </row>
    <row r="28" spans="1:9" ht="12.75" customHeight="1">
      <c r="A28" s="227"/>
      <c r="B28" s="227"/>
      <c r="C28" s="227"/>
      <c r="D28" s="227"/>
      <c r="E28" s="227"/>
      <c r="F28" s="227"/>
      <c r="G28" s="227"/>
      <c r="H28" s="227"/>
      <c r="I28" s="227"/>
    </row>
    <row r="29" spans="1:9" ht="12.75" customHeight="1">
      <c r="A29" s="224"/>
      <c r="B29" s="224"/>
      <c r="C29" s="224"/>
      <c r="D29" s="224"/>
      <c r="E29" s="224"/>
      <c r="F29" s="224"/>
      <c r="G29" s="224"/>
      <c r="H29" s="224"/>
      <c r="I29" s="224"/>
    </row>
    <row r="30" spans="1:9" ht="12.75" customHeight="1">
      <c r="A30" s="710" t="s">
        <v>2955</v>
      </c>
      <c r="B30" s="710"/>
      <c r="C30" s="710"/>
      <c r="D30" s="710"/>
      <c r="E30" s="710"/>
      <c r="F30" s="710"/>
      <c r="G30" s="710"/>
      <c r="H30" s="710"/>
      <c r="I30" s="710"/>
    </row>
    <row r="31" spans="1:9" ht="12.75" customHeight="1">
      <c r="A31" s="710"/>
      <c r="B31" s="710"/>
      <c r="C31" s="710"/>
      <c r="D31" s="710"/>
      <c r="E31" s="710"/>
      <c r="F31" s="710"/>
      <c r="G31" s="710"/>
      <c r="H31" s="710"/>
      <c r="I31" s="710"/>
    </row>
    <row r="32" spans="1:9" ht="12.75" customHeight="1">
      <c r="A32" s="710"/>
      <c r="B32" s="710"/>
      <c r="C32" s="710"/>
      <c r="D32" s="710"/>
      <c r="E32" s="710"/>
      <c r="F32" s="710"/>
      <c r="G32" s="710"/>
      <c r="H32" s="710"/>
      <c r="I32" s="710"/>
    </row>
    <row r="33" spans="1:9" ht="12.75" customHeight="1">
      <c r="A33" s="710"/>
      <c r="B33" s="710"/>
      <c r="C33" s="710"/>
      <c r="D33" s="710"/>
      <c r="E33" s="710"/>
      <c r="F33" s="710"/>
      <c r="G33" s="710"/>
      <c r="H33" s="710"/>
      <c r="I33" s="710"/>
    </row>
    <row r="34" spans="1:9" ht="12.75" customHeight="1">
      <c r="A34" s="224"/>
      <c r="B34" s="224"/>
      <c r="C34" s="224"/>
      <c r="D34" s="224"/>
      <c r="E34" s="224"/>
      <c r="F34" s="224"/>
      <c r="G34" s="224"/>
      <c r="H34" s="224"/>
      <c r="I34" s="224"/>
    </row>
    <row r="35" spans="1:9" ht="12.75" customHeight="1" thickBot="1">
      <c r="A35" s="224"/>
      <c r="B35" s="224"/>
      <c r="C35" s="224"/>
      <c r="D35" s="224"/>
      <c r="E35" s="224"/>
      <c r="F35" s="224"/>
      <c r="G35" s="224"/>
      <c r="H35" s="224"/>
      <c r="I35" s="224"/>
    </row>
    <row r="36" spans="1:9" ht="12.75" customHeight="1" thickTop="1">
      <c r="A36" s="228"/>
      <c r="B36" s="228"/>
      <c r="C36" s="228"/>
      <c r="D36" s="228"/>
      <c r="E36" s="228"/>
      <c r="F36" s="228"/>
      <c r="G36" s="228"/>
      <c r="H36" s="228"/>
      <c r="I36" s="228"/>
    </row>
    <row r="37" spans="1:9" ht="12.75" customHeight="1">
      <c r="A37" s="224"/>
      <c r="B37" s="224"/>
      <c r="C37" s="224"/>
      <c r="D37" s="224"/>
      <c r="E37" s="224"/>
      <c r="F37" s="224"/>
      <c r="G37" s="224"/>
      <c r="H37" s="224"/>
      <c r="I37" s="224"/>
    </row>
    <row r="38" spans="1:9" ht="12.75" customHeight="1">
      <c r="A38" s="224"/>
      <c r="B38" s="224"/>
      <c r="C38" s="224"/>
      <c r="D38" s="224"/>
      <c r="E38" s="224"/>
      <c r="F38" s="224"/>
      <c r="G38" s="224"/>
      <c r="H38" s="224"/>
      <c r="I38" s="224"/>
    </row>
    <row r="39" spans="1:9" ht="12.75" customHeight="1">
      <c r="A39" s="224"/>
      <c r="B39" s="224"/>
      <c r="C39" s="224"/>
      <c r="D39" s="224"/>
      <c r="E39" s="224"/>
      <c r="F39" s="224"/>
      <c r="G39" s="224"/>
      <c r="H39" s="224"/>
      <c r="I39" s="224"/>
    </row>
    <row r="40" spans="1:9" ht="12.75" customHeight="1">
      <c r="A40" s="224"/>
      <c r="B40" s="224"/>
      <c r="C40" s="224"/>
      <c r="D40" s="224"/>
      <c r="E40" s="224"/>
      <c r="F40" s="224"/>
      <c r="G40" s="224"/>
      <c r="H40" s="224"/>
      <c r="I40" s="224"/>
    </row>
    <row r="41" spans="1:9" ht="12.75" customHeight="1">
      <c r="A41" s="224"/>
      <c r="B41" s="224"/>
      <c r="C41" s="224"/>
      <c r="D41" s="224"/>
      <c r="E41" s="224"/>
      <c r="F41" s="224"/>
      <c r="G41" s="224"/>
      <c r="H41" s="224"/>
      <c r="I41" s="224"/>
    </row>
    <row r="42" spans="1:9" ht="12.75" customHeight="1">
      <c r="A42" s="224"/>
      <c r="B42" s="224"/>
      <c r="C42" s="224"/>
      <c r="D42" s="224"/>
      <c r="E42" s="224"/>
      <c r="F42" s="224"/>
      <c r="G42" s="224"/>
      <c r="H42" s="224"/>
      <c r="I42" s="224"/>
    </row>
    <row r="43" spans="1:9" ht="12.75" customHeight="1">
      <c r="A43" s="224"/>
      <c r="B43" s="224"/>
      <c r="C43" s="224"/>
      <c r="D43" s="224"/>
      <c r="E43" s="224"/>
      <c r="F43" s="224"/>
      <c r="G43" s="224"/>
      <c r="H43" s="224"/>
      <c r="I43" s="224"/>
    </row>
    <row r="44" spans="1:9" ht="12.75" customHeight="1">
      <c r="A44" s="224"/>
      <c r="B44" s="224"/>
      <c r="C44" s="224"/>
      <c r="D44" s="224"/>
      <c r="E44" s="224"/>
      <c r="F44" s="224"/>
      <c r="G44" s="224"/>
      <c r="H44" s="224"/>
      <c r="I44" s="224"/>
    </row>
    <row r="45" spans="1:9" ht="12.75" customHeight="1">
      <c r="A45" s="224"/>
      <c r="B45" s="224"/>
      <c r="C45" s="224"/>
      <c r="D45" s="224"/>
      <c r="E45" s="224"/>
      <c r="F45" s="224"/>
      <c r="G45" s="224"/>
      <c r="H45" s="224"/>
      <c r="I45" s="224"/>
    </row>
    <row r="46" spans="1:9" ht="12.75" customHeight="1">
      <c r="A46" s="224"/>
      <c r="B46" s="224"/>
      <c r="C46" s="224"/>
      <c r="D46" s="224"/>
      <c r="E46" s="224"/>
      <c r="F46" s="224"/>
      <c r="G46" s="224"/>
      <c r="H46" s="224"/>
      <c r="I46" s="224"/>
    </row>
    <row r="47" spans="1:9" ht="12.75" customHeight="1">
      <c r="A47" s="224"/>
      <c r="B47" s="224"/>
      <c r="C47" s="224"/>
      <c r="D47" s="224"/>
      <c r="E47" s="224"/>
      <c r="F47" s="224"/>
      <c r="G47" s="224"/>
      <c r="H47" s="224"/>
      <c r="I47" s="224"/>
    </row>
    <row r="48" spans="1:9" ht="12.75" customHeight="1">
      <c r="A48" s="224"/>
      <c r="B48" s="224"/>
      <c r="C48" s="224"/>
      <c r="D48" s="224"/>
      <c r="E48" s="224"/>
      <c r="F48" s="224"/>
      <c r="G48" s="224"/>
      <c r="H48" s="224"/>
      <c r="I48" s="224"/>
    </row>
    <row r="49" spans="1:9" ht="12.75" customHeight="1">
      <c r="A49" s="224"/>
      <c r="B49" s="224"/>
      <c r="C49" s="224"/>
      <c r="D49" s="224"/>
      <c r="E49" s="224"/>
      <c r="F49" s="224"/>
      <c r="G49" s="224"/>
      <c r="H49" s="224"/>
      <c r="I49" s="224"/>
    </row>
    <row r="50" spans="1:9" ht="12.75" customHeight="1">
      <c r="A50" s="224"/>
      <c r="B50" s="224"/>
      <c r="C50" s="224"/>
      <c r="D50" s="224"/>
      <c r="E50" s="224"/>
      <c r="F50" s="224"/>
      <c r="G50" s="224"/>
      <c r="H50" s="224"/>
      <c r="I50" s="224"/>
    </row>
    <row r="51" spans="1:9" ht="12.75" customHeight="1">
      <c r="A51" s="224"/>
      <c r="B51" s="224"/>
      <c r="C51" s="224"/>
      <c r="D51" s="224"/>
      <c r="E51" s="224"/>
      <c r="F51" s="224"/>
      <c r="G51" s="224"/>
      <c r="H51" s="224"/>
      <c r="I51" s="224"/>
    </row>
    <row r="52" spans="1:9" ht="12.75" customHeight="1">
      <c r="A52" s="224"/>
      <c r="B52" s="224"/>
      <c r="C52" s="224"/>
      <c r="D52" s="224"/>
      <c r="E52" s="224"/>
      <c r="F52" s="224"/>
      <c r="G52" s="224"/>
      <c r="H52" s="224"/>
      <c r="I52" s="224"/>
    </row>
    <row r="53" spans="1:9" ht="12.75" customHeight="1">
      <c r="A53" s="224"/>
      <c r="B53" s="224"/>
      <c r="C53" s="224"/>
      <c r="D53" s="224"/>
      <c r="E53" s="224"/>
      <c r="F53" s="224"/>
      <c r="G53" s="224"/>
      <c r="H53" s="224"/>
      <c r="I53" s="224"/>
    </row>
    <row r="54" spans="1:9" ht="12.75" customHeight="1">
      <c r="A54" s="224"/>
      <c r="B54" s="224"/>
      <c r="C54" s="224"/>
      <c r="D54" s="224"/>
      <c r="E54" s="224"/>
      <c r="F54" s="224"/>
      <c r="G54" s="224"/>
      <c r="H54" s="224"/>
      <c r="I54" s="224"/>
    </row>
    <row r="55" spans="1:9" ht="12.75" customHeight="1">
      <c r="A55" s="224"/>
      <c r="B55" s="224"/>
      <c r="C55" s="224"/>
      <c r="D55" s="224"/>
      <c r="E55" s="224"/>
      <c r="F55" s="224"/>
      <c r="G55" s="224"/>
      <c r="H55" s="224"/>
      <c r="I55" s="224"/>
    </row>
    <row r="56" spans="1:9" ht="12.75" customHeight="1">
      <c r="A56" s="224"/>
      <c r="B56" s="224"/>
      <c r="C56" s="224"/>
      <c r="D56" s="224"/>
      <c r="E56" s="224"/>
      <c r="F56" s="224"/>
      <c r="G56" s="224"/>
      <c r="H56" s="224"/>
      <c r="I56" s="224"/>
    </row>
    <row r="57" spans="1:9" ht="12.75" customHeight="1">
      <c r="A57" s="224"/>
      <c r="B57" s="224"/>
      <c r="C57" s="224"/>
      <c r="D57" s="224"/>
      <c r="E57" s="224"/>
      <c r="F57" s="224"/>
      <c r="G57" s="224"/>
      <c r="H57" s="224"/>
      <c r="I57" s="224"/>
    </row>
    <row r="58" spans="1:9" ht="12.75" customHeight="1">
      <c r="A58" s="224"/>
      <c r="B58" s="224"/>
      <c r="C58" s="224"/>
      <c r="D58" s="224"/>
      <c r="E58" s="224"/>
      <c r="F58" s="224"/>
      <c r="G58" s="224"/>
      <c r="H58" s="224"/>
      <c r="I58" s="224"/>
    </row>
    <row r="59" spans="1:9" ht="12.75" customHeight="1">
      <c r="A59" s="224"/>
      <c r="B59" s="224"/>
      <c r="C59" s="224"/>
      <c r="D59" s="224"/>
      <c r="E59" s="224"/>
      <c r="F59" s="224"/>
      <c r="G59" s="224"/>
      <c r="H59" s="224"/>
      <c r="I59" s="224"/>
    </row>
    <row r="60" spans="1:9" ht="12.75" customHeight="1">
      <c r="A60" s="224"/>
      <c r="B60" s="224"/>
      <c r="C60" s="224"/>
      <c r="D60" s="224"/>
      <c r="E60" s="224"/>
      <c r="F60" s="224"/>
      <c r="G60" s="224"/>
      <c r="H60" s="224"/>
      <c r="I60" s="224"/>
    </row>
  </sheetData>
  <mergeCells count="4">
    <mergeCell ref="A16:I17"/>
    <mergeCell ref="A19:I20"/>
    <mergeCell ref="A24:I27"/>
    <mergeCell ref="A30:I33"/>
  </mergeCells>
  <hyperlinks>
    <hyperlink ref="B8" r:id="rId1"/>
  </hyperlinks>
  <pageMargins left="0.75" right="0.75" top="1" bottom="1" header="0.5" footer="0.5"/>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dimension ref="A1:T45"/>
  <sheetViews>
    <sheetView showGridLines="0" zoomScale="90" zoomScaleNormal="90" workbookViewId="0">
      <pane xSplit="2" ySplit="5" topLeftCell="C21"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5.5703125" style="44" customWidth="1"/>
    <col min="2" max="2" width="23.5703125" style="44" customWidth="1"/>
    <col min="3" max="3" width="9.28515625" style="44" customWidth="1"/>
    <col min="4" max="4" width="10" style="44" customWidth="1"/>
    <col min="5" max="6" width="6.42578125" style="44" bestFit="1" customWidth="1"/>
    <col min="7" max="7" width="6.42578125" style="44" customWidth="1"/>
    <col min="8" max="8" width="8.85546875" style="44" bestFit="1" customWidth="1"/>
    <col min="9" max="9" width="9.7109375" style="44" customWidth="1"/>
    <col min="10" max="10" width="10.140625" style="44" customWidth="1"/>
    <col min="11" max="13" width="5.42578125" style="44" bestFit="1" customWidth="1"/>
    <col min="14" max="14" width="7.42578125" style="44" bestFit="1" customWidth="1"/>
    <col min="15" max="15" width="8.85546875" style="44" bestFit="1" customWidth="1"/>
    <col min="16" max="16" width="7.42578125" style="44" bestFit="1" customWidth="1"/>
    <col min="17" max="17" width="8.85546875" style="44" bestFit="1" customWidth="1"/>
    <col min="18" max="18" width="6" style="44" bestFit="1" customWidth="1"/>
    <col min="19" max="19" width="6.28515625" style="44" bestFit="1" customWidth="1"/>
    <col min="20" max="20" width="8" style="44" customWidth="1"/>
    <col min="21" max="16384" width="9.140625" style="44"/>
  </cols>
  <sheetData>
    <row r="1" spans="1:20" s="33" customFormat="1">
      <c r="A1" s="765" t="s">
        <v>3175</v>
      </c>
      <c r="B1" s="765"/>
      <c r="C1" s="765"/>
      <c r="D1" s="765"/>
      <c r="E1" s="765"/>
      <c r="F1" s="765"/>
      <c r="G1" s="765"/>
      <c r="H1" s="765"/>
      <c r="I1" s="765"/>
      <c r="J1" s="765"/>
      <c r="K1" s="765"/>
      <c r="L1" s="765"/>
      <c r="M1" s="765"/>
      <c r="N1" s="765"/>
      <c r="O1" s="765"/>
      <c r="P1" s="765"/>
      <c r="Q1" s="765"/>
      <c r="R1" s="765"/>
      <c r="S1" s="765"/>
      <c r="T1" s="765"/>
    </row>
    <row r="2" spans="1:20" s="33" customFormat="1">
      <c r="A2" s="833" t="s">
        <v>3192</v>
      </c>
      <c r="B2" s="833"/>
      <c r="C2" s="833"/>
      <c r="D2" s="833"/>
      <c r="E2" s="833"/>
      <c r="F2" s="833"/>
      <c r="G2" s="833"/>
      <c r="H2" s="833"/>
      <c r="I2" s="833"/>
      <c r="J2" s="833"/>
      <c r="K2" s="833"/>
      <c r="L2" s="833"/>
      <c r="M2" s="833"/>
      <c r="N2" s="833"/>
      <c r="O2" s="833"/>
      <c r="P2" s="833"/>
      <c r="Q2" s="833"/>
      <c r="R2" s="833"/>
      <c r="S2" s="833"/>
      <c r="T2" s="833"/>
    </row>
    <row r="3" spans="1:20" s="29" customFormat="1" ht="27.75" customHeight="1">
      <c r="A3" s="822" t="s">
        <v>1997</v>
      </c>
      <c r="B3" s="840" t="s">
        <v>2919</v>
      </c>
      <c r="C3" s="836" t="s">
        <v>2905</v>
      </c>
      <c r="D3" s="837"/>
      <c r="E3" s="837"/>
      <c r="F3" s="837"/>
      <c r="G3" s="837"/>
      <c r="H3" s="837"/>
      <c r="I3" s="837"/>
      <c r="J3" s="837"/>
      <c r="K3" s="837"/>
      <c r="L3" s="837"/>
      <c r="M3" s="837"/>
      <c r="N3" s="837"/>
      <c r="O3" s="837"/>
      <c r="P3" s="837"/>
      <c r="Q3" s="838"/>
      <c r="R3" s="771" t="s">
        <v>3057</v>
      </c>
      <c r="S3" s="719"/>
      <c r="T3" s="719"/>
    </row>
    <row r="4" spans="1:20" s="29" customFormat="1" ht="21" customHeight="1">
      <c r="A4" s="823"/>
      <c r="B4" s="840"/>
      <c r="C4" s="769" t="s">
        <v>1109</v>
      </c>
      <c r="D4" s="770"/>
      <c r="E4" s="770"/>
      <c r="F4" s="770"/>
      <c r="G4" s="770"/>
      <c r="H4" s="834"/>
      <c r="I4" s="769" t="s">
        <v>1110</v>
      </c>
      <c r="J4" s="770"/>
      <c r="K4" s="770"/>
      <c r="L4" s="770"/>
      <c r="M4" s="770"/>
      <c r="N4" s="834"/>
      <c r="O4" s="769" t="s">
        <v>1111</v>
      </c>
      <c r="P4" s="770"/>
      <c r="Q4" s="834"/>
      <c r="R4" s="772"/>
      <c r="S4" s="773"/>
      <c r="T4" s="773"/>
    </row>
    <row r="5" spans="1:20" s="29" customFormat="1" ht="46.5" customHeight="1">
      <c r="A5" s="824"/>
      <c r="B5" s="840"/>
      <c r="C5" s="229" t="s">
        <v>2969</v>
      </c>
      <c r="D5" s="229" t="s">
        <v>2956</v>
      </c>
      <c r="E5" s="210" t="s">
        <v>2895</v>
      </c>
      <c r="F5" s="210" t="s">
        <v>2896</v>
      </c>
      <c r="G5" s="210" t="s">
        <v>2897</v>
      </c>
      <c r="H5" s="229" t="s">
        <v>2957</v>
      </c>
      <c r="I5" s="234" t="s">
        <v>2969</v>
      </c>
      <c r="J5" s="229" t="s">
        <v>2956</v>
      </c>
      <c r="K5" s="210" t="s">
        <v>2895</v>
      </c>
      <c r="L5" s="210" t="s">
        <v>2896</v>
      </c>
      <c r="M5" s="210" t="s">
        <v>2897</v>
      </c>
      <c r="N5" s="229" t="s">
        <v>2957</v>
      </c>
      <c r="O5" s="205" t="s">
        <v>1008</v>
      </c>
      <c r="P5" s="206" t="s">
        <v>1009</v>
      </c>
      <c r="Q5" s="204" t="s">
        <v>1010</v>
      </c>
      <c r="R5" s="364" t="s">
        <v>1008</v>
      </c>
      <c r="S5" s="364" t="s">
        <v>1009</v>
      </c>
      <c r="T5" s="371" t="s">
        <v>1010</v>
      </c>
    </row>
    <row r="6" spans="1:20" ht="11.85" customHeight="1">
      <c r="A6" s="83" t="s">
        <v>1011</v>
      </c>
      <c r="B6" s="86" t="s">
        <v>2786</v>
      </c>
      <c r="C6" s="42">
        <v>5952</v>
      </c>
      <c r="D6" s="42">
        <v>403</v>
      </c>
      <c r="E6" s="42">
        <v>692</v>
      </c>
      <c r="F6" s="42">
        <v>905</v>
      </c>
      <c r="G6" s="48">
        <v>278</v>
      </c>
      <c r="H6" s="48">
        <v>6516</v>
      </c>
      <c r="I6" s="42">
        <v>1379</v>
      </c>
      <c r="J6" s="42">
        <v>71</v>
      </c>
      <c r="K6" s="42">
        <v>104</v>
      </c>
      <c r="L6" s="42">
        <v>152</v>
      </c>
      <c r="M6" s="48">
        <v>37</v>
      </c>
      <c r="N6" s="48">
        <v>775</v>
      </c>
      <c r="O6" s="84">
        <f t="shared" ref="O6:O17" si="0">SUM(C6:H6)</f>
        <v>14746</v>
      </c>
      <c r="P6" s="84">
        <f t="shared" ref="P6:P17" si="1">SUM(I6:N6)</f>
        <v>2518</v>
      </c>
      <c r="Q6" s="84">
        <f t="shared" ref="Q6:Q17" si="2">+P6+O6</f>
        <v>17264</v>
      </c>
      <c r="R6" s="37">
        <v>24</v>
      </c>
      <c r="S6" s="37">
        <v>4</v>
      </c>
      <c r="T6" s="87">
        <f t="shared" ref="T6:T17" si="3">+S6+R6</f>
        <v>28</v>
      </c>
    </row>
    <row r="7" spans="1:20" ht="11.85" customHeight="1">
      <c r="A7" s="83" t="s">
        <v>1013</v>
      </c>
      <c r="B7" s="86" t="s">
        <v>2787</v>
      </c>
      <c r="C7" s="42">
        <v>5758</v>
      </c>
      <c r="D7" s="42">
        <v>383</v>
      </c>
      <c r="E7" s="42">
        <v>739</v>
      </c>
      <c r="F7" s="42">
        <v>957</v>
      </c>
      <c r="G7" s="48">
        <v>283</v>
      </c>
      <c r="H7" s="48">
        <v>6387</v>
      </c>
      <c r="I7" s="42">
        <v>1235</v>
      </c>
      <c r="J7" s="42">
        <v>68</v>
      </c>
      <c r="K7" s="42">
        <v>100</v>
      </c>
      <c r="L7" s="42">
        <v>143</v>
      </c>
      <c r="M7" s="48">
        <v>49</v>
      </c>
      <c r="N7" s="48">
        <v>684</v>
      </c>
      <c r="O7" s="84">
        <f t="shared" si="0"/>
        <v>14507</v>
      </c>
      <c r="P7" s="84">
        <f t="shared" si="1"/>
        <v>2279</v>
      </c>
      <c r="Q7" s="84">
        <f t="shared" si="2"/>
        <v>16786</v>
      </c>
      <c r="R7" s="37">
        <v>15</v>
      </c>
      <c r="S7" s="37">
        <v>1</v>
      </c>
      <c r="T7" s="87">
        <f t="shared" si="3"/>
        <v>16</v>
      </c>
    </row>
    <row r="8" spans="1:20" ht="11.85" customHeight="1">
      <c r="A8" s="83" t="s">
        <v>1015</v>
      </c>
      <c r="B8" s="86" t="s">
        <v>2788</v>
      </c>
      <c r="C8" s="42">
        <v>6737</v>
      </c>
      <c r="D8" s="42">
        <v>413</v>
      </c>
      <c r="E8" s="42">
        <v>798</v>
      </c>
      <c r="F8" s="42">
        <v>1097</v>
      </c>
      <c r="G8" s="48">
        <v>276</v>
      </c>
      <c r="H8" s="48">
        <v>7002</v>
      </c>
      <c r="I8" s="42">
        <v>1448</v>
      </c>
      <c r="J8" s="42">
        <v>80</v>
      </c>
      <c r="K8" s="42">
        <v>137</v>
      </c>
      <c r="L8" s="42">
        <v>155</v>
      </c>
      <c r="M8" s="48">
        <v>51</v>
      </c>
      <c r="N8" s="48">
        <v>705</v>
      </c>
      <c r="O8" s="84">
        <f t="shared" si="0"/>
        <v>16323</v>
      </c>
      <c r="P8" s="84">
        <f t="shared" si="1"/>
        <v>2576</v>
      </c>
      <c r="Q8" s="84">
        <f t="shared" si="2"/>
        <v>18899</v>
      </c>
      <c r="R8" s="37">
        <v>26</v>
      </c>
      <c r="S8" s="37">
        <v>3</v>
      </c>
      <c r="T8" s="87">
        <f t="shared" si="3"/>
        <v>29</v>
      </c>
    </row>
    <row r="9" spans="1:20" ht="11.85" customHeight="1">
      <c r="A9" s="83" t="s">
        <v>1115</v>
      </c>
      <c r="B9" s="86" t="s">
        <v>3162</v>
      </c>
      <c r="C9" s="42">
        <v>6985</v>
      </c>
      <c r="D9" s="42">
        <v>486</v>
      </c>
      <c r="E9" s="42">
        <v>793</v>
      </c>
      <c r="F9" s="42">
        <v>1094</v>
      </c>
      <c r="G9" s="48">
        <v>291</v>
      </c>
      <c r="H9" s="48">
        <v>6965</v>
      </c>
      <c r="I9" s="42">
        <v>1488</v>
      </c>
      <c r="J9" s="42">
        <v>76</v>
      </c>
      <c r="K9" s="42">
        <v>111</v>
      </c>
      <c r="L9" s="42">
        <v>158</v>
      </c>
      <c r="M9" s="48">
        <v>37</v>
      </c>
      <c r="N9" s="48">
        <v>726</v>
      </c>
      <c r="O9" s="84">
        <f t="shared" si="0"/>
        <v>16614</v>
      </c>
      <c r="P9" s="84">
        <f t="shared" si="1"/>
        <v>2596</v>
      </c>
      <c r="Q9" s="84">
        <f t="shared" si="2"/>
        <v>19210</v>
      </c>
      <c r="R9" s="37">
        <v>18</v>
      </c>
      <c r="S9" s="37">
        <v>2</v>
      </c>
      <c r="T9" s="87">
        <f t="shared" si="3"/>
        <v>20</v>
      </c>
    </row>
    <row r="10" spans="1:20" ht="11.85" customHeight="1">
      <c r="A10" s="83" t="s">
        <v>1017</v>
      </c>
      <c r="B10" s="86" t="s">
        <v>2789</v>
      </c>
      <c r="C10" s="42">
        <v>7639</v>
      </c>
      <c r="D10" s="42">
        <v>502</v>
      </c>
      <c r="E10" s="42">
        <v>786</v>
      </c>
      <c r="F10" s="42">
        <v>1160</v>
      </c>
      <c r="G10" s="48">
        <v>333</v>
      </c>
      <c r="H10" s="48">
        <v>7339</v>
      </c>
      <c r="I10" s="42">
        <v>1696</v>
      </c>
      <c r="J10" s="42">
        <v>129</v>
      </c>
      <c r="K10" s="42">
        <v>160</v>
      </c>
      <c r="L10" s="42">
        <v>221</v>
      </c>
      <c r="M10" s="48">
        <v>49</v>
      </c>
      <c r="N10" s="48">
        <v>832</v>
      </c>
      <c r="O10" s="84">
        <f t="shared" si="0"/>
        <v>17759</v>
      </c>
      <c r="P10" s="84">
        <f t="shared" si="1"/>
        <v>3087</v>
      </c>
      <c r="Q10" s="84">
        <f t="shared" si="2"/>
        <v>20846</v>
      </c>
      <c r="R10" s="37">
        <v>28</v>
      </c>
      <c r="S10" s="37">
        <v>10</v>
      </c>
      <c r="T10" s="87">
        <f t="shared" si="3"/>
        <v>38</v>
      </c>
    </row>
    <row r="11" spans="1:20" ht="11.85" customHeight="1">
      <c r="A11" s="83" t="s">
        <v>1019</v>
      </c>
      <c r="B11" s="86" t="s">
        <v>2790</v>
      </c>
      <c r="C11" s="42">
        <v>7681</v>
      </c>
      <c r="D11" s="42">
        <v>496</v>
      </c>
      <c r="E11" s="42">
        <v>813</v>
      </c>
      <c r="F11" s="42">
        <v>1235</v>
      </c>
      <c r="G11" s="48">
        <v>348</v>
      </c>
      <c r="H11" s="48">
        <v>7447</v>
      </c>
      <c r="I11" s="42">
        <v>1594</v>
      </c>
      <c r="J11" s="42">
        <v>71</v>
      </c>
      <c r="K11" s="42">
        <v>158</v>
      </c>
      <c r="L11" s="42">
        <v>167</v>
      </c>
      <c r="M11" s="48">
        <v>48</v>
      </c>
      <c r="N11" s="48">
        <v>814</v>
      </c>
      <c r="O11" s="84">
        <f t="shared" si="0"/>
        <v>18020</v>
      </c>
      <c r="P11" s="84">
        <f t="shared" si="1"/>
        <v>2852</v>
      </c>
      <c r="Q11" s="84">
        <f t="shared" si="2"/>
        <v>20872</v>
      </c>
      <c r="R11" s="37">
        <v>25</v>
      </c>
      <c r="S11" s="37">
        <v>1</v>
      </c>
      <c r="T11" s="87">
        <f t="shared" si="3"/>
        <v>26</v>
      </c>
    </row>
    <row r="12" spans="1:20" ht="11.85" customHeight="1">
      <c r="A12" s="83" t="s">
        <v>1021</v>
      </c>
      <c r="B12" s="86" t="s">
        <v>2791</v>
      </c>
      <c r="C12" s="42">
        <v>7760</v>
      </c>
      <c r="D12" s="42">
        <v>523</v>
      </c>
      <c r="E12" s="42">
        <v>756</v>
      </c>
      <c r="F12" s="42">
        <v>1154</v>
      </c>
      <c r="G12" s="48">
        <v>308</v>
      </c>
      <c r="H12" s="48">
        <v>7169</v>
      </c>
      <c r="I12" s="42">
        <v>1582</v>
      </c>
      <c r="J12" s="42">
        <v>108</v>
      </c>
      <c r="K12" s="42">
        <v>149</v>
      </c>
      <c r="L12" s="42">
        <v>195</v>
      </c>
      <c r="M12" s="48">
        <v>56</v>
      </c>
      <c r="N12" s="48">
        <v>786</v>
      </c>
      <c r="O12" s="84">
        <f t="shared" si="0"/>
        <v>17670</v>
      </c>
      <c r="P12" s="84">
        <f t="shared" si="1"/>
        <v>2876</v>
      </c>
      <c r="Q12" s="84">
        <f t="shared" si="2"/>
        <v>20546</v>
      </c>
      <c r="R12" s="37">
        <v>35</v>
      </c>
      <c r="S12" s="37">
        <v>1</v>
      </c>
      <c r="T12" s="87">
        <f t="shared" si="3"/>
        <v>36</v>
      </c>
    </row>
    <row r="13" spans="1:20" ht="11.85" customHeight="1">
      <c r="A13" s="83" t="s">
        <v>1023</v>
      </c>
      <c r="B13" s="86" t="s">
        <v>2792</v>
      </c>
      <c r="C13" s="42">
        <v>8483</v>
      </c>
      <c r="D13" s="42">
        <v>537</v>
      </c>
      <c r="E13" s="42">
        <v>942</v>
      </c>
      <c r="F13" s="42">
        <v>1256</v>
      </c>
      <c r="G13" s="48">
        <v>349</v>
      </c>
      <c r="H13" s="48">
        <v>8120</v>
      </c>
      <c r="I13" s="42">
        <v>1769</v>
      </c>
      <c r="J13" s="42">
        <v>88</v>
      </c>
      <c r="K13" s="42">
        <v>139</v>
      </c>
      <c r="L13" s="42">
        <v>222</v>
      </c>
      <c r="M13" s="48">
        <v>66</v>
      </c>
      <c r="N13" s="48">
        <v>891</v>
      </c>
      <c r="O13" s="84">
        <f t="shared" si="0"/>
        <v>19687</v>
      </c>
      <c r="P13" s="84">
        <f t="shared" si="1"/>
        <v>3175</v>
      </c>
      <c r="Q13" s="84">
        <f t="shared" si="2"/>
        <v>22862</v>
      </c>
      <c r="R13" s="37">
        <v>20</v>
      </c>
      <c r="S13" s="37">
        <v>2</v>
      </c>
      <c r="T13" s="87">
        <f t="shared" si="3"/>
        <v>22</v>
      </c>
    </row>
    <row r="14" spans="1:20" ht="11.85" customHeight="1">
      <c r="A14" s="83" t="s">
        <v>1025</v>
      </c>
      <c r="B14" s="86" t="s">
        <v>2793</v>
      </c>
      <c r="C14" s="42">
        <v>7067</v>
      </c>
      <c r="D14" s="42">
        <v>417</v>
      </c>
      <c r="E14" s="42">
        <v>858</v>
      </c>
      <c r="F14" s="42">
        <v>1200</v>
      </c>
      <c r="G14" s="48">
        <v>311</v>
      </c>
      <c r="H14" s="48">
        <v>6625</v>
      </c>
      <c r="I14" s="42">
        <v>1667</v>
      </c>
      <c r="J14" s="42">
        <v>95</v>
      </c>
      <c r="K14" s="42">
        <v>134</v>
      </c>
      <c r="L14" s="42">
        <v>215</v>
      </c>
      <c r="M14" s="48">
        <v>53</v>
      </c>
      <c r="N14" s="48">
        <v>735</v>
      </c>
      <c r="O14" s="84">
        <f t="shared" si="0"/>
        <v>16478</v>
      </c>
      <c r="P14" s="84">
        <f t="shared" si="1"/>
        <v>2899</v>
      </c>
      <c r="Q14" s="84">
        <f t="shared" si="2"/>
        <v>19377</v>
      </c>
      <c r="R14" s="37">
        <v>39</v>
      </c>
      <c r="S14" s="37">
        <v>2</v>
      </c>
      <c r="T14" s="87">
        <f t="shared" si="3"/>
        <v>41</v>
      </c>
    </row>
    <row r="15" spans="1:20" ht="11.85" customHeight="1">
      <c r="A15" s="83" t="s">
        <v>2794</v>
      </c>
      <c r="B15" s="86" t="s">
        <v>2795</v>
      </c>
      <c r="C15" s="42">
        <v>8005</v>
      </c>
      <c r="D15" s="42">
        <v>514</v>
      </c>
      <c r="E15" s="42">
        <v>888</v>
      </c>
      <c r="F15" s="42">
        <v>1186</v>
      </c>
      <c r="G15" s="48">
        <v>323</v>
      </c>
      <c r="H15" s="48">
        <v>7758</v>
      </c>
      <c r="I15" s="42">
        <v>1824</v>
      </c>
      <c r="J15" s="42">
        <v>81</v>
      </c>
      <c r="K15" s="42">
        <v>158</v>
      </c>
      <c r="L15" s="42">
        <v>210</v>
      </c>
      <c r="M15" s="48">
        <v>49</v>
      </c>
      <c r="N15" s="48">
        <v>883</v>
      </c>
      <c r="O15" s="84">
        <f t="shared" si="0"/>
        <v>18674</v>
      </c>
      <c r="P15" s="84">
        <f t="shared" si="1"/>
        <v>3205</v>
      </c>
      <c r="Q15" s="84">
        <f t="shared" si="2"/>
        <v>21879</v>
      </c>
      <c r="R15" s="37">
        <v>35</v>
      </c>
      <c r="S15" s="37">
        <v>5</v>
      </c>
      <c r="T15" s="87">
        <f t="shared" si="3"/>
        <v>40</v>
      </c>
    </row>
    <row r="16" spans="1:20" ht="11.85" customHeight="1">
      <c r="A16" s="83" t="s">
        <v>2796</v>
      </c>
      <c r="B16" s="86" t="s">
        <v>2797</v>
      </c>
      <c r="C16" s="42">
        <v>7725</v>
      </c>
      <c r="D16" s="42">
        <v>553</v>
      </c>
      <c r="E16" s="42">
        <v>1001</v>
      </c>
      <c r="F16" s="42">
        <v>1298</v>
      </c>
      <c r="G16" s="48">
        <v>344</v>
      </c>
      <c r="H16" s="48">
        <v>7465</v>
      </c>
      <c r="I16" s="42">
        <v>1883</v>
      </c>
      <c r="J16" s="42">
        <v>109</v>
      </c>
      <c r="K16" s="42">
        <v>184</v>
      </c>
      <c r="L16" s="42">
        <v>191</v>
      </c>
      <c r="M16" s="48">
        <v>60</v>
      </c>
      <c r="N16" s="48">
        <v>834</v>
      </c>
      <c r="O16" s="84">
        <f t="shared" si="0"/>
        <v>18386</v>
      </c>
      <c r="P16" s="84">
        <f t="shared" si="1"/>
        <v>3261</v>
      </c>
      <c r="Q16" s="84">
        <f t="shared" si="2"/>
        <v>21647</v>
      </c>
      <c r="R16" s="37">
        <v>49</v>
      </c>
      <c r="S16" s="37">
        <v>1</v>
      </c>
      <c r="T16" s="87">
        <f t="shared" si="3"/>
        <v>50</v>
      </c>
    </row>
    <row r="17" spans="1:20" ht="11.85" customHeight="1">
      <c r="A17" s="83" t="s">
        <v>2798</v>
      </c>
      <c r="B17" s="86" t="s">
        <v>2799</v>
      </c>
      <c r="C17" s="42">
        <v>7871</v>
      </c>
      <c r="D17" s="42">
        <v>511</v>
      </c>
      <c r="E17" s="42">
        <v>877</v>
      </c>
      <c r="F17" s="42">
        <v>1179</v>
      </c>
      <c r="G17" s="48">
        <v>314</v>
      </c>
      <c r="H17" s="48">
        <v>7306</v>
      </c>
      <c r="I17" s="42">
        <v>1950</v>
      </c>
      <c r="J17" s="42">
        <v>97</v>
      </c>
      <c r="K17" s="42">
        <v>143</v>
      </c>
      <c r="L17" s="42">
        <v>193</v>
      </c>
      <c r="M17" s="48">
        <v>66</v>
      </c>
      <c r="N17" s="48">
        <v>852</v>
      </c>
      <c r="O17" s="84">
        <f t="shared" si="0"/>
        <v>18058</v>
      </c>
      <c r="P17" s="84">
        <f t="shared" si="1"/>
        <v>3301</v>
      </c>
      <c r="Q17" s="84">
        <f t="shared" si="2"/>
        <v>21359</v>
      </c>
      <c r="R17" s="37">
        <v>26</v>
      </c>
      <c r="S17" s="37">
        <v>2</v>
      </c>
      <c r="T17" s="87">
        <f t="shared" si="3"/>
        <v>28</v>
      </c>
    </row>
    <row r="18" spans="1:20" ht="11.85" customHeight="1">
      <c r="A18" s="83" t="s">
        <v>2089</v>
      </c>
      <c r="B18" s="86" t="s">
        <v>3075</v>
      </c>
      <c r="C18" s="42">
        <v>0</v>
      </c>
      <c r="D18" s="42">
        <v>0</v>
      </c>
      <c r="E18" s="42">
        <v>0</v>
      </c>
      <c r="F18" s="42">
        <v>0</v>
      </c>
      <c r="G18" s="48">
        <v>0</v>
      </c>
      <c r="H18" s="48">
        <v>0</v>
      </c>
      <c r="I18" s="42">
        <v>0</v>
      </c>
      <c r="J18" s="42">
        <v>0</v>
      </c>
      <c r="K18" s="42">
        <v>0</v>
      </c>
      <c r="L18" s="42">
        <v>0</v>
      </c>
      <c r="M18" s="48">
        <v>0</v>
      </c>
      <c r="N18" s="48">
        <v>0</v>
      </c>
      <c r="O18" s="84">
        <f>SUM(C18:N18)</f>
        <v>0</v>
      </c>
      <c r="P18" s="84">
        <f>SUM(I18:N18)</f>
        <v>0</v>
      </c>
      <c r="Q18" s="84">
        <f>+P18+O18</f>
        <v>0</v>
      </c>
      <c r="R18" s="37">
        <v>130</v>
      </c>
      <c r="S18" s="37">
        <v>6</v>
      </c>
      <c r="T18" s="87">
        <f>+S18+R18</f>
        <v>136</v>
      </c>
    </row>
    <row r="19" spans="1:20" ht="18" customHeight="1">
      <c r="A19" s="230"/>
      <c r="B19" s="81" t="s">
        <v>2958</v>
      </c>
      <c r="C19" s="85">
        <f>SUM(C6:C18)</f>
        <v>87663</v>
      </c>
      <c r="D19" s="85">
        <f t="shared" ref="D19:T19" si="4">SUM(D6:D18)</f>
        <v>5738</v>
      </c>
      <c r="E19" s="85">
        <f t="shared" si="4"/>
        <v>9943</v>
      </c>
      <c r="F19" s="85">
        <f t="shared" si="4"/>
        <v>13721</v>
      </c>
      <c r="G19" s="85">
        <f t="shared" si="4"/>
        <v>3758</v>
      </c>
      <c r="H19" s="85">
        <f t="shared" si="4"/>
        <v>86099</v>
      </c>
      <c r="I19" s="85">
        <f t="shared" si="4"/>
        <v>19515</v>
      </c>
      <c r="J19" s="85">
        <f t="shared" si="4"/>
        <v>1073</v>
      </c>
      <c r="K19" s="85">
        <f t="shared" si="4"/>
        <v>1677</v>
      </c>
      <c r="L19" s="85">
        <f t="shared" si="4"/>
        <v>2222</v>
      </c>
      <c r="M19" s="85">
        <f t="shared" si="4"/>
        <v>621</v>
      </c>
      <c r="N19" s="85">
        <f t="shared" si="4"/>
        <v>9517</v>
      </c>
      <c r="O19" s="85">
        <f t="shared" si="4"/>
        <v>206922</v>
      </c>
      <c r="P19" s="85">
        <f t="shared" si="4"/>
        <v>34625</v>
      </c>
      <c r="Q19" s="85">
        <f t="shared" si="4"/>
        <v>241547</v>
      </c>
      <c r="R19" s="85">
        <f t="shared" si="4"/>
        <v>470</v>
      </c>
      <c r="S19" s="85">
        <f t="shared" si="4"/>
        <v>40</v>
      </c>
      <c r="T19" s="85">
        <f t="shared" si="4"/>
        <v>510</v>
      </c>
    </row>
    <row r="20" spans="1:20" ht="14.25">
      <c r="A20" s="839" t="s">
        <v>3231</v>
      </c>
      <c r="B20" s="839"/>
      <c r="C20" s="839"/>
      <c r="D20" s="839"/>
      <c r="E20" s="839"/>
      <c r="F20" s="839"/>
      <c r="G20" s="839"/>
      <c r="H20" s="839"/>
      <c r="I20" s="839"/>
      <c r="J20" s="839"/>
      <c r="K20" s="839"/>
      <c r="L20" s="839"/>
      <c r="M20" s="839"/>
      <c r="N20" s="839"/>
      <c r="O20" s="839"/>
      <c r="P20" s="839"/>
      <c r="Q20" s="839"/>
      <c r="R20" s="839"/>
      <c r="S20" s="839"/>
      <c r="T20" s="839"/>
    </row>
    <row r="21" spans="1:20" ht="14.25" customHeight="1">
      <c r="A21" s="372"/>
      <c r="B21" s="372"/>
      <c r="C21" s="372"/>
      <c r="D21" s="372"/>
      <c r="E21" s="372"/>
      <c r="F21" s="372"/>
      <c r="G21" s="372"/>
      <c r="H21" s="372"/>
      <c r="I21" s="372"/>
      <c r="J21" s="372"/>
      <c r="K21" s="372"/>
      <c r="L21" s="372"/>
      <c r="M21" s="372"/>
      <c r="N21" s="372"/>
      <c r="O21" s="372"/>
      <c r="P21" s="372"/>
      <c r="Q21" s="372"/>
      <c r="R21" s="372"/>
      <c r="S21" s="372"/>
      <c r="T21" s="372"/>
    </row>
    <row r="22" spans="1:20" ht="25.5" customHeight="1">
      <c r="A22" s="841" t="s">
        <v>3176</v>
      </c>
      <c r="B22" s="841"/>
      <c r="C22" s="841"/>
      <c r="D22" s="841"/>
      <c r="E22" s="841"/>
      <c r="F22" s="841"/>
      <c r="G22" s="841"/>
      <c r="H22" s="841"/>
      <c r="I22" s="841"/>
      <c r="J22" s="841"/>
      <c r="K22" s="841"/>
      <c r="L22" s="841"/>
      <c r="M22" s="841"/>
      <c r="N22" s="841"/>
      <c r="O22" s="841"/>
      <c r="P22" s="841"/>
      <c r="Q22" s="841"/>
      <c r="R22" s="841"/>
      <c r="S22" s="841"/>
      <c r="T22" s="841"/>
    </row>
    <row r="23" spans="1:20">
      <c r="A23" s="833" t="s">
        <v>3193</v>
      </c>
      <c r="B23" s="833"/>
      <c r="C23" s="833"/>
      <c r="D23" s="833"/>
      <c r="E23" s="833"/>
      <c r="F23" s="833"/>
      <c r="G23" s="833"/>
      <c r="H23" s="833"/>
      <c r="I23" s="833"/>
      <c r="J23" s="833"/>
      <c r="K23" s="833"/>
      <c r="L23" s="833"/>
      <c r="M23" s="833"/>
      <c r="N23" s="833"/>
      <c r="O23" s="833"/>
      <c r="P23" s="833"/>
      <c r="Q23" s="833"/>
      <c r="R23" s="833"/>
      <c r="S23" s="833"/>
      <c r="T23" s="833"/>
    </row>
    <row r="24" spans="1:20" s="29" customFormat="1" ht="16.5" customHeight="1">
      <c r="A24" s="822" t="s">
        <v>1997</v>
      </c>
      <c r="B24" s="840" t="s">
        <v>2919</v>
      </c>
      <c r="C24" s="835" t="s">
        <v>3062</v>
      </c>
      <c r="D24" s="832"/>
      <c r="E24" s="832"/>
      <c r="F24" s="832"/>
      <c r="G24" s="832"/>
      <c r="H24" s="832"/>
      <c r="I24" s="832"/>
      <c r="J24" s="832"/>
      <c r="K24" s="832"/>
      <c r="L24" s="832"/>
      <c r="M24" s="832"/>
      <c r="N24" s="832"/>
      <c r="O24" s="832"/>
      <c r="P24" s="832"/>
      <c r="Q24" s="832"/>
      <c r="R24" s="832"/>
      <c r="S24" s="832"/>
      <c r="T24" s="832"/>
    </row>
    <row r="25" spans="1:20" s="29" customFormat="1" ht="28.5" customHeight="1">
      <c r="A25" s="823"/>
      <c r="B25" s="840"/>
      <c r="C25" s="769" t="s">
        <v>3045</v>
      </c>
      <c r="D25" s="770"/>
      <c r="E25" s="770"/>
      <c r="F25" s="770"/>
      <c r="G25" s="770"/>
      <c r="H25" s="770"/>
      <c r="I25" s="770"/>
      <c r="J25" s="770"/>
      <c r="K25" s="770"/>
      <c r="L25" s="770"/>
      <c r="M25" s="770"/>
      <c r="N25" s="770"/>
      <c r="O25" s="770"/>
      <c r="P25" s="770"/>
      <c r="Q25" s="834"/>
      <c r="R25" s="771" t="s">
        <v>3076</v>
      </c>
      <c r="S25" s="719"/>
      <c r="T25" s="719"/>
    </row>
    <row r="26" spans="1:20" s="29" customFormat="1" ht="18.75" customHeight="1">
      <c r="A26" s="823"/>
      <c r="B26" s="840"/>
      <c r="C26" s="769" t="s">
        <v>1109</v>
      </c>
      <c r="D26" s="770"/>
      <c r="E26" s="770"/>
      <c r="F26" s="770"/>
      <c r="G26" s="770"/>
      <c r="H26" s="770"/>
      <c r="I26" s="769" t="s">
        <v>1110</v>
      </c>
      <c r="J26" s="770"/>
      <c r="K26" s="770"/>
      <c r="L26" s="770"/>
      <c r="M26" s="770"/>
      <c r="N26" s="770"/>
      <c r="O26" s="769" t="s">
        <v>1111</v>
      </c>
      <c r="P26" s="770"/>
      <c r="Q26" s="832"/>
      <c r="R26" s="772"/>
      <c r="S26" s="773"/>
      <c r="T26" s="773"/>
    </row>
    <row r="27" spans="1:20" s="29" customFormat="1" ht="42.75" customHeight="1">
      <c r="A27" s="824"/>
      <c r="B27" s="840"/>
      <c r="C27" s="234" t="s">
        <v>2969</v>
      </c>
      <c r="D27" s="229" t="s">
        <v>2956</v>
      </c>
      <c r="E27" s="210" t="s">
        <v>2895</v>
      </c>
      <c r="F27" s="210" t="s">
        <v>2896</v>
      </c>
      <c r="G27" s="210" t="s">
        <v>2897</v>
      </c>
      <c r="H27" s="229" t="s">
        <v>2957</v>
      </c>
      <c r="I27" s="234" t="s">
        <v>2969</v>
      </c>
      <c r="J27" s="229" t="s">
        <v>2956</v>
      </c>
      <c r="K27" s="210" t="s">
        <v>2895</v>
      </c>
      <c r="L27" s="210" t="s">
        <v>2896</v>
      </c>
      <c r="M27" s="210" t="s">
        <v>2897</v>
      </c>
      <c r="N27" s="229" t="s">
        <v>2957</v>
      </c>
      <c r="O27" s="205" t="s">
        <v>1008</v>
      </c>
      <c r="P27" s="206" t="s">
        <v>1009</v>
      </c>
      <c r="Q27" s="204" t="s">
        <v>1010</v>
      </c>
      <c r="R27" s="364" t="s">
        <v>1008</v>
      </c>
      <c r="S27" s="364" t="s">
        <v>1009</v>
      </c>
      <c r="T27" s="371" t="s">
        <v>1010</v>
      </c>
    </row>
    <row r="28" spans="1:20" ht="11.85" customHeight="1">
      <c r="A28" s="83" t="s">
        <v>1011</v>
      </c>
      <c r="B28" s="86" t="s">
        <v>2786</v>
      </c>
      <c r="C28" s="42">
        <v>0</v>
      </c>
      <c r="D28" s="42">
        <v>402</v>
      </c>
      <c r="E28" s="42">
        <v>1380</v>
      </c>
      <c r="F28" s="42">
        <v>2709</v>
      </c>
      <c r="G28" s="48">
        <v>1112</v>
      </c>
      <c r="H28" s="48">
        <v>213593</v>
      </c>
      <c r="I28" s="42">
        <v>0</v>
      </c>
      <c r="J28" s="42">
        <v>71</v>
      </c>
      <c r="K28" s="42">
        <v>208</v>
      </c>
      <c r="L28" s="42">
        <v>456</v>
      </c>
      <c r="M28" s="48">
        <v>148</v>
      </c>
      <c r="N28" s="48">
        <v>19940</v>
      </c>
      <c r="O28" s="84">
        <f t="shared" ref="O28:O39" si="5">SUM(C28:H28)</f>
        <v>219196</v>
      </c>
      <c r="P28" s="84">
        <f t="shared" ref="P28:P39" si="6">SUM(I28:N28)</f>
        <v>20823</v>
      </c>
      <c r="Q28" s="84">
        <f t="shared" ref="Q28:Q39" si="7">+P28+O28</f>
        <v>240019</v>
      </c>
      <c r="R28" s="37">
        <v>95</v>
      </c>
      <c r="S28" s="37">
        <v>0</v>
      </c>
      <c r="T28" s="87">
        <f>SUM(R28:S28)</f>
        <v>95</v>
      </c>
    </row>
    <row r="29" spans="1:20" ht="11.85" customHeight="1">
      <c r="A29" s="83" t="s">
        <v>1013</v>
      </c>
      <c r="B29" s="86" t="s">
        <v>2787</v>
      </c>
      <c r="C29" s="42">
        <v>0</v>
      </c>
      <c r="D29" s="42">
        <v>383</v>
      </c>
      <c r="E29" s="42">
        <v>1476</v>
      </c>
      <c r="F29" s="42">
        <v>2868</v>
      </c>
      <c r="G29" s="48">
        <v>1132</v>
      </c>
      <c r="H29" s="48">
        <v>212104</v>
      </c>
      <c r="I29" s="42">
        <v>0</v>
      </c>
      <c r="J29" s="42">
        <v>68</v>
      </c>
      <c r="K29" s="42">
        <v>200</v>
      </c>
      <c r="L29" s="42">
        <v>429</v>
      </c>
      <c r="M29" s="48">
        <v>196</v>
      </c>
      <c r="N29" s="48">
        <v>21257</v>
      </c>
      <c r="O29" s="84">
        <f t="shared" si="5"/>
        <v>217963</v>
      </c>
      <c r="P29" s="84">
        <f t="shared" si="6"/>
        <v>22150</v>
      </c>
      <c r="Q29" s="84">
        <f t="shared" si="7"/>
        <v>240113</v>
      </c>
      <c r="R29" s="37">
        <v>100</v>
      </c>
      <c r="S29" s="37">
        <v>0</v>
      </c>
      <c r="T29" s="87">
        <f t="shared" ref="T29:T40" si="8">SUM(R29:S29)</f>
        <v>100</v>
      </c>
    </row>
    <row r="30" spans="1:20" ht="11.85" customHeight="1">
      <c r="A30" s="83" t="s">
        <v>1015</v>
      </c>
      <c r="B30" s="86" t="s">
        <v>2788</v>
      </c>
      <c r="C30" s="42">
        <v>0</v>
      </c>
      <c r="D30" s="42">
        <v>413</v>
      </c>
      <c r="E30" s="42">
        <v>1592</v>
      </c>
      <c r="F30" s="42">
        <v>3285</v>
      </c>
      <c r="G30" s="48">
        <v>1104</v>
      </c>
      <c r="H30" s="48">
        <v>223891</v>
      </c>
      <c r="I30" s="42">
        <v>0</v>
      </c>
      <c r="J30" s="42">
        <v>80</v>
      </c>
      <c r="K30" s="42">
        <v>274</v>
      </c>
      <c r="L30" s="42">
        <v>465</v>
      </c>
      <c r="M30" s="48">
        <v>204</v>
      </c>
      <c r="N30" s="48">
        <v>18645</v>
      </c>
      <c r="O30" s="84">
        <f t="shared" si="5"/>
        <v>230285</v>
      </c>
      <c r="P30" s="84">
        <f t="shared" si="6"/>
        <v>19668</v>
      </c>
      <c r="Q30" s="84">
        <f t="shared" si="7"/>
        <v>249953</v>
      </c>
      <c r="R30" s="37">
        <v>18</v>
      </c>
      <c r="S30" s="37">
        <v>0</v>
      </c>
      <c r="T30" s="87">
        <f t="shared" si="8"/>
        <v>18</v>
      </c>
    </row>
    <row r="31" spans="1:20" ht="11.85" customHeight="1">
      <c r="A31" s="83" t="s">
        <v>1115</v>
      </c>
      <c r="B31" s="86" t="s">
        <v>3162</v>
      </c>
      <c r="C31" s="42">
        <v>0</v>
      </c>
      <c r="D31" s="42">
        <v>486</v>
      </c>
      <c r="E31" s="42">
        <v>1586</v>
      </c>
      <c r="F31" s="42">
        <v>3276</v>
      </c>
      <c r="G31" s="48">
        <v>1164</v>
      </c>
      <c r="H31" s="48">
        <v>224096</v>
      </c>
      <c r="I31" s="42">
        <v>0</v>
      </c>
      <c r="J31" s="42">
        <v>76</v>
      </c>
      <c r="K31" s="42">
        <v>222</v>
      </c>
      <c r="L31" s="42">
        <v>474</v>
      </c>
      <c r="M31" s="48">
        <v>148</v>
      </c>
      <c r="N31" s="48">
        <v>19606</v>
      </c>
      <c r="O31" s="84">
        <f t="shared" si="5"/>
        <v>230608</v>
      </c>
      <c r="P31" s="84">
        <f t="shared" si="6"/>
        <v>20526</v>
      </c>
      <c r="Q31" s="84">
        <f t="shared" si="7"/>
        <v>251134</v>
      </c>
      <c r="R31" s="37">
        <v>36</v>
      </c>
      <c r="S31" s="37">
        <v>0</v>
      </c>
      <c r="T31" s="87">
        <f t="shared" si="8"/>
        <v>36</v>
      </c>
    </row>
    <row r="32" spans="1:20" ht="11.85" customHeight="1">
      <c r="A32" s="83" t="s">
        <v>1017</v>
      </c>
      <c r="B32" s="86" t="s">
        <v>2789</v>
      </c>
      <c r="C32" s="42">
        <v>0</v>
      </c>
      <c r="D32" s="42">
        <v>501</v>
      </c>
      <c r="E32" s="42">
        <v>1570</v>
      </c>
      <c r="F32" s="42">
        <v>3474</v>
      </c>
      <c r="G32" s="48">
        <v>1324</v>
      </c>
      <c r="H32" s="48">
        <v>235758</v>
      </c>
      <c r="I32" s="42">
        <v>0</v>
      </c>
      <c r="J32" s="42">
        <v>129</v>
      </c>
      <c r="K32" s="42">
        <v>320</v>
      </c>
      <c r="L32" s="42">
        <v>663</v>
      </c>
      <c r="M32" s="48">
        <v>196</v>
      </c>
      <c r="N32" s="48">
        <v>20645</v>
      </c>
      <c r="O32" s="84">
        <f t="shared" si="5"/>
        <v>242627</v>
      </c>
      <c r="P32" s="84">
        <f t="shared" si="6"/>
        <v>21953</v>
      </c>
      <c r="Q32" s="84">
        <f t="shared" si="7"/>
        <v>264580</v>
      </c>
      <c r="R32" s="37">
        <v>53</v>
      </c>
      <c r="S32" s="37">
        <v>0</v>
      </c>
      <c r="T32" s="87">
        <f t="shared" si="8"/>
        <v>53</v>
      </c>
    </row>
    <row r="33" spans="1:20" ht="11.85" customHeight="1">
      <c r="A33" s="83" t="s">
        <v>1019</v>
      </c>
      <c r="B33" s="86" t="s">
        <v>2790</v>
      </c>
      <c r="C33" s="42">
        <v>0</v>
      </c>
      <c r="D33" s="42">
        <v>495</v>
      </c>
      <c r="E33" s="42">
        <v>1626</v>
      </c>
      <c r="F33" s="42">
        <v>3696</v>
      </c>
      <c r="G33" s="48">
        <v>1392</v>
      </c>
      <c r="H33" s="48">
        <v>237155</v>
      </c>
      <c r="I33" s="42">
        <v>0</v>
      </c>
      <c r="J33" s="42">
        <v>71</v>
      </c>
      <c r="K33" s="42">
        <v>316</v>
      </c>
      <c r="L33" s="42">
        <v>501</v>
      </c>
      <c r="M33" s="48">
        <v>184</v>
      </c>
      <c r="N33" s="48">
        <v>19566</v>
      </c>
      <c r="O33" s="84">
        <f t="shared" si="5"/>
        <v>244364</v>
      </c>
      <c r="P33" s="84">
        <f t="shared" si="6"/>
        <v>20638</v>
      </c>
      <c r="Q33" s="84">
        <f t="shared" si="7"/>
        <v>265002</v>
      </c>
      <c r="R33" s="37">
        <v>1</v>
      </c>
      <c r="S33" s="37">
        <v>0</v>
      </c>
      <c r="T33" s="87">
        <f t="shared" si="8"/>
        <v>1</v>
      </c>
    </row>
    <row r="34" spans="1:20" ht="11.85" customHeight="1">
      <c r="A34" s="83" t="s">
        <v>1021</v>
      </c>
      <c r="B34" s="86" t="s">
        <v>2791</v>
      </c>
      <c r="C34" s="42">
        <v>0</v>
      </c>
      <c r="D34" s="42">
        <v>522</v>
      </c>
      <c r="E34" s="42">
        <v>1510</v>
      </c>
      <c r="F34" s="42">
        <v>3450</v>
      </c>
      <c r="G34" s="48">
        <v>1228</v>
      </c>
      <c r="H34" s="48">
        <v>215564</v>
      </c>
      <c r="I34" s="42">
        <v>0</v>
      </c>
      <c r="J34" s="42">
        <v>108</v>
      </c>
      <c r="K34" s="42">
        <v>298</v>
      </c>
      <c r="L34" s="42">
        <v>585</v>
      </c>
      <c r="M34" s="48">
        <v>224</v>
      </c>
      <c r="N34" s="48">
        <v>17897</v>
      </c>
      <c r="O34" s="84">
        <f t="shared" si="5"/>
        <v>222274</v>
      </c>
      <c r="P34" s="84">
        <f t="shared" si="6"/>
        <v>19112</v>
      </c>
      <c r="Q34" s="84">
        <f t="shared" si="7"/>
        <v>241386</v>
      </c>
      <c r="R34" s="37">
        <v>11</v>
      </c>
      <c r="S34" s="37">
        <v>0</v>
      </c>
      <c r="T34" s="87">
        <f t="shared" si="8"/>
        <v>11</v>
      </c>
    </row>
    <row r="35" spans="1:20" ht="11.85" customHeight="1">
      <c r="A35" s="83" t="s">
        <v>1023</v>
      </c>
      <c r="B35" s="86" t="s">
        <v>2792</v>
      </c>
      <c r="C35" s="42">
        <v>0</v>
      </c>
      <c r="D35" s="42">
        <v>535</v>
      </c>
      <c r="E35" s="42">
        <v>1882</v>
      </c>
      <c r="F35" s="42">
        <v>3765</v>
      </c>
      <c r="G35" s="48">
        <v>1392</v>
      </c>
      <c r="H35" s="48">
        <v>239345</v>
      </c>
      <c r="I35" s="42">
        <v>0</v>
      </c>
      <c r="J35" s="42">
        <v>88</v>
      </c>
      <c r="K35" s="42">
        <v>278</v>
      </c>
      <c r="L35" s="42">
        <v>666</v>
      </c>
      <c r="M35" s="48">
        <v>264</v>
      </c>
      <c r="N35" s="48">
        <v>20260</v>
      </c>
      <c r="O35" s="84">
        <f t="shared" si="5"/>
        <v>246919</v>
      </c>
      <c r="P35" s="84">
        <f t="shared" si="6"/>
        <v>21556</v>
      </c>
      <c r="Q35" s="84">
        <f t="shared" si="7"/>
        <v>268475</v>
      </c>
      <c r="R35" s="37">
        <v>34</v>
      </c>
      <c r="S35" s="37">
        <v>20</v>
      </c>
      <c r="T35" s="87">
        <f t="shared" si="8"/>
        <v>54</v>
      </c>
    </row>
    <row r="36" spans="1:20" ht="11.85" customHeight="1">
      <c r="A36" s="83" t="s">
        <v>1025</v>
      </c>
      <c r="B36" s="86" t="s">
        <v>2793</v>
      </c>
      <c r="C36" s="42">
        <v>0</v>
      </c>
      <c r="D36" s="42">
        <v>417</v>
      </c>
      <c r="E36" s="42">
        <v>1714</v>
      </c>
      <c r="F36" s="42">
        <v>3597</v>
      </c>
      <c r="G36" s="48">
        <v>1244</v>
      </c>
      <c r="H36" s="48">
        <v>200178</v>
      </c>
      <c r="I36" s="42">
        <v>0</v>
      </c>
      <c r="J36" s="42">
        <v>95</v>
      </c>
      <c r="K36" s="42">
        <v>268</v>
      </c>
      <c r="L36" s="42">
        <v>645</v>
      </c>
      <c r="M36" s="48">
        <v>212</v>
      </c>
      <c r="N36" s="48">
        <v>18487</v>
      </c>
      <c r="O36" s="84">
        <f t="shared" si="5"/>
        <v>207150</v>
      </c>
      <c r="P36" s="84">
        <f t="shared" si="6"/>
        <v>19707</v>
      </c>
      <c r="Q36" s="84">
        <f t="shared" si="7"/>
        <v>226857</v>
      </c>
      <c r="R36" s="37">
        <v>43</v>
      </c>
      <c r="S36" s="37">
        <v>0</v>
      </c>
      <c r="T36" s="87">
        <f t="shared" si="8"/>
        <v>43</v>
      </c>
    </row>
    <row r="37" spans="1:20" ht="11.85" customHeight="1">
      <c r="A37" s="83" t="s">
        <v>2794</v>
      </c>
      <c r="B37" s="86" t="s">
        <v>2795</v>
      </c>
      <c r="C37" s="42">
        <v>0</v>
      </c>
      <c r="D37" s="42">
        <v>513</v>
      </c>
      <c r="E37" s="42">
        <v>1772</v>
      </c>
      <c r="F37" s="42">
        <v>3558</v>
      </c>
      <c r="G37" s="48">
        <v>1288</v>
      </c>
      <c r="H37" s="48">
        <v>233089</v>
      </c>
      <c r="I37" s="42">
        <v>0</v>
      </c>
      <c r="J37" s="42">
        <v>81</v>
      </c>
      <c r="K37" s="42">
        <v>316</v>
      </c>
      <c r="L37" s="42">
        <v>630</v>
      </c>
      <c r="M37" s="48">
        <v>196</v>
      </c>
      <c r="N37" s="48">
        <v>20733</v>
      </c>
      <c r="O37" s="84">
        <f t="shared" si="5"/>
        <v>240220</v>
      </c>
      <c r="P37" s="84">
        <f t="shared" si="6"/>
        <v>21956</v>
      </c>
      <c r="Q37" s="84">
        <f t="shared" si="7"/>
        <v>262176</v>
      </c>
      <c r="R37" s="37">
        <v>33</v>
      </c>
      <c r="S37" s="37">
        <v>0</v>
      </c>
      <c r="T37" s="87">
        <f t="shared" si="8"/>
        <v>33</v>
      </c>
    </row>
    <row r="38" spans="1:20" ht="11.85" customHeight="1">
      <c r="A38" s="83" t="s">
        <v>2796</v>
      </c>
      <c r="B38" s="86" t="s">
        <v>2797</v>
      </c>
      <c r="C38" s="42">
        <v>0</v>
      </c>
      <c r="D38" s="42">
        <v>550</v>
      </c>
      <c r="E38" s="42">
        <v>1996</v>
      </c>
      <c r="F38" s="42">
        <v>3888</v>
      </c>
      <c r="G38" s="48">
        <v>1376</v>
      </c>
      <c r="H38" s="48">
        <v>219215</v>
      </c>
      <c r="I38" s="42">
        <v>0</v>
      </c>
      <c r="J38" s="42">
        <v>109</v>
      </c>
      <c r="K38" s="42">
        <v>368</v>
      </c>
      <c r="L38" s="42">
        <v>570</v>
      </c>
      <c r="M38" s="48">
        <v>240</v>
      </c>
      <c r="N38" s="48">
        <v>19774</v>
      </c>
      <c r="O38" s="84">
        <f t="shared" si="5"/>
        <v>227025</v>
      </c>
      <c r="P38" s="84">
        <f t="shared" si="6"/>
        <v>21061</v>
      </c>
      <c r="Q38" s="84">
        <f t="shared" si="7"/>
        <v>248086</v>
      </c>
      <c r="R38" s="37">
        <v>56</v>
      </c>
      <c r="S38" s="37">
        <v>0</v>
      </c>
      <c r="T38" s="87">
        <f t="shared" si="8"/>
        <v>56</v>
      </c>
    </row>
    <row r="39" spans="1:20" ht="11.85" customHeight="1">
      <c r="A39" s="83" t="s">
        <v>2798</v>
      </c>
      <c r="B39" s="86" t="s">
        <v>2799</v>
      </c>
      <c r="C39" s="42">
        <v>0</v>
      </c>
      <c r="D39" s="42">
        <v>511</v>
      </c>
      <c r="E39" s="42">
        <v>1752</v>
      </c>
      <c r="F39" s="42">
        <v>3534</v>
      </c>
      <c r="G39" s="48">
        <v>1252</v>
      </c>
      <c r="H39" s="48">
        <v>206530</v>
      </c>
      <c r="I39" s="42">
        <v>0</v>
      </c>
      <c r="J39" s="42">
        <v>97</v>
      </c>
      <c r="K39" s="42">
        <v>286</v>
      </c>
      <c r="L39" s="42">
        <v>579</v>
      </c>
      <c r="M39" s="48">
        <v>264</v>
      </c>
      <c r="N39" s="48">
        <v>19484</v>
      </c>
      <c r="O39" s="84">
        <f t="shared" si="5"/>
        <v>213579</v>
      </c>
      <c r="P39" s="84">
        <f t="shared" si="6"/>
        <v>20710</v>
      </c>
      <c r="Q39" s="84">
        <f t="shared" si="7"/>
        <v>234289</v>
      </c>
      <c r="R39" s="37">
        <v>0</v>
      </c>
      <c r="S39" s="37">
        <v>0</v>
      </c>
      <c r="T39" s="87">
        <f t="shared" si="8"/>
        <v>0</v>
      </c>
    </row>
    <row r="40" spans="1:20" ht="11.85" customHeight="1">
      <c r="A40" s="83" t="s">
        <v>2089</v>
      </c>
      <c r="B40" s="86" t="s">
        <v>3075</v>
      </c>
      <c r="C40" s="42">
        <v>0</v>
      </c>
      <c r="D40" s="42">
        <v>0</v>
      </c>
      <c r="E40" s="42">
        <v>0</v>
      </c>
      <c r="F40" s="42">
        <v>0</v>
      </c>
      <c r="G40" s="48">
        <v>0</v>
      </c>
      <c r="H40" s="48">
        <v>0</v>
      </c>
      <c r="I40" s="42">
        <v>0</v>
      </c>
      <c r="J40" s="42">
        <v>0</v>
      </c>
      <c r="K40" s="42">
        <v>0</v>
      </c>
      <c r="L40" s="42">
        <v>0</v>
      </c>
      <c r="M40" s="48">
        <v>0</v>
      </c>
      <c r="N40" s="48">
        <v>0</v>
      </c>
      <c r="O40" s="84">
        <f>SUM(C40:N40)</f>
        <v>0</v>
      </c>
      <c r="P40" s="84">
        <f>SUM(I40:N40)</f>
        <v>0</v>
      </c>
      <c r="Q40" s="84">
        <f>+P40+O40</f>
        <v>0</v>
      </c>
      <c r="R40" s="37">
        <v>0</v>
      </c>
      <c r="S40" s="37">
        <v>0</v>
      </c>
      <c r="T40" s="87">
        <f t="shared" si="8"/>
        <v>0</v>
      </c>
    </row>
    <row r="41" spans="1:20" ht="16.5" customHeight="1">
      <c r="A41" s="81"/>
      <c r="B41" s="81" t="s">
        <v>2958</v>
      </c>
      <c r="C41" s="85">
        <f>SUM(C28:C40)</f>
        <v>0</v>
      </c>
      <c r="D41" s="85">
        <f t="shared" ref="D41:Q41" si="9">SUM(D28:D40)</f>
        <v>5728</v>
      </c>
      <c r="E41" s="85">
        <f t="shared" si="9"/>
        <v>19856</v>
      </c>
      <c r="F41" s="85">
        <f t="shared" si="9"/>
        <v>41100</v>
      </c>
      <c r="G41" s="85">
        <f t="shared" si="9"/>
        <v>15008</v>
      </c>
      <c r="H41" s="85">
        <f t="shared" si="9"/>
        <v>2660518</v>
      </c>
      <c r="I41" s="85">
        <f t="shared" si="9"/>
        <v>0</v>
      </c>
      <c r="J41" s="85">
        <f t="shared" si="9"/>
        <v>1073</v>
      </c>
      <c r="K41" s="85">
        <f t="shared" si="9"/>
        <v>3354</v>
      </c>
      <c r="L41" s="85">
        <f t="shared" si="9"/>
        <v>6663</v>
      </c>
      <c r="M41" s="85">
        <f t="shared" si="9"/>
        <v>2476</v>
      </c>
      <c r="N41" s="85">
        <f t="shared" si="9"/>
        <v>236294</v>
      </c>
      <c r="O41" s="85">
        <f t="shared" si="9"/>
        <v>2742210</v>
      </c>
      <c r="P41" s="85">
        <f t="shared" si="9"/>
        <v>249860</v>
      </c>
      <c r="Q41" s="85">
        <f t="shared" si="9"/>
        <v>2992070</v>
      </c>
      <c r="R41" s="85">
        <f>SUM(R28:R40)</f>
        <v>480</v>
      </c>
      <c r="S41" s="85">
        <f t="shared" ref="S41" si="10">SUM(S28:S40)</f>
        <v>20</v>
      </c>
      <c r="T41" s="85">
        <f t="shared" ref="T41" si="11">SUM(T28:T40)</f>
        <v>500</v>
      </c>
    </row>
    <row r="42" spans="1:20" ht="14.25">
      <c r="A42" s="839" t="s">
        <v>3231</v>
      </c>
      <c r="B42" s="839"/>
      <c r="C42" s="839"/>
      <c r="D42" s="839"/>
      <c r="E42" s="839"/>
      <c r="F42" s="839"/>
      <c r="G42" s="839"/>
      <c r="H42" s="839"/>
      <c r="I42" s="839"/>
      <c r="J42" s="839"/>
      <c r="K42" s="839"/>
      <c r="L42" s="839"/>
      <c r="M42" s="839"/>
      <c r="N42" s="839"/>
      <c r="O42" s="839"/>
      <c r="P42" s="839"/>
      <c r="Q42" s="839"/>
      <c r="R42" s="839"/>
      <c r="S42" s="839"/>
      <c r="T42" s="839"/>
    </row>
    <row r="44" spans="1:20">
      <c r="C44" s="338"/>
      <c r="D44" s="338"/>
      <c r="E44" s="338"/>
      <c r="F44" s="338"/>
      <c r="G44" s="338"/>
      <c r="H44" s="338"/>
      <c r="I44" s="338"/>
      <c r="J44" s="338"/>
      <c r="K44" s="338"/>
      <c r="L44" s="338"/>
      <c r="M44" s="338"/>
      <c r="N44" s="338"/>
      <c r="O44" s="338"/>
      <c r="P44" s="338"/>
      <c r="Q44" s="338"/>
      <c r="R44" s="338"/>
      <c r="S44" s="338"/>
      <c r="T44" s="338"/>
    </row>
    <row r="45" spans="1:20">
      <c r="D45" s="338"/>
      <c r="E45" s="338"/>
      <c r="F45" s="338"/>
      <c r="G45" s="338"/>
      <c r="H45" s="338"/>
      <c r="I45" s="338"/>
      <c r="J45" s="338"/>
      <c r="K45" s="338"/>
      <c r="L45" s="338"/>
      <c r="M45" s="338"/>
      <c r="N45" s="338"/>
      <c r="O45" s="338"/>
      <c r="P45" s="338"/>
      <c r="Q45" s="338"/>
      <c r="R45" s="338"/>
      <c r="S45" s="338"/>
      <c r="T45" s="338"/>
    </row>
  </sheetData>
  <mergeCells count="21">
    <mergeCell ref="C3:Q3"/>
    <mergeCell ref="R3:T4"/>
    <mergeCell ref="A20:T20"/>
    <mergeCell ref="A42:T42"/>
    <mergeCell ref="A1:T1"/>
    <mergeCell ref="A3:A5"/>
    <mergeCell ref="B3:B5"/>
    <mergeCell ref="C4:H4"/>
    <mergeCell ref="I4:N4"/>
    <mergeCell ref="O4:Q4"/>
    <mergeCell ref="A2:T2"/>
    <mergeCell ref="A22:T22"/>
    <mergeCell ref="A24:A27"/>
    <mergeCell ref="B24:B27"/>
    <mergeCell ref="C26:H26"/>
    <mergeCell ref="I26:N26"/>
    <mergeCell ref="O26:Q26"/>
    <mergeCell ref="A23:T23"/>
    <mergeCell ref="C25:Q25"/>
    <mergeCell ref="C24:T24"/>
    <mergeCell ref="R25:T26"/>
  </mergeCells>
  <printOptions horizontalCentered="1" verticalCentered="1"/>
  <pageMargins left="0" right="0" top="0" bottom="0" header="0" footer="0"/>
  <pageSetup paperSize="9" scale="77" orientation="landscape" r:id="rId1"/>
  <ignoredErrors>
    <ignoredError sqref="O6:P17 P18 O28:Q40" formulaRange="1"/>
    <ignoredError sqref="A6:A18 A28:A40 E5:G5 E27:G27 K27:M27 K5:M5" numberStoredAsText="1"/>
  </ignoredErrors>
</worksheet>
</file>

<file path=xl/worksheets/sheet11.xml><?xml version="1.0" encoding="utf-8"?>
<worksheet xmlns="http://schemas.openxmlformats.org/spreadsheetml/2006/main" xmlns:r="http://schemas.openxmlformats.org/officeDocument/2006/relationships">
  <sheetPr>
    <tabColor theme="0" tint="-0.34998626667073579"/>
  </sheetPr>
  <dimension ref="A1:AA102"/>
  <sheetViews>
    <sheetView showGridLines="0" zoomScaleNormal="100" workbookViewId="0">
      <pane xSplit="2" ySplit="6" topLeftCell="C91"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5"/>
  <cols>
    <col min="1" max="1" width="5.140625" style="446" customWidth="1"/>
    <col min="2" max="2" width="30.85546875" style="446" customWidth="1"/>
    <col min="3" max="8" width="8.28515625" style="446" customWidth="1"/>
    <col min="9" max="14" width="8.5703125" style="446" customWidth="1"/>
    <col min="15" max="20" width="7.42578125" style="446" customWidth="1"/>
    <col min="21" max="21" width="6.28515625" style="446" customWidth="1"/>
    <col min="22" max="22" width="7.140625" customWidth="1"/>
    <col min="28" max="16384" width="9.140625" style="446"/>
  </cols>
  <sheetData>
    <row r="1" spans="1:27" s="445" customFormat="1" ht="27" customHeight="1">
      <c r="A1" s="847" t="s">
        <v>3164</v>
      </c>
      <c r="B1" s="848"/>
      <c r="C1" s="848"/>
      <c r="D1" s="848"/>
      <c r="E1" s="848"/>
      <c r="F1" s="848"/>
      <c r="G1" s="848"/>
      <c r="H1" s="848"/>
      <c r="I1" s="848"/>
      <c r="J1" s="848"/>
      <c r="K1" s="848"/>
      <c r="L1" s="848"/>
      <c r="M1" s="848"/>
      <c r="N1" s="848"/>
      <c r="O1" s="848"/>
      <c r="P1" s="848"/>
      <c r="Q1" s="848"/>
      <c r="R1" s="848"/>
      <c r="S1" s="848"/>
      <c r="T1" s="848"/>
      <c r="V1"/>
      <c r="W1"/>
      <c r="X1"/>
      <c r="Y1"/>
      <c r="Z1"/>
      <c r="AA1"/>
    </row>
    <row r="2" spans="1:27" s="445" customFormat="1">
      <c r="A2" s="757" t="s">
        <v>3140</v>
      </c>
      <c r="B2" s="757"/>
      <c r="C2" s="757"/>
      <c r="D2" s="757"/>
      <c r="E2" s="757"/>
      <c r="F2" s="757"/>
      <c r="G2" s="757"/>
      <c r="H2" s="757"/>
      <c r="I2" s="757"/>
      <c r="J2" s="757"/>
      <c r="K2" s="757"/>
      <c r="L2" s="757"/>
      <c r="M2" s="757"/>
      <c r="N2" s="757"/>
      <c r="O2" s="757"/>
      <c r="P2" s="757"/>
      <c r="Q2" s="757"/>
      <c r="R2" s="757"/>
      <c r="S2" s="757"/>
      <c r="T2" s="757"/>
      <c r="V2"/>
      <c r="W2"/>
      <c r="X2"/>
      <c r="Y2"/>
      <c r="Z2"/>
      <c r="AA2"/>
    </row>
    <row r="3" spans="1:27" s="445" customFormat="1" ht="15" customHeight="1">
      <c r="A3" s="1"/>
      <c r="B3" s="2"/>
      <c r="C3" s="3"/>
      <c r="D3" s="3"/>
      <c r="E3" s="3"/>
      <c r="F3" s="3"/>
      <c r="G3" s="3"/>
      <c r="H3" s="3"/>
      <c r="I3" s="3"/>
      <c r="J3" s="3"/>
      <c r="K3" s="3"/>
      <c r="L3" s="3"/>
      <c r="M3" s="3"/>
      <c r="N3" s="3"/>
      <c r="O3" s="3"/>
      <c r="P3" s="3"/>
      <c r="Q3" s="3"/>
      <c r="R3" s="3"/>
      <c r="S3" s="849" t="s">
        <v>2945</v>
      </c>
      <c r="T3" s="849"/>
      <c r="V3"/>
      <c r="W3"/>
      <c r="X3"/>
      <c r="Y3"/>
      <c r="Z3"/>
      <c r="AA3"/>
    </row>
    <row r="4" spans="1:27" s="3" customFormat="1" ht="61.5" customHeight="1">
      <c r="A4" s="822" t="s">
        <v>1007</v>
      </c>
      <c r="B4" s="825" t="s">
        <v>2899</v>
      </c>
      <c r="C4" s="769" t="s">
        <v>3141</v>
      </c>
      <c r="D4" s="770"/>
      <c r="E4" s="770"/>
      <c r="F4" s="770"/>
      <c r="G4" s="770"/>
      <c r="H4" s="770"/>
      <c r="I4" s="769" t="s">
        <v>3142</v>
      </c>
      <c r="J4" s="770"/>
      <c r="K4" s="770"/>
      <c r="L4" s="770"/>
      <c r="M4" s="770"/>
      <c r="N4" s="834"/>
      <c r="O4" s="769" t="s">
        <v>1010</v>
      </c>
      <c r="P4" s="770"/>
      <c r="Q4" s="770"/>
      <c r="R4" s="770"/>
      <c r="S4" s="770"/>
      <c r="T4" s="770"/>
      <c r="V4"/>
      <c r="W4"/>
      <c r="X4"/>
      <c r="Y4"/>
      <c r="Z4"/>
      <c r="AA4"/>
    </row>
    <row r="5" spans="1:27" s="3" customFormat="1" ht="30" customHeight="1">
      <c r="A5" s="823"/>
      <c r="B5" s="826"/>
      <c r="C5" s="769" t="s">
        <v>2900</v>
      </c>
      <c r="D5" s="844"/>
      <c r="E5" s="845"/>
      <c r="F5" s="769" t="s">
        <v>2901</v>
      </c>
      <c r="G5" s="844"/>
      <c r="H5" s="845"/>
      <c r="I5" s="769" t="s">
        <v>2900</v>
      </c>
      <c r="J5" s="844"/>
      <c r="K5" s="845"/>
      <c r="L5" s="769" t="s">
        <v>2901</v>
      </c>
      <c r="M5" s="844"/>
      <c r="N5" s="845"/>
      <c r="O5" s="769" t="s">
        <v>2900</v>
      </c>
      <c r="P5" s="844"/>
      <c r="Q5" s="845"/>
      <c r="R5" s="769" t="s">
        <v>2901</v>
      </c>
      <c r="S5" s="844"/>
      <c r="T5" s="844"/>
      <c r="V5"/>
      <c r="W5"/>
      <c r="X5"/>
      <c r="Y5"/>
      <c r="Z5"/>
      <c r="AA5"/>
    </row>
    <row r="6" spans="1:27" s="3" customFormat="1" ht="26.25" customHeight="1">
      <c r="A6" s="824"/>
      <c r="B6" s="827"/>
      <c r="C6" s="439" t="s">
        <v>1008</v>
      </c>
      <c r="D6" s="400" t="s">
        <v>1009</v>
      </c>
      <c r="E6" s="439" t="s">
        <v>1010</v>
      </c>
      <c r="F6" s="439" t="s">
        <v>1008</v>
      </c>
      <c r="G6" s="400" t="s">
        <v>1009</v>
      </c>
      <c r="H6" s="439" t="s">
        <v>1010</v>
      </c>
      <c r="I6" s="435" t="s">
        <v>1008</v>
      </c>
      <c r="J6" s="400" t="s">
        <v>1009</v>
      </c>
      <c r="K6" s="439" t="s">
        <v>1010</v>
      </c>
      <c r="L6" s="439" t="s">
        <v>1008</v>
      </c>
      <c r="M6" s="400" t="s">
        <v>1009</v>
      </c>
      <c r="N6" s="439" t="s">
        <v>1010</v>
      </c>
      <c r="O6" s="439" t="s">
        <v>1008</v>
      </c>
      <c r="P6" s="400" t="s">
        <v>1009</v>
      </c>
      <c r="Q6" s="439" t="s">
        <v>1010</v>
      </c>
      <c r="R6" s="439" t="s">
        <v>1008</v>
      </c>
      <c r="S6" s="400" t="s">
        <v>1009</v>
      </c>
      <c r="T6" s="432" t="s">
        <v>1010</v>
      </c>
      <c r="V6"/>
      <c r="W6"/>
      <c r="X6"/>
      <c r="Y6"/>
      <c r="Z6"/>
      <c r="AA6"/>
    </row>
    <row r="7" spans="1:27" ht="12.95" customHeight="1">
      <c r="A7" s="124" t="s">
        <v>1011</v>
      </c>
      <c r="B7" s="5" t="s">
        <v>1012</v>
      </c>
      <c r="C7" s="88">
        <v>0</v>
      </c>
      <c r="D7" s="88">
        <v>0</v>
      </c>
      <c r="E7" s="89">
        <f>C7+D7</f>
        <v>0</v>
      </c>
      <c r="F7" s="88">
        <v>0</v>
      </c>
      <c r="G7" s="88">
        <v>0</v>
      </c>
      <c r="H7" s="89">
        <f>F7+G7</f>
        <v>0</v>
      </c>
      <c r="I7" s="88">
        <v>29</v>
      </c>
      <c r="J7" s="88">
        <v>5</v>
      </c>
      <c r="K7" s="89">
        <f>I7+J7</f>
        <v>34</v>
      </c>
      <c r="L7" s="88">
        <v>0</v>
      </c>
      <c r="M7" s="88">
        <v>0</v>
      </c>
      <c r="N7" s="89">
        <f>L7+M7</f>
        <v>0</v>
      </c>
      <c r="O7" s="88">
        <f>C7+I7</f>
        <v>29</v>
      </c>
      <c r="P7" s="88">
        <f>D7+J7</f>
        <v>5</v>
      </c>
      <c r="Q7" s="89">
        <f>O7+P7</f>
        <v>34</v>
      </c>
      <c r="R7" s="88">
        <f>F7+L7</f>
        <v>0</v>
      </c>
      <c r="S7" s="88">
        <f>G7+M7</f>
        <v>0</v>
      </c>
      <c r="T7" s="89">
        <f>R7+S7</f>
        <v>0</v>
      </c>
    </row>
    <row r="8" spans="1:27" ht="12.95" customHeight="1">
      <c r="A8" s="124" t="s">
        <v>1013</v>
      </c>
      <c r="B8" s="5" t="s">
        <v>1014</v>
      </c>
      <c r="C8" s="88">
        <v>0</v>
      </c>
      <c r="D8" s="88">
        <v>0</v>
      </c>
      <c r="E8" s="89">
        <f t="shared" ref="E8:E50" si="0">C8+D8</f>
        <v>0</v>
      </c>
      <c r="F8" s="88">
        <v>0</v>
      </c>
      <c r="G8" s="88">
        <v>0</v>
      </c>
      <c r="H8" s="89">
        <f t="shared" ref="H8:H50" si="1">F8+G8</f>
        <v>0</v>
      </c>
      <c r="I8" s="88">
        <v>4</v>
      </c>
      <c r="J8" s="88">
        <v>0</v>
      </c>
      <c r="K8" s="89">
        <f t="shared" ref="K8:K50" si="2">I8+J8</f>
        <v>4</v>
      </c>
      <c r="L8" s="88">
        <v>0</v>
      </c>
      <c r="M8" s="88">
        <v>0</v>
      </c>
      <c r="N8" s="89">
        <f t="shared" ref="N8:N50" si="3">L8+M8</f>
        <v>0</v>
      </c>
      <c r="O8" s="88">
        <f t="shared" ref="O8:P50" si="4">C8+I8</f>
        <v>4</v>
      </c>
      <c r="P8" s="88">
        <f t="shared" si="4"/>
        <v>0</v>
      </c>
      <c r="Q8" s="89">
        <f t="shared" ref="Q8:Q50" si="5">O8+P8</f>
        <v>4</v>
      </c>
      <c r="R8" s="88">
        <f t="shared" ref="R8:S50" si="6">F8+L8</f>
        <v>0</v>
      </c>
      <c r="S8" s="88">
        <f t="shared" si="6"/>
        <v>0</v>
      </c>
      <c r="T8" s="89">
        <f t="shared" ref="T8:T50" si="7">R8+S8</f>
        <v>0</v>
      </c>
    </row>
    <row r="9" spans="1:27" ht="12.95" customHeight="1">
      <c r="A9" s="124" t="s">
        <v>1015</v>
      </c>
      <c r="B9" s="5" t="s">
        <v>1016</v>
      </c>
      <c r="C9" s="88">
        <v>0</v>
      </c>
      <c r="D9" s="88">
        <v>0</v>
      </c>
      <c r="E9" s="89">
        <f t="shared" si="0"/>
        <v>0</v>
      </c>
      <c r="F9" s="88">
        <v>0</v>
      </c>
      <c r="G9" s="88">
        <v>0</v>
      </c>
      <c r="H9" s="89">
        <f t="shared" si="1"/>
        <v>0</v>
      </c>
      <c r="I9" s="88">
        <v>2</v>
      </c>
      <c r="J9" s="88">
        <v>0</v>
      </c>
      <c r="K9" s="89">
        <f t="shared" si="2"/>
        <v>2</v>
      </c>
      <c r="L9" s="88">
        <v>0</v>
      </c>
      <c r="M9" s="88">
        <v>0</v>
      </c>
      <c r="N9" s="89">
        <f t="shared" si="3"/>
        <v>0</v>
      </c>
      <c r="O9" s="88">
        <f t="shared" si="4"/>
        <v>2</v>
      </c>
      <c r="P9" s="88">
        <f t="shared" si="4"/>
        <v>0</v>
      </c>
      <c r="Q9" s="89">
        <f t="shared" si="5"/>
        <v>2</v>
      </c>
      <c r="R9" s="88">
        <f t="shared" si="6"/>
        <v>0</v>
      </c>
      <c r="S9" s="88">
        <f t="shared" si="6"/>
        <v>0</v>
      </c>
      <c r="T9" s="89">
        <f t="shared" si="7"/>
        <v>0</v>
      </c>
    </row>
    <row r="10" spans="1:27" ht="12.95" customHeight="1">
      <c r="A10" s="124" t="s">
        <v>1017</v>
      </c>
      <c r="B10" s="5" t="s">
        <v>1018</v>
      </c>
      <c r="C10" s="88">
        <v>0</v>
      </c>
      <c r="D10" s="88">
        <v>0</v>
      </c>
      <c r="E10" s="89">
        <f t="shared" si="0"/>
        <v>0</v>
      </c>
      <c r="F10" s="88">
        <v>0</v>
      </c>
      <c r="G10" s="88">
        <v>0</v>
      </c>
      <c r="H10" s="89">
        <f t="shared" si="1"/>
        <v>0</v>
      </c>
      <c r="I10" s="88">
        <v>101</v>
      </c>
      <c r="J10" s="88">
        <v>0</v>
      </c>
      <c r="K10" s="89">
        <f t="shared" si="2"/>
        <v>101</v>
      </c>
      <c r="L10" s="88">
        <v>3</v>
      </c>
      <c r="M10" s="88">
        <v>0</v>
      </c>
      <c r="N10" s="89">
        <f t="shared" si="3"/>
        <v>3</v>
      </c>
      <c r="O10" s="88">
        <f t="shared" si="4"/>
        <v>101</v>
      </c>
      <c r="P10" s="88">
        <f t="shared" si="4"/>
        <v>0</v>
      </c>
      <c r="Q10" s="89">
        <f t="shared" si="5"/>
        <v>101</v>
      </c>
      <c r="R10" s="88">
        <f t="shared" si="6"/>
        <v>3</v>
      </c>
      <c r="S10" s="88">
        <f t="shared" si="6"/>
        <v>0</v>
      </c>
      <c r="T10" s="89">
        <f t="shared" si="7"/>
        <v>3</v>
      </c>
    </row>
    <row r="11" spans="1:27" ht="12.95" customHeight="1">
      <c r="A11" s="124" t="s">
        <v>1019</v>
      </c>
      <c r="B11" s="5" t="s">
        <v>1020</v>
      </c>
      <c r="C11" s="88">
        <v>0</v>
      </c>
      <c r="D11" s="88">
        <v>0</v>
      </c>
      <c r="E11" s="89">
        <f t="shared" si="0"/>
        <v>0</v>
      </c>
      <c r="F11" s="88">
        <v>0</v>
      </c>
      <c r="G11" s="88">
        <v>0</v>
      </c>
      <c r="H11" s="89">
        <f t="shared" si="1"/>
        <v>0</v>
      </c>
      <c r="I11" s="88">
        <v>4</v>
      </c>
      <c r="J11" s="88">
        <v>0</v>
      </c>
      <c r="K11" s="89">
        <f t="shared" si="2"/>
        <v>4</v>
      </c>
      <c r="L11" s="88">
        <v>0</v>
      </c>
      <c r="M11" s="88">
        <v>0</v>
      </c>
      <c r="N11" s="89">
        <f t="shared" si="3"/>
        <v>0</v>
      </c>
      <c r="O11" s="88">
        <f t="shared" si="4"/>
        <v>4</v>
      </c>
      <c r="P11" s="88">
        <f t="shared" si="4"/>
        <v>0</v>
      </c>
      <c r="Q11" s="89">
        <f t="shared" si="5"/>
        <v>4</v>
      </c>
      <c r="R11" s="88">
        <f t="shared" si="6"/>
        <v>0</v>
      </c>
      <c r="S11" s="88">
        <f t="shared" si="6"/>
        <v>0</v>
      </c>
      <c r="T11" s="89">
        <f t="shared" si="7"/>
        <v>0</v>
      </c>
    </row>
    <row r="12" spans="1:27" ht="12.95" customHeight="1">
      <c r="A12" s="124" t="s">
        <v>1021</v>
      </c>
      <c r="B12" s="5" t="s">
        <v>1022</v>
      </c>
      <c r="C12" s="88">
        <v>0</v>
      </c>
      <c r="D12" s="88">
        <v>0</v>
      </c>
      <c r="E12" s="89">
        <f t="shared" si="0"/>
        <v>0</v>
      </c>
      <c r="F12" s="88">
        <v>0</v>
      </c>
      <c r="G12" s="88">
        <v>0</v>
      </c>
      <c r="H12" s="89">
        <f t="shared" si="1"/>
        <v>0</v>
      </c>
      <c r="I12" s="88">
        <v>19</v>
      </c>
      <c r="J12" s="88">
        <v>0</v>
      </c>
      <c r="K12" s="89">
        <f t="shared" si="2"/>
        <v>19</v>
      </c>
      <c r="L12" s="88">
        <v>4</v>
      </c>
      <c r="M12" s="88">
        <v>0</v>
      </c>
      <c r="N12" s="89">
        <f t="shared" si="3"/>
        <v>4</v>
      </c>
      <c r="O12" s="88">
        <f t="shared" si="4"/>
        <v>19</v>
      </c>
      <c r="P12" s="88">
        <f t="shared" si="4"/>
        <v>0</v>
      </c>
      <c r="Q12" s="89">
        <f t="shared" si="5"/>
        <v>19</v>
      </c>
      <c r="R12" s="88">
        <f t="shared" si="6"/>
        <v>4</v>
      </c>
      <c r="S12" s="88">
        <f t="shared" si="6"/>
        <v>0</v>
      </c>
      <c r="T12" s="89">
        <f t="shared" si="7"/>
        <v>4</v>
      </c>
    </row>
    <row r="13" spans="1:27" ht="12.95" customHeight="1">
      <c r="A13" s="124" t="s">
        <v>1023</v>
      </c>
      <c r="B13" s="5" t="s">
        <v>1024</v>
      </c>
      <c r="C13" s="88">
        <v>0</v>
      </c>
      <c r="D13" s="88">
        <v>0</v>
      </c>
      <c r="E13" s="89">
        <f t="shared" si="0"/>
        <v>0</v>
      </c>
      <c r="F13" s="88">
        <v>1</v>
      </c>
      <c r="G13" s="88">
        <v>0</v>
      </c>
      <c r="H13" s="89">
        <f t="shared" si="1"/>
        <v>1</v>
      </c>
      <c r="I13" s="88">
        <v>67</v>
      </c>
      <c r="J13" s="88">
        <v>0</v>
      </c>
      <c r="K13" s="89">
        <f t="shared" si="2"/>
        <v>67</v>
      </c>
      <c r="L13" s="88">
        <v>3</v>
      </c>
      <c r="M13" s="88">
        <v>0</v>
      </c>
      <c r="N13" s="89">
        <f t="shared" si="3"/>
        <v>3</v>
      </c>
      <c r="O13" s="88">
        <f t="shared" si="4"/>
        <v>67</v>
      </c>
      <c r="P13" s="88">
        <f t="shared" si="4"/>
        <v>0</v>
      </c>
      <c r="Q13" s="89">
        <f t="shared" si="5"/>
        <v>67</v>
      </c>
      <c r="R13" s="88">
        <f t="shared" si="6"/>
        <v>4</v>
      </c>
      <c r="S13" s="88">
        <f t="shared" si="6"/>
        <v>0</v>
      </c>
      <c r="T13" s="89">
        <f t="shared" si="7"/>
        <v>4</v>
      </c>
    </row>
    <row r="14" spans="1:27" ht="12.95" customHeight="1">
      <c r="A14" s="124" t="s">
        <v>1025</v>
      </c>
      <c r="B14" s="5" t="s">
        <v>1026</v>
      </c>
      <c r="C14" s="88">
        <v>0</v>
      </c>
      <c r="D14" s="88">
        <v>0</v>
      </c>
      <c r="E14" s="89">
        <f t="shared" si="0"/>
        <v>0</v>
      </c>
      <c r="F14" s="88">
        <v>0</v>
      </c>
      <c r="G14" s="88">
        <v>0</v>
      </c>
      <c r="H14" s="89">
        <f t="shared" si="1"/>
        <v>0</v>
      </c>
      <c r="I14" s="88">
        <v>4</v>
      </c>
      <c r="J14" s="88">
        <v>0</v>
      </c>
      <c r="K14" s="89">
        <f t="shared" si="2"/>
        <v>4</v>
      </c>
      <c r="L14" s="88">
        <v>1</v>
      </c>
      <c r="M14" s="88">
        <v>0</v>
      </c>
      <c r="N14" s="89">
        <f t="shared" si="3"/>
        <v>1</v>
      </c>
      <c r="O14" s="88">
        <f t="shared" si="4"/>
        <v>4</v>
      </c>
      <c r="P14" s="88">
        <f t="shared" si="4"/>
        <v>0</v>
      </c>
      <c r="Q14" s="89">
        <f t="shared" si="5"/>
        <v>4</v>
      </c>
      <c r="R14" s="88">
        <f t="shared" si="6"/>
        <v>1</v>
      </c>
      <c r="S14" s="88">
        <f t="shared" si="6"/>
        <v>0</v>
      </c>
      <c r="T14" s="89">
        <f t="shared" si="7"/>
        <v>1</v>
      </c>
    </row>
    <row r="15" spans="1:27" ht="12.95" customHeight="1">
      <c r="A15" s="124">
        <v>10</v>
      </c>
      <c r="B15" s="5" t="s">
        <v>1027</v>
      </c>
      <c r="C15" s="88">
        <v>0</v>
      </c>
      <c r="D15" s="88">
        <v>0</v>
      </c>
      <c r="E15" s="89">
        <f t="shared" si="0"/>
        <v>0</v>
      </c>
      <c r="F15" s="88">
        <v>0</v>
      </c>
      <c r="G15" s="88">
        <v>0</v>
      </c>
      <c r="H15" s="89">
        <f t="shared" si="1"/>
        <v>0</v>
      </c>
      <c r="I15" s="88">
        <v>83</v>
      </c>
      <c r="J15" s="88">
        <v>31</v>
      </c>
      <c r="K15" s="89">
        <f t="shared" si="2"/>
        <v>114</v>
      </c>
      <c r="L15" s="88">
        <v>0</v>
      </c>
      <c r="M15" s="88">
        <v>0</v>
      </c>
      <c r="N15" s="89">
        <f t="shared" si="3"/>
        <v>0</v>
      </c>
      <c r="O15" s="88">
        <f t="shared" si="4"/>
        <v>83</v>
      </c>
      <c r="P15" s="88">
        <f t="shared" si="4"/>
        <v>31</v>
      </c>
      <c r="Q15" s="89">
        <f t="shared" si="5"/>
        <v>114</v>
      </c>
      <c r="R15" s="88">
        <f t="shared" si="6"/>
        <v>0</v>
      </c>
      <c r="S15" s="88">
        <f t="shared" si="6"/>
        <v>0</v>
      </c>
      <c r="T15" s="89">
        <f t="shared" si="7"/>
        <v>0</v>
      </c>
    </row>
    <row r="16" spans="1:27" ht="12.95" customHeight="1">
      <c r="A16" s="124">
        <v>11</v>
      </c>
      <c r="B16" s="5" t="s">
        <v>1028</v>
      </c>
      <c r="C16" s="88">
        <v>0</v>
      </c>
      <c r="D16" s="88">
        <v>0</v>
      </c>
      <c r="E16" s="89">
        <f t="shared" si="0"/>
        <v>0</v>
      </c>
      <c r="F16" s="88">
        <v>0</v>
      </c>
      <c r="G16" s="88">
        <v>0</v>
      </c>
      <c r="H16" s="89">
        <f t="shared" si="1"/>
        <v>0</v>
      </c>
      <c r="I16" s="88">
        <v>7</v>
      </c>
      <c r="J16" s="88">
        <v>0</v>
      </c>
      <c r="K16" s="89">
        <f t="shared" si="2"/>
        <v>7</v>
      </c>
      <c r="L16" s="88">
        <v>0</v>
      </c>
      <c r="M16" s="88">
        <v>0</v>
      </c>
      <c r="N16" s="89">
        <f t="shared" si="3"/>
        <v>0</v>
      </c>
      <c r="O16" s="88">
        <f t="shared" si="4"/>
        <v>7</v>
      </c>
      <c r="P16" s="88">
        <f t="shared" si="4"/>
        <v>0</v>
      </c>
      <c r="Q16" s="89">
        <f t="shared" si="5"/>
        <v>7</v>
      </c>
      <c r="R16" s="88">
        <f t="shared" si="6"/>
        <v>0</v>
      </c>
      <c r="S16" s="88">
        <f t="shared" si="6"/>
        <v>0</v>
      </c>
      <c r="T16" s="89">
        <f t="shared" si="7"/>
        <v>0</v>
      </c>
    </row>
    <row r="17" spans="1:20" ht="12.95" customHeight="1">
      <c r="A17" s="124">
        <v>12</v>
      </c>
      <c r="B17" s="5" t="s">
        <v>1029</v>
      </c>
      <c r="C17" s="88">
        <v>0</v>
      </c>
      <c r="D17" s="88">
        <v>0</v>
      </c>
      <c r="E17" s="89">
        <f t="shared" si="0"/>
        <v>0</v>
      </c>
      <c r="F17" s="88">
        <v>0</v>
      </c>
      <c r="G17" s="88">
        <v>0</v>
      </c>
      <c r="H17" s="89">
        <f t="shared" si="1"/>
        <v>0</v>
      </c>
      <c r="I17" s="88">
        <v>1</v>
      </c>
      <c r="J17" s="88">
        <v>0</v>
      </c>
      <c r="K17" s="89">
        <f t="shared" si="2"/>
        <v>1</v>
      </c>
      <c r="L17" s="88">
        <v>0</v>
      </c>
      <c r="M17" s="88">
        <v>0</v>
      </c>
      <c r="N17" s="89">
        <f t="shared" si="3"/>
        <v>0</v>
      </c>
      <c r="O17" s="88">
        <f t="shared" si="4"/>
        <v>1</v>
      </c>
      <c r="P17" s="88">
        <f t="shared" si="4"/>
        <v>0</v>
      </c>
      <c r="Q17" s="89">
        <f t="shared" si="5"/>
        <v>1</v>
      </c>
      <c r="R17" s="88">
        <f t="shared" si="6"/>
        <v>0</v>
      </c>
      <c r="S17" s="88">
        <f t="shared" si="6"/>
        <v>0</v>
      </c>
      <c r="T17" s="89">
        <f t="shared" si="7"/>
        <v>0</v>
      </c>
    </row>
    <row r="18" spans="1:20" ht="12.95" customHeight="1">
      <c r="A18" s="124">
        <v>13</v>
      </c>
      <c r="B18" s="5" t="s">
        <v>1030</v>
      </c>
      <c r="C18" s="88">
        <v>0</v>
      </c>
      <c r="D18" s="88">
        <v>0</v>
      </c>
      <c r="E18" s="89">
        <f t="shared" si="0"/>
        <v>0</v>
      </c>
      <c r="F18" s="88">
        <v>0</v>
      </c>
      <c r="G18" s="88">
        <v>0</v>
      </c>
      <c r="H18" s="89">
        <f t="shared" si="1"/>
        <v>0</v>
      </c>
      <c r="I18" s="88">
        <v>86</v>
      </c>
      <c r="J18" s="88">
        <v>14</v>
      </c>
      <c r="K18" s="89">
        <f t="shared" si="2"/>
        <v>100</v>
      </c>
      <c r="L18" s="88">
        <v>3</v>
      </c>
      <c r="M18" s="88">
        <v>1</v>
      </c>
      <c r="N18" s="89">
        <f t="shared" si="3"/>
        <v>4</v>
      </c>
      <c r="O18" s="88">
        <f t="shared" si="4"/>
        <v>86</v>
      </c>
      <c r="P18" s="88">
        <f t="shared" si="4"/>
        <v>14</v>
      </c>
      <c r="Q18" s="89">
        <f t="shared" si="5"/>
        <v>100</v>
      </c>
      <c r="R18" s="88">
        <f t="shared" si="6"/>
        <v>3</v>
      </c>
      <c r="S18" s="88">
        <f t="shared" si="6"/>
        <v>1</v>
      </c>
      <c r="T18" s="89">
        <f t="shared" si="7"/>
        <v>4</v>
      </c>
    </row>
    <row r="19" spans="1:20" ht="12.95" customHeight="1">
      <c r="A19" s="124">
        <v>14</v>
      </c>
      <c r="B19" s="5" t="s">
        <v>1031</v>
      </c>
      <c r="C19" s="88">
        <v>0</v>
      </c>
      <c r="D19" s="88">
        <v>0</v>
      </c>
      <c r="E19" s="89">
        <f t="shared" si="0"/>
        <v>0</v>
      </c>
      <c r="F19" s="88">
        <v>0</v>
      </c>
      <c r="G19" s="88">
        <v>0</v>
      </c>
      <c r="H19" s="89">
        <f t="shared" si="1"/>
        <v>0</v>
      </c>
      <c r="I19" s="88">
        <v>8</v>
      </c>
      <c r="J19" s="88">
        <v>3</v>
      </c>
      <c r="K19" s="89">
        <f t="shared" si="2"/>
        <v>11</v>
      </c>
      <c r="L19" s="88">
        <v>2</v>
      </c>
      <c r="M19" s="88">
        <v>0</v>
      </c>
      <c r="N19" s="89">
        <f t="shared" si="3"/>
        <v>2</v>
      </c>
      <c r="O19" s="88">
        <f t="shared" si="4"/>
        <v>8</v>
      </c>
      <c r="P19" s="88">
        <f t="shared" si="4"/>
        <v>3</v>
      </c>
      <c r="Q19" s="89">
        <f t="shared" si="5"/>
        <v>11</v>
      </c>
      <c r="R19" s="88">
        <f t="shared" si="6"/>
        <v>2</v>
      </c>
      <c r="S19" s="88">
        <f t="shared" si="6"/>
        <v>0</v>
      </c>
      <c r="T19" s="89">
        <f t="shared" si="7"/>
        <v>2</v>
      </c>
    </row>
    <row r="20" spans="1:20" ht="12.95" customHeight="1">
      <c r="A20" s="124">
        <v>15</v>
      </c>
      <c r="B20" s="5" t="s">
        <v>1032</v>
      </c>
      <c r="C20" s="88">
        <v>0</v>
      </c>
      <c r="D20" s="88">
        <v>0</v>
      </c>
      <c r="E20" s="89">
        <f t="shared" si="0"/>
        <v>0</v>
      </c>
      <c r="F20" s="88">
        <v>0</v>
      </c>
      <c r="G20" s="88">
        <v>0</v>
      </c>
      <c r="H20" s="89">
        <f t="shared" si="1"/>
        <v>0</v>
      </c>
      <c r="I20" s="88">
        <v>8</v>
      </c>
      <c r="J20" s="88">
        <v>0</v>
      </c>
      <c r="K20" s="89">
        <f t="shared" si="2"/>
        <v>8</v>
      </c>
      <c r="L20" s="88">
        <v>0</v>
      </c>
      <c r="M20" s="88">
        <v>0</v>
      </c>
      <c r="N20" s="89">
        <f t="shared" si="3"/>
        <v>0</v>
      </c>
      <c r="O20" s="88">
        <f t="shared" si="4"/>
        <v>8</v>
      </c>
      <c r="P20" s="88">
        <f t="shared" si="4"/>
        <v>0</v>
      </c>
      <c r="Q20" s="89">
        <f t="shared" si="5"/>
        <v>8</v>
      </c>
      <c r="R20" s="88">
        <f t="shared" si="6"/>
        <v>0</v>
      </c>
      <c r="S20" s="88">
        <f t="shared" si="6"/>
        <v>0</v>
      </c>
      <c r="T20" s="89">
        <f t="shared" si="7"/>
        <v>0</v>
      </c>
    </row>
    <row r="21" spans="1:20" ht="12.95" customHeight="1">
      <c r="A21" s="124">
        <v>16</v>
      </c>
      <c r="B21" s="5" t="s">
        <v>1033</v>
      </c>
      <c r="C21" s="88">
        <v>0</v>
      </c>
      <c r="D21" s="88">
        <v>0</v>
      </c>
      <c r="E21" s="89">
        <f t="shared" si="0"/>
        <v>0</v>
      </c>
      <c r="F21" s="88">
        <v>0</v>
      </c>
      <c r="G21" s="88">
        <v>0</v>
      </c>
      <c r="H21" s="89">
        <f t="shared" si="1"/>
        <v>0</v>
      </c>
      <c r="I21" s="88">
        <v>47</v>
      </c>
      <c r="J21" s="88">
        <v>4</v>
      </c>
      <c r="K21" s="89">
        <f t="shared" si="2"/>
        <v>51</v>
      </c>
      <c r="L21" s="88">
        <v>2</v>
      </c>
      <c r="M21" s="88">
        <v>0</v>
      </c>
      <c r="N21" s="89">
        <f t="shared" si="3"/>
        <v>2</v>
      </c>
      <c r="O21" s="88">
        <f t="shared" si="4"/>
        <v>47</v>
      </c>
      <c r="P21" s="88">
        <f t="shared" si="4"/>
        <v>4</v>
      </c>
      <c r="Q21" s="89">
        <f t="shared" si="5"/>
        <v>51</v>
      </c>
      <c r="R21" s="88">
        <f t="shared" si="6"/>
        <v>2</v>
      </c>
      <c r="S21" s="88">
        <f t="shared" si="6"/>
        <v>0</v>
      </c>
      <c r="T21" s="89">
        <f t="shared" si="7"/>
        <v>2</v>
      </c>
    </row>
    <row r="22" spans="1:20" ht="12.95" customHeight="1">
      <c r="A22" s="124">
        <v>17</v>
      </c>
      <c r="B22" s="5" t="s">
        <v>1034</v>
      </c>
      <c r="C22" s="88">
        <v>0</v>
      </c>
      <c r="D22" s="88">
        <v>0</v>
      </c>
      <c r="E22" s="89">
        <f t="shared" si="0"/>
        <v>0</v>
      </c>
      <c r="F22" s="88">
        <v>0</v>
      </c>
      <c r="G22" s="88">
        <v>0</v>
      </c>
      <c r="H22" s="89">
        <f t="shared" si="1"/>
        <v>0</v>
      </c>
      <c r="I22" s="88">
        <v>31</v>
      </c>
      <c r="J22" s="88">
        <v>1</v>
      </c>
      <c r="K22" s="89">
        <f t="shared" si="2"/>
        <v>32</v>
      </c>
      <c r="L22" s="88">
        <v>1</v>
      </c>
      <c r="M22" s="88">
        <v>0</v>
      </c>
      <c r="N22" s="89">
        <f t="shared" si="3"/>
        <v>1</v>
      </c>
      <c r="O22" s="88">
        <f t="shared" si="4"/>
        <v>31</v>
      </c>
      <c r="P22" s="88">
        <f t="shared" si="4"/>
        <v>1</v>
      </c>
      <c r="Q22" s="89">
        <f t="shared" si="5"/>
        <v>32</v>
      </c>
      <c r="R22" s="88">
        <f t="shared" si="6"/>
        <v>1</v>
      </c>
      <c r="S22" s="88">
        <f t="shared" si="6"/>
        <v>0</v>
      </c>
      <c r="T22" s="89">
        <f t="shared" si="7"/>
        <v>1</v>
      </c>
    </row>
    <row r="23" spans="1:20" ht="12.95" customHeight="1">
      <c r="A23" s="124">
        <v>18</v>
      </c>
      <c r="B23" s="5" t="s">
        <v>1035</v>
      </c>
      <c r="C23" s="88">
        <v>0</v>
      </c>
      <c r="D23" s="88">
        <v>0</v>
      </c>
      <c r="E23" s="89">
        <f t="shared" si="0"/>
        <v>0</v>
      </c>
      <c r="F23" s="88">
        <v>0</v>
      </c>
      <c r="G23" s="88">
        <v>0</v>
      </c>
      <c r="H23" s="89">
        <f t="shared" si="1"/>
        <v>0</v>
      </c>
      <c r="I23" s="88">
        <v>17</v>
      </c>
      <c r="J23" s="88">
        <v>1</v>
      </c>
      <c r="K23" s="89">
        <f t="shared" si="2"/>
        <v>18</v>
      </c>
      <c r="L23" s="88">
        <v>0</v>
      </c>
      <c r="M23" s="88">
        <v>0</v>
      </c>
      <c r="N23" s="89">
        <f t="shared" si="3"/>
        <v>0</v>
      </c>
      <c r="O23" s="88">
        <f t="shared" si="4"/>
        <v>17</v>
      </c>
      <c r="P23" s="88">
        <f t="shared" si="4"/>
        <v>1</v>
      </c>
      <c r="Q23" s="89">
        <f t="shared" si="5"/>
        <v>18</v>
      </c>
      <c r="R23" s="88">
        <f t="shared" si="6"/>
        <v>0</v>
      </c>
      <c r="S23" s="88">
        <f t="shared" si="6"/>
        <v>0</v>
      </c>
      <c r="T23" s="89">
        <f t="shared" si="7"/>
        <v>0</v>
      </c>
    </row>
    <row r="24" spans="1:20" ht="12.95" customHeight="1">
      <c r="A24" s="124">
        <v>19</v>
      </c>
      <c r="B24" s="5" t="s">
        <v>1036</v>
      </c>
      <c r="C24" s="88">
        <v>0</v>
      </c>
      <c r="D24" s="88">
        <v>0</v>
      </c>
      <c r="E24" s="89">
        <f t="shared" si="0"/>
        <v>0</v>
      </c>
      <c r="F24" s="88">
        <v>0</v>
      </c>
      <c r="G24" s="88">
        <v>0</v>
      </c>
      <c r="H24" s="89">
        <f t="shared" si="1"/>
        <v>0</v>
      </c>
      <c r="I24" s="88">
        <v>4</v>
      </c>
      <c r="J24" s="88">
        <v>0</v>
      </c>
      <c r="K24" s="89">
        <f t="shared" si="2"/>
        <v>4</v>
      </c>
      <c r="L24" s="88">
        <v>0</v>
      </c>
      <c r="M24" s="88">
        <v>0</v>
      </c>
      <c r="N24" s="89">
        <f t="shared" si="3"/>
        <v>0</v>
      </c>
      <c r="O24" s="88">
        <f t="shared" si="4"/>
        <v>4</v>
      </c>
      <c r="P24" s="88">
        <f t="shared" si="4"/>
        <v>0</v>
      </c>
      <c r="Q24" s="89">
        <f t="shared" si="5"/>
        <v>4</v>
      </c>
      <c r="R24" s="88">
        <f t="shared" si="6"/>
        <v>0</v>
      </c>
      <c r="S24" s="88">
        <f t="shared" si="6"/>
        <v>0</v>
      </c>
      <c r="T24" s="89">
        <f t="shared" si="7"/>
        <v>0</v>
      </c>
    </row>
    <row r="25" spans="1:20" ht="12.95" customHeight="1">
      <c r="A25" s="124">
        <v>20</v>
      </c>
      <c r="B25" s="5" t="s">
        <v>1037</v>
      </c>
      <c r="C25" s="88">
        <v>0</v>
      </c>
      <c r="D25" s="88">
        <v>0</v>
      </c>
      <c r="E25" s="89">
        <f t="shared" si="0"/>
        <v>0</v>
      </c>
      <c r="F25" s="88">
        <v>0</v>
      </c>
      <c r="G25" s="88">
        <v>0</v>
      </c>
      <c r="H25" s="89">
        <f t="shared" si="1"/>
        <v>0</v>
      </c>
      <c r="I25" s="88">
        <v>35</v>
      </c>
      <c r="J25" s="88">
        <v>1</v>
      </c>
      <c r="K25" s="89">
        <f t="shared" si="2"/>
        <v>36</v>
      </c>
      <c r="L25" s="88">
        <v>0</v>
      </c>
      <c r="M25" s="88">
        <v>0</v>
      </c>
      <c r="N25" s="89">
        <f t="shared" si="3"/>
        <v>0</v>
      </c>
      <c r="O25" s="88">
        <f t="shared" si="4"/>
        <v>35</v>
      </c>
      <c r="P25" s="88">
        <f t="shared" si="4"/>
        <v>1</v>
      </c>
      <c r="Q25" s="89">
        <f t="shared" si="5"/>
        <v>36</v>
      </c>
      <c r="R25" s="88">
        <f t="shared" si="6"/>
        <v>0</v>
      </c>
      <c r="S25" s="88">
        <f t="shared" si="6"/>
        <v>0</v>
      </c>
      <c r="T25" s="89">
        <f t="shared" si="7"/>
        <v>0</v>
      </c>
    </row>
    <row r="26" spans="1:20" ht="12.95" customHeight="1">
      <c r="A26" s="124">
        <v>21</v>
      </c>
      <c r="B26" s="5" t="s">
        <v>1038</v>
      </c>
      <c r="C26" s="88">
        <v>0</v>
      </c>
      <c r="D26" s="88">
        <v>0</v>
      </c>
      <c r="E26" s="89">
        <f t="shared" si="0"/>
        <v>0</v>
      </c>
      <c r="F26" s="88">
        <v>0</v>
      </c>
      <c r="G26" s="88">
        <v>0</v>
      </c>
      <c r="H26" s="89">
        <f t="shared" si="1"/>
        <v>0</v>
      </c>
      <c r="I26" s="88">
        <v>0</v>
      </c>
      <c r="J26" s="88">
        <v>0</v>
      </c>
      <c r="K26" s="89">
        <f t="shared" si="2"/>
        <v>0</v>
      </c>
      <c r="L26" s="88">
        <v>0</v>
      </c>
      <c r="M26" s="88">
        <v>0</v>
      </c>
      <c r="N26" s="89">
        <f t="shared" si="3"/>
        <v>0</v>
      </c>
      <c r="O26" s="88">
        <f t="shared" si="4"/>
        <v>0</v>
      </c>
      <c r="P26" s="88">
        <f t="shared" si="4"/>
        <v>0</v>
      </c>
      <c r="Q26" s="89">
        <f t="shared" si="5"/>
        <v>0</v>
      </c>
      <c r="R26" s="88">
        <f t="shared" si="6"/>
        <v>0</v>
      </c>
      <c r="S26" s="88">
        <f t="shared" si="6"/>
        <v>0</v>
      </c>
      <c r="T26" s="89">
        <f t="shared" si="7"/>
        <v>0</v>
      </c>
    </row>
    <row r="27" spans="1:20" ht="12.95" customHeight="1">
      <c r="A27" s="124">
        <v>22</v>
      </c>
      <c r="B27" s="5" t="s">
        <v>1039</v>
      </c>
      <c r="C27" s="88">
        <v>0</v>
      </c>
      <c r="D27" s="88">
        <v>0</v>
      </c>
      <c r="E27" s="89">
        <f t="shared" si="0"/>
        <v>0</v>
      </c>
      <c r="F27" s="88">
        <v>0</v>
      </c>
      <c r="G27" s="88">
        <v>0</v>
      </c>
      <c r="H27" s="89">
        <f t="shared" si="1"/>
        <v>0</v>
      </c>
      <c r="I27" s="88">
        <v>105</v>
      </c>
      <c r="J27" s="88">
        <v>15</v>
      </c>
      <c r="K27" s="89">
        <f t="shared" si="2"/>
        <v>120</v>
      </c>
      <c r="L27" s="88">
        <v>8</v>
      </c>
      <c r="M27" s="88">
        <v>0</v>
      </c>
      <c r="N27" s="89">
        <f t="shared" si="3"/>
        <v>8</v>
      </c>
      <c r="O27" s="88">
        <f t="shared" si="4"/>
        <v>105</v>
      </c>
      <c r="P27" s="88">
        <f t="shared" si="4"/>
        <v>15</v>
      </c>
      <c r="Q27" s="89">
        <f t="shared" si="5"/>
        <v>120</v>
      </c>
      <c r="R27" s="88">
        <f t="shared" si="6"/>
        <v>8</v>
      </c>
      <c r="S27" s="88">
        <f t="shared" si="6"/>
        <v>0</v>
      </c>
      <c r="T27" s="89">
        <f t="shared" si="7"/>
        <v>8</v>
      </c>
    </row>
    <row r="28" spans="1:20" ht="12.95" customHeight="1">
      <c r="A28" s="124">
        <v>23</v>
      </c>
      <c r="B28" s="5" t="s">
        <v>1040</v>
      </c>
      <c r="C28" s="88">
        <v>0</v>
      </c>
      <c r="D28" s="88">
        <v>0</v>
      </c>
      <c r="E28" s="89">
        <f t="shared" si="0"/>
        <v>0</v>
      </c>
      <c r="F28" s="88">
        <v>0</v>
      </c>
      <c r="G28" s="88">
        <v>0</v>
      </c>
      <c r="H28" s="89">
        <f t="shared" si="1"/>
        <v>0</v>
      </c>
      <c r="I28" s="88">
        <v>135</v>
      </c>
      <c r="J28" s="88">
        <v>4</v>
      </c>
      <c r="K28" s="89">
        <f t="shared" si="2"/>
        <v>139</v>
      </c>
      <c r="L28" s="88">
        <v>34</v>
      </c>
      <c r="M28" s="88">
        <v>2</v>
      </c>
      <c r="N28" s="89">
        <f t="shared" si="3"/>
        <v>36</v>
      </c>
      <c r="O28" s="88">
        <f t="shared" si="4"/>
        <v>135</v>
      </c>
      <c r="P28" s="88">
        <f t="shared" si="4"/>
        <v>4</v>
      </c>
      <c r="Q28" s="89">
        <f t="shared" si="5"/>
        <v>139</v>
      </c>
      <c r="R28" s="88">
        <f t="shared" si="6"/>
        <v>34</v>
      </c>
      <c r="S28" s="88">
        <f t="shared" si="6"/>
        <v>2</v>
      </c>
      <c r="T28" s="89">
        <f t="shared" si="7"/>
        <v>36</v>
      </c>
    </row>
    <row r="29" spans="1:20" ht="12.95" customHeight="1">
      <c r="A29" s="124">
        <v>24</v>
      </c>
      <c r="B29" s="5" t="s">
        <v>1041</v>
      </c>
      <c r="C29" s="88">
        <v>0</v>
      </c>
      <c r="D29" s="88">
        <v>0</v>
      </c>
      <c r="E29" s="89">
        <f t="shared" si="0"/>
        <v>0</v>
      </c>
      <c r="F29" s="88">
        <v>3</v>
      </c>
      <c r="G29" s="88">
        <v>0</v>
      </c>
      <c r="H29" s="89">
        <f t="shared" si="1"/>
        <v>3</v>
      </c>
      <c r="I29" s="88">
        <v>132</v>
      </c>
      <c r="J29" s="88">
        <v>3</v>
      </c>
      <c r="K29" s="89">
        <f t="shared" si="2"/>
        <v>135</v>
      </c>
      <c r="L29" s="88">
        <v>17</v>
      </c>
      <c r="M29" s="88">
        <v>0</v>
      </c>
      <c r="N29" s="89">
        <f t="shared" si="3"/>
        <v>17</v>
      </c>
      <c r="O29" s="88">
        <f t="shared" si="4"/>
        <v>132</v>
      </c>
      <c r="P29" s="88">
        <f t="shared" si="4"/>
        <v>3</v>
      </c>
      <c r="Q29" s="89">
        <f t="shared" si="5"/>
        <v>135</v>
      </c>
      <c r="R29" s="88">
        <f t="shared" si="6"/>
        <v>20</v>
      </c>
      <c r="S29" s="88">
        <f t="shared" si="6"/>
        <v>0</v>
      </c>
      <c r="T29" s="89">
        <f t="shared" si="7"/>
        <v>20</v>
      </c>
    </row>
    <row r="30" spans="1:20" ht="12.95" customHeight="1">
      <c r="A30" s="124">
        <v>25</v>
      </c>
      <c r="B30" s="5" t="s">
        <v>1042</v>
      </c>
      <c r="C30" s="88">
        <v>1</v>
      </c>
      <c r="D30" s="88">
        <v>0</v>
      </c>
      <c r="E30" s="89">
        <f t="shared" si="0"/>
        <v>1</v>
      </c>
      <c r="F30" s="88">
        <v>0</v>
      </c>
      <c r="G30" s="88">
        <v>0</v>
      </c>
      <c r="H30" s="89">
        <f t="shared" si="1"/>
        <v>0</v>
      </c>
      <c r="I30" s="88">
        <v>249</v>
      </c>
      <c r="J30" s="88">
        <v>10</v>
      </c>
      <c r="K30" s="89">
        <f t="shared" si="2"/>
        <v>259</v>
      </c>
      <c r="L30" s="88">
        <v>11</v>
      </c>
      <c r="M30" s="88">
        <v>2</v>
      </c>
      <c r="N30" s="89">
        <f t="shared" si="3"/>
        <v>13</v>
      </c>
      <c r="O30" s="88">
        <f t="shared" si="4"/>
        <v>250</v>
      </c>
      <c r="P30" s="88">
        <f t="shared" si="4"/>
        <v>10</v>
      </c>
      <c r="Q30" s="89">
        <f t="shared" si="5"/>
        <v>260</v>
      </c>
      <c r="R30" s="88">
        <f t="shared" si="6"/>
        <v>11</v>
      </c>
      <c r="S30" s="88">
        <f t="shared" si="6"/>
        <v>2</v>
      </c>
      <c r="T30" s="89">
        <f t="shared" si="7"/>
        <v>13</v>
      </c>
    </row>
    <row r="31" spans="1:20" ht="12.95" customHeight="1">
      <c r="A31" s="124">
        <v>26</v>
      </c>
      <c r="B31" s="5" t="s">
        <v>1043</v>
      </c>
      <c r="C31" s="88">
        <v>0</v>
      </c>
      <c r="D31" s="88">
        <v>0</v>
      </c>
      <c r="E31" s="89">
        <f t="shared" si="0"/>
        <v>0</v>
      </c>
      <c r="F31" s="88">
        <v>0</v>
      </c>
      <c r="G31" s="88">
        <v>0</v>
      </c>
      <c r="H31" s="89">
        <f t="shared" si="1"/>
        <v>0</v>
      </c>
      <c r="I31" s="88">
        <v>12</v>
      </c>
      <c r="J31" s="88">
        <v>0</v>
      </c>
      <c r="K31" s="89">
        <f t="shared" si="2"/>
        <v>12</v>
      </c>
      <c r="L31" s="88">
        <v>0</v>
      </c>
      <c r="M31" s="88">
        <v>1</v>
      </c>
      <c r="N31" s="89">
        <f t="shared" si="3"/>
        <v>1</v>
      </c>
      <c r="O31" s="88">
        <f t="shared" si="4"/>
        <v>12</v>
      </c>
      <c r="P31" s="88">
        <f t="shared" si="4"/>
        <v>0</v>
      </c>
      <c r="Q31" s="89">
        <f t="shared" si="5"/>
        <v>12</v>
      </c>
      <c r="R31" s="88">
        <f t="shared" si="6"/>
        <v>0</v>
      </c>
      <c r="S31" s="88">
        <f t="shared" si="6"/>
        <v>1</v>
      </c>
      <c r="T31" s="89">
        <f t="shared" si="7"/>
        <v>1</v>
      </c>
    </row>
    <row r="32" spans="1:20" ht="12.95" customHeight="1">
      <c r="A32" s="124">
        <v>27</v>
      </c>
      <c r="B32" s="5" t="s">
        <v>1044</v>
      </c>
      <c r="C32" s="88">
        <v>0</v>
      </c>
      <c r="D32" s="88">
        <v>0</v>
      </c>
      <c r="E32" s="89">
        <f t="shared" si="0"/>
        <v>0</v>
      </c>
      <c r="F32" s="88">
        <v>0</v>
      </c>
      <c r="G32" s="88">
        <v>0</v>
      </c>
      <c r="H32" s="89">
        <f t="shared" si="1"/>
        <v>0</v>
      </c>
      <c r="I32" s="88">
        <v>34</v>
      </c>
      <c r="J32" s="88">
        <v>2</v>
      </c>
      <c r="K32" s="89">
        <f t="shared" si="2"/>
        <v>36</v>
      </c>
      <c r="L32" s="88">
        <v>0</v>
      </c>
      <c r="M32" s="88">
        <v>0</v>
      </c>
      <c r="N32" s="89">
        <f t="shared" si="3"/>
        <v>0</v>
      </c>
      <c r="O32" s="88">
        <f t="shared" si="4"/>
        <v>34</v>
      </c>
      <c r="P32" s="88">
        <f t="shared" si="4"/>
        <v>2</v>
      </c>
      <c r="Q32" s="89">
        <f t="shared" si="5"/>
        <v>36</v>
      </c>
      <c r="R32" s="88">
        <f t="shared" si="6"/>
        <v>0</v>
      </c>
      <c r="S32" s="88">
        <f t="shared" si="6"/>
        <v>0</v>
      </c>
      <c r="T32" s="89">
        <f t="shared" si="7"/>
        <v>0</v>
      </c>
    </row>
    <row r="33" spans="1:20" ht="12.95" customHeight="1">
      <c r="A33" s="124">
        <v>28</v>
      </c>
      <c r="B33" s="5" t="s">
        <v>1045</v>
      </c>
      <c r="C33" s="88">
        <v>0</v>
      </c>
      <c r="D33" s="88">
        <v>0</v>
      </c>
      <c r="E33" s="89">
        <f t="shared" si="0"/>
        <v>0</v>
      </c>
      <c r="F33" s="88">
        <v>1</v>
      </c>
      <c r="G33" s="88">
        <v>0</v>
      </c>
      <c r="H33" s="89">
        <f t="shared" si="1"/>
        <v>1</v>
      </c>
      <c r="I33" s="88">
        <v>65</v>
      </c>
      <c r="J33" s="88">
        <v>2</v>
      </c>
      <c r="K33" s="89">
        <f t="shared" si="2"/>
        <v>67</v>
      </c>
      <c r="L33" s="88">
        <v>2</v>
      </c>
      <c r="M33" s="88">
        <v>0</v>
      </c>
      <c r="N33" s="89">
        <f t="shared" si="3"/>
        <v>2</v>
      </c>
      <c r="O33" s="88">
        <f t="shared" si="4"/>
        <v>65</v>
      </c>
      <c r="P33" s="88">
        <f t="shared" si="4"/>
        <v>2</v>
      </c>
      <c r="Q33" s="89">
        <f t="shared" si="5"/>
        <v>67</v>
      </c>
      <c r="R33" s="88">
        <f t="shared" si="6"/>
        <v>3</v>
      </c>
      <c r="S33" s="88">
        <f t="shared" si="6"/>
        <v>0</v>
      </c>
      <c r="T33" s="89">
        <f t="shared" si="7"/>
        <v>3</v>
      </c>
    </row>
    <row r="34" spans="1:20" ht="12.95" customHeight="1">
      <c r="A34" s="124">
        <v>29</v>
      </c>
      <c r="B34" s="5" t="s">
        <v>1046</v>
      </c>
      <c r="C34" s="88">
        <v>0</v>
      </c>
      <c r="D34" s="88">
        <v>0</v>
      </c>
      <c r="E34" s="89">
        <f t="shared" si="0"/>
        <v>0</v>
      </c>
      <c r="F34" s="88">
        <v>1</v>
      </c>
      <c r="G34" s="88">
        <v>0</v>
      </c>
      <c r="H34" s="89">
        <f t="shared" si="1"/>
        <v>1</v>
      </c>
      <c r="I34" s="88">
        <v>49</v>
      </c>
      <c r="J34" s="88">
        <v>2</v>
      </c>
      <c r="K34" s="89">
        <f t="shared" si="2"/>
        <v>51</v>
      </c>
      <c r="L34" s="88">
        <v>10</v>
      </c>
      <c r="M34" s="88">
        <v>2</v>
      </c>
      <c r="N34" s="89">
        <f t="shared" si="3"/>
        <v>12</v>
      </c>
      <c r="O34" s="88">
        <f t="shared" si="4"/>
        <v>49</v>
      </c>
      <c r="P34" s="88">
        <f t="shared" si="4"/>
        <v>2</v>
      </c>
      <c r="Q34" s="89">
        <f t="shared" si="5"/>
        <v>51</v>
      </c>
      <c r="R34" s="88">
        <f t="shared" si="6"/>
        <v>11</v>
      </c>
      <c r="S34" s="88">
        <f t="shared" si="6"/>
        <v>2</v>
      </c>
      <c r="T34" s="89">
        <f t="shared" si="7"/>
        <v>13</v>
      </c>
    </row>
    <row r="35" spans="1:20" ht="12.95" customHeight="1">
      <c r="A35" s="124">
        <v>30</v>
      </c>
      <c r="B35" s="5" t="s">
        <v>1047</v>
      </c>
      <c r="C35" s="88">
        <v>0</v>
      </c>
      <c r="D35" s="88">
        <v>0</v>
      </c>
      <c r="E35" s="89">
        <f t="shared" si="0"/>
        <v>0</v>
      </c>
      <c r="F35" s="88">
        <v>0</v>
      </c>
      <c r="G35" s="88">
        <v>0</v>
      </c>
      <c r="H35" s="89">
        <f t="shared" si="1"/>
        <v>0</v>
      </c>
      <c r="I35" s="88">
        <v>33</v>
      </c>
      <c r="J35" s="88">
        <v>1</v>
      </c>
      <c r="K35" s="89">
        <f t="shared" si="2"/>
        <v>34</v>
      </c>
      <c r="L35" s="88">
        <v>8</v>
      </c>
      <c r="M35" s="88">
        <v>0</v>
      </c>
      <c r="N35" s="89">
        <f t="shared" si="3"/>
        <v>8</v>
      </c>
      <c r="O35" s="88">
        <f t="shared" si="4"/>
        <v>33</v>
      </c>
      <c r="P35" s="88">
        <f t="shared" si="4"/>
        <v>1</v>
      </c>
      <c r="Q35" s="89">
        <f t="shared" si="5"/>
        <v>34</v>
      </c>
      <c r="R35" s="88">
        <f t="shared" si="6"/>
        <v>8</v>
      </c>
      <c r="S35" s="88">
        <f t="shared" si="6"/>
        <v>0</v>
      </c>
      <c r="T35" s="89">
        <f t="shared" si="7"/>
        <v>8</v>
      </c>
    </row>
    <row r="36" spans="1:20" ht="12.95" customHeight="1">
      <c r="A36" s="124">
        <v>31</v>
      </c>
      <c r="B36" s="5" t="s">
        <v>1048</v>
      </c>
      <c r="C36" s="88">
        <v>0</v>
      </c>
      <c r="D36" s="88">
        <v>0</v>
      </c>
      <c r="E36" s="89">
        <f t="shared" si="0"/>
        <v>0</v>
      </c>
      <c r="F36" s="88">
        <v>0</v>
      </c>
      <c r="G36" s="88">
        <v>0</v>
      </c>
      <c r="H36" s="89">
        <f t="shared" si="1"/>
        <v>0</v>
      </c>
      <c r="I36" s="88">
        <v>75</v>
      </c>
      <c r="J36" s="88">
        <v>1</v>
      </c>
      <c r="K36" s="89">
        <f t="shared" si="2"/>
        <v>76</v>
      </c>
      <c r="L36" s="88">
        <v>0</v>
      </c>
      <c r="M36" s="88">
        <v>0</v>
      </c>
      <c r="N36" s="89">
        <f t="shared" si="3"/>
        <v>0</v>
      </c>
      <c r="O36" s="88">
        <f t="shared" si="4"/>
        <v>75</v>
      </c>
      <c r="P36" s="88">
        <f t="shared" si="4"/>
        <v>1</v>
      </c>
      <c r="Q36" s="89">
        <f t="shared" si="5"/>
        <v>76</v>
      </c>
      <c r="R36" s="88">
        <f t="shared" si="6"/>
        <v>0</v>
      </c>
      <c r="S36" s="88">
        <f t="shared" si="6"/>
        <v>0</v>
      </c>
      <c r="T36" s="89">
        <f t="shared" si="7"/>
        <v>0</v>
      </c>
    </row>
    <row r="37" spans="1:20" ht="12.95" customHeight="1">
      <c r="A37" s="124">
        <v>32</v>
      </c>
      <c r="B37" s="5" t="s">
        <v>1049</v>
      </c>
      <c r="C37" s="88">
        <v>0</v>
      </c>
      <c r="D37" s="88">
        <v>0</v>
      </c>
      <c r="E37" s="89">
        <f t="shared" si="0"/>
        <v>0</v>
      </c>
      <c r="F37" s="88">
        <v>0</v>
      </c>
      <c r="G37" s="88">
        <v>0</v>
      </c>
      <c r="H37" s="89">
        <f t="shared" si="1"/>
        <v>0</v>
      </c>
      <c r="I37" s="88">
        <v>5</v>
      </c>
      <c r="J37" s="88">
        <v>2</v>
      </c>
      <c r="K37" s="89">
        <f t="shared" si="2"/>
        <v>7</v>
      </c>
      <c r="L37" s="88">
        <v>8</v>
      </c>
      <c r="M37" s="88">
        <v>0</v>
      </c>
      <c r="N37" s="89">
        <f t="shared" si="3"/>
        <v>8</v>
      </c>
      <c r="O37" s="88">
        <f t="shared" si="4"/>
        <v>5</v>
      </c>
      <c r="P37" s="88">
        <f t="shared" si="4"/>
        <v>2</v>
      </c>
      <c r="Q37" s="89">
        <f t="shared" si="5"/>
        <v>7</v>
      </c>
      <c r="R37" s="88">
        <f t="shared" si="6"/>
        <v>8</v>
      </c>
      <c r="S37" s="88">
        <f t="shared" si="6"/>
        <v>0</v>
      </c>
      <c r="T37" s="89">
        <f t="shared" si="7"/>
        <v>8</v>
      </c>
    </row>
    <row r="38" spans="1:20" ht="12.95" customHeight="1">
      <c r="A38" s="124">
        <v>33</v>
      </c>
      <c r="B38" s="5" t="s">
        <v>1050</v>
      </c>
      <c r="C38" s="88">
        <v>0</v>
      </c>
      <c r="D38" s="88">
        <v>0</v>
      </c>
      <c r="E38" s="89">
        <f t="shared" si="0"/>
        <v>0</v>
      </c>
      <c r="F38" s="88">
        <v>2</v>
      </c>
      <c r="G38" s="88">
        <v>0</v>
      </c>
      <c r="H38" s="89">
        <f t="shared" si="1"/>
        <v>2</v>
      </c>
      <c r="I38" s="88">
        <v>51</v>
      </c>
      <c r="J38" s="88">
        <v>1</v>
      </c>
      <c r="K38" s="89">
        <f t="shared" si="2"/>
        <v>52</v>
      </c>
      <c r="L38" s="88">
        <v>4</v>
      </c>
      <c r="M38" s="88">
        <v>0</v>
      </c>
      <c r="N38" s="89">
        <f t="shared" si="3"/>
        <v>4</v>
      </c>
      <c r="O38" s="88">
        <f t="shared" si="4"/>
        <v>51</v>
      </c>
      <c r="P38" s="88">
        <f t="shared" si="4"/>
        <v>1</v>
      </c>
      <c r="Q38" s="89">
        <f t="shared" si="5"/>
        <v>52</v>
      </c>
      <c r="R38" s="88">
        <f t="shared" si="6"/>
        <v>6</v>
      </c>
      <c r="S38" s="88">
        <f t="shared" si="6"/>
        <v>0</v>
      </c>
      <c r="T38" s="89">
        <f t="shared" si="7"/>
        <v>6</v>
      </c>
    </row>
    <row r="39" spans="1:20" ht="12.95" customHeight="1">
      <c r="A39" s="124">
        <v>35</v>
      </c>
      <c r="B39" s="5" t="s">
        <v>1051</v>
      </c>
      <c r="C39" s="88">
        <v>0</v>
      </c>
      <c r="D39" s="88">
        <v>0</v>
      </c>
      <c r="E39" s="89">
        <f t="shared" si="0"/>
        <v>0</v>
      </c>
      <c r="F39" s="88">
        <v>0</v>
      </c>
      <c r="G39" s="88">
        <v>0</v>
      </c>
      <c r="H39" s="89">
        <f t="shared" si="1"/>
        <v>0</v>
      </c>
      <c r="I39" s="88">
        <v>36</v>
      </c>
      <c r="J39" s="88">
        <v>0</v>
      </c>
      <c r="K39" s="89">
        <f t="shared" si="2"/>
        <v>36</v>
      </c>
      <c r="L39" s="88">
        <v>0</v>
      </c>
      <c r="M39" s="88">
        <v>0</v>
      </c>
      <c r="N39" s="89">
        <f t="shared" si="3"/>
        <v>0</v>
      </c>
      <c r="O39" s="88">
        <f t="shared" si="4"/>
        <v>36</v>
      </c>
      <c r="P39" s="88">
        <f t="shared" si="4"/>
        <v>0</v>
      </c>
      <c r="Q39" s="89">
        <f t="shared" si="5"/>
        <v>36</v>
      </c>
      <c r="R39" s="88">
        <f t="shared" si="6"/>
        <v>0</v>
      </c>
      <c r="S39" s="88">
        <f t="shared" si="6"/>
        <v>0</v>
      </c>
      <c r="T39" s="89">
        <f t="shared" si="7"/>
        <v>0</v>
      </c>
    </row>
    <row r="40" spans="1:20" ht="12.95" customHeight="1">
      <c r="A40" s="124">
        <v>36</v>
      </c>
      <c r="B40" s="5" t="s">
        <v>1052</v>
      </c>
      <c r="C40" s="88">
        <v>0</v>
      </c>
      <c r="D40" s="88">
        <v>0</v>
      </c>
      <c r="E40" s="89">
        <f t="shared" si="0"/>
        <v>0</v>
      </c>
      <c r="F40" s="88">
        <v>0</v>
      </c>
      <c r="G40" s="88">
        <v>0</v>
      </c>
      <c r="H40" s="89">
        <f t="shared" si="1"/>
        <v>0</v>
      </c>
      <c r="I40" s="88">
        <v>11</v>
      </c>
      <c r="J40" s="88">
        <v>0</v>
      </c>
      <c r="K40" s="89">
        <f t="shared" si="2"/>
        <v>11</v>
      </c>
      <c r="L40" s="88">
        <v>0</v>
      </c>
      <c r="M40" s="88">
        <v>0</v>
      </c>
      <c r="N40" s="89">
        <f t="shared" si="3"/>
        <v>0</v>
      </c>
      <c r="O40" s="88">
        <f t="shared" si="4"/>
        <v>11</v>
      </c>
      <c r="P40" s="88">
        <f t="shared" si="4"/>
        <v>0</v>
      </c>
      <c r="Q40" s="89">
        <f t="shared" si="5"/>
        <v>11</v>
      </c>
      <c r="R40" s="88">
        <f t="shared" si="6"/>
        <v>0</v>
      </c>
      <c r="S40" s="88">
        <f t="shared" si="6"/>
        <v>0</v>
      </c>
      <c r="T40" s="89">
        <f t="shared" si="7"/>
        <v>0</v>
      </c>
    </row>
    <row r="41" spans="1:20" ht="12.95" customHeight="1">
      <c r="A41" s="124">
        <v>37</v>
      </c>
      <c r="B41" s="5" t="s">
        <v>1053</v>
      </c>
      <c r="C41" s="88">
        <v>0</v>
      </c>
      <c r="D41" s="88">
        <v>0</v>
      </c>
      <c r="E41" s="89">
        <f t="shared" si="0"/>
        <v>0</v>
      </c>
      <c r="F41" s="88">
        <v>0</v>
      </c>
      <c r="G41" s="88">
        <v>0</v>
      </c>
      <c r="H41" s="89">
        <f t="shared" si="1"/>
        <v>0</v>
      </c>
      <c r="I41" s="88">
        <v>1</v>
      </c>
      <c r="J41" s="88">
        <v>0</v>
      </c>
      <c r="K41" s="89">
        <f t="shared" si="2"/>
        <v>1</v>
      </c>
      <c r="L41" s="88">
        <v>0</v>
      </c>
      <c r="M41" s="88">
        <v>0</v>
      </c>
      <c r="N41" s="89">
        <f t="shared" si="3"/>
        <v>0</v>
      </c>
      <c r="O41" s="88">
        <f t="shared" si="4"/>
        <v>1</v>
      </c>
      <c r="P41" s="88">
        <f t="shared" si="4"/>
        <v>0</v>
      </c>
      <c r="Q41" s="89">
        <f t="shared" si="5"/>
        <v>1</v>
      </c>
      <c r="R41" s="88">
        <f t="shared" si="6"/>
        <v>0</v>
      </c>
      <c r="S41" s="88">
        <f t="shared" si="6"/>
        <v>0</v>
      </c>
      <c r="T41" s="89">
        <f t="shared" si="7"/>
        <v>0</v>
      </c>
    </row>
    <row r="42" spans="1:20" ht="12.95" customHeight="1">
      <c r="A42" s="124">
        <v>38</v>
      </c>
      <c r="B42" s="5" t="s">
        <v>1054</v>
      </c>
      <c r="C42" s="88">
        <v>0</v>
      </c>
      <c r="D42" s="88">
        <v>0</v>
      </c>
      <c r="E42" s="89">
        <f t="shared" si="0"/>
        <v>0</v>
      </c>
      <c r="F42" s="88">
        <v>0</v>
      </c>
      <c r="G42" s="88">
        <v>0</v>
      </c>
      <c r="H42" s="89">
        <f t="shared" si="1"/>
        <v>0</v>
      </c>
      <c r="I42" s="88">
        <v>43</v>
      </c>
      <c r="J42" s="88">
        <v>0</v>
      </c>
      <c r="K42" s="89">
        <f t="shared" si="2"/>
        <v>43</v>
      </c>
      <c r="L42" s="88">
        <v>0</v>
      </c>
      <c r="M42" s="88">
        <v>0</v>
      </c>
      <c r="N42" s="89">
        <f t="shared" si="3"/>
        <v>0</v>
      </c>
      <c r="O42" s="88">
        <f t="shared" si="4"/>
        <v>43</v>
      </c>
      <c r="P42" s="88">
        <f t="shared" si="4"/>
        <v>0</v>
      </c>
      <c r="Q42" s="89">
        <f t="shared" si="5"/>
        <v>43</v>
      </c>
      <c r="R42" s="88">
        <f t="shared" si="6"/>
        <v>0</v>
      </c>
      <c r="S42" s="88">
        <f t="shared" si="6"/>
        <v>0</v>
      </c>
      <c r="T42" s="89">
        <f t="shared" si="7"/>
        <v>0</v>
      </c>
    </row>
    <row r="43" spans="1:20" ht="12.95" customHeight="1">
      <c r="A43" s="124">
        <v>39</v>
      </c>
      <c r="B43" s="5" t="s">
        <v>1055</v>
      </c>
      <c r="C43" s="88">
        <v>0</v>
      </c>
      <c r="D43" s="88">
        <v>0</v>
      </c>
      <c r="E43" s="89">
        <f t="shared" si="0"/>
        <v>0</v>
      </c>
      <c r="F43" s="88">
        <v>0</v>
      </c>
      <c r="G43" s="88">
        <v>0</v>
      </c>
      <c r="H43" s="89">
        <f t="shared" si="1"/>
        <v>0</v>
      </c>
      <c r="I43" s="88">
        <v>2</v>
      </c>
      <c r="J43" s="88">
        <v>0</v>
      </c>
      <c r="K43" s="89">
        <f t="shared" si="2"/>
        <v>2</v>
      </c>
      <c r="L43" s="88">
        <v>0</v>
      </c>
      <c r="M43" s="88">
        <v>0</v>
      </c>
      <c r="N43" s="89">
        <f t="shared" si="3"/>
        <v>0</v>
      </c>
      <c r="O43" s="88">
        <f t="shared" si="4"/>
        <v>2</v>
      </c>
      <c r="P43" s="88">
        <f t="shared" si="4"/>
        <v>0</v>
      </c>
      <c r="Q43" s="89">
        <f t="shared" si="5"/>
        <v>2</v>
      </c>
      <c r="R43" s="88">
        <f t="shared" si="6"/>
        <v>0</v>
      </c>
      <c r="S43" s="88">
        <f t="shared" si="6"/>
        <v>0</v>
      </c>
      <c r="T43" s="89">
        <f t="shared" si="7"/>
        <v>0</v>
      </c>
    </row>
    <row r="44" spans="1:20" ht="12.95" customHeight="1">
      <c r="A44" s="124">
        <v>41</v>
      </c>
      <c r="B44" s="5" t="s">
        <v>1056</v>
      </c>
      <c r="C44" s="88">
        <v>1</v>
      </c>
      <c r="D44" s="88">
        <v>0</v>
      </c>
      <c r="E44" s="89">
        <f t="shared" si="0"/>
        <v>1</v>
      </c>
      <c r="F44" s="88">
        <v>0</v>
      </c>
      <c r="G44" s="88">
        <v>0</v>
      </c>
      <c r="H44" s="89">
        <f t="shared" si="1"/>
        <v>0</v>
      </c>
      <c r="I44" s="88">
        <v>568</v>
      </c>
      <c r="J44" s="88">
        <v>0</v>
      </c>
      <c r="K44" s="89">
        <f t="shared" si="2"/>
        <v>568</v>
      </c>
      <c r="L44" s="88">
        <v>1</v>
      </c>
      <c r="M44" s="88">
        <v>0</v>
      </c>
      <c r="N44" s="89">
        <f t="shared" si="3"/>
        <v>1</v>
      </c>
      <c r="O44" s="88">
        <f t="shared" si="4"/>
        <v>569</v>
      </c>
      <c r="P44" s="88">
        <f t="shared" si="4"/>
        <v>0</v>
      </c>
      <c r="Q44" s="89">
        <f t="shared" si="5"/>
        <v>569</v>
      </c>
      <c r="R44" s="88">
        <f t="shared" si="6"/>
        <v>1</v>
      </c>
      <c r="S44" s="88">
        <f t="shared" si="6"/>
        <v>0</v>
      </c>
      <c r="T44" s="89">
        <f t="shared" si="7"/>
        <v>1</v>
      </c>
    </row>
    <row r="45" spans="1:20" ht="12.95" customHeight="1">
      <c r="A45" s="124">
        <v>42</v>
      </c>
      <c r="B45" s="5" t="s">
        <v>1057</v>
      </c>
      <c r="C45" s="88">
        <v>0</v>
      </c>
      <c r="D45" s="88">
        <v>0</v>
      </c>
      <c r="E45" s="89">
        <f t="shared" si="0"/>
        <v>0</v>
      </c>
      <c r="F45" s="88">
        <v>0</v>
      </c>
      <c r="G45" s="88">
        <v>0</v>
      </c>
      <c r="H45" s="89">
        <f t="shared" si="1"/>
        <v>0</v>
      </c>
      <c r="I45" s="88">
        <v>213</v>
      </c>
      <c r="J45" s="88">
        <v>0</v>
      </c>
      <c r="K45" s="89">
        <f t="shared" si="2"/>
        <v>213</v>
      </c>
      <c r="L45" s="88">
        <v>3</v>
      </c>
      <c r="M45" s="88">
        <v>0</v>
      </c>
      <c r="N45" s="89">
        <f t="shared" si="3"/>
        <v>3</v>
      </c>
      <c r="O45" s="88">
        <f t="shared" si="4"/>
        <v>213</v>
      </c>
      <c r="P45" s="88">
        <f t="shared" si="4"/>
        <v>0</v>
      </c>
      <c r="Q45" s="89">
        <f t="shared" si="5"/>
        <v>213</v>
      </c>
      <c r="R45" s="88">
        <f t="shared" si="6"/>
        <v>3</v>
      </c>
      <c r="S45" s="88">
        <f t="shared" si="6"/>
        <v>0</v>
      </c>
      <c r="T45" s="89">
        <f t="shared" si="7"/>
        <v>3</v>
      </c>
    </row>
    <row r="46" spans="1:20" ht="12.95" customHeight="1">
      <c r="A46" s="124">
        <v>43</v>
      </c>
      <c r="B46" s="5" t="s">
        <v>1058</v>
      </c>
      <c r="C46" s="88">
        <v>1</v>
      </c>
      <c r="D46" s="88">
        <v>0</v>
      </c>
      <c r="E46" s="89">
        <f t="shared" si="0"/>
        <v>1</v>
      </c>
      <c r="F46" s="88">
        <v>0</v>
      </c>
      <c r="G46" s="88">
        <v>0</v>
      </c>
      <c r="H46" s="89">
        <f t="shared" si="1"/>
        <v>0</v>
      </c>
      <c r="I46" s="88">
        <v>196</v>
      </c>
      <c r="J46" s="88">
        <v>0</v>
      </c>
      <c r="K46" s="89">
        <f t="shared" si="2"/>
        <v>196</v>
      </c>
      <c r="L46" s="88">
        <v>0</v>
      </c>
      <c r="M46" s="88">
        <v>1</v>
      </c>
      <c r="N46" s="89">
        <f t="shared" si="3"/>
        <v>1</v>
      </c>
      <c r="O46" s="88">
        <f t="shared" si="4"/>
        <v>197</v>
      </c>
      <c r="P46" s="88">
        <f t="shared" si="4"/>
        <v>0</v>
      </c>
      <c r="Q46" s="89">
        <f t="shared" si="5"/>
        <v>197</v>
      </c>
      <c r="R46" s="88">
        <f t="shared" si="6"/>
        <v>0</v>
      </c>
      <c r="S46" s="88">
        <f t="shared" si="6"/>
        <v>1</v>
      </c>
      <c r="T46" s="89">
        <f t="shared" si="7"/>
        <v>1</v>
      </c>
    </row>
    <row r="47" spans="1:20" ht="12.95" customHeight="1">
      <c r="A47" s="124">
        <v>45</v>
      </c>
      <c r="B47" s="5" t="s">
        <v>1059</v>
      </c>
      <c r="C47" s="88">
        <v>0</v>
      </c>
      <c r="D47" s="88">
        <v>0</v>
      </c>
      <c r="E47" s="89">
        <f t="shared" si="0"/>
        <v>0</v>
      </c>
      <c r="F47" s="88">
        <v>0</v>
      </c>
      <c r="G47" s="88">
        <v>0</v>
      </c>
      <c r="H47" s="89">
        <f t="shared" si="1"/>
        <v>0</v>
      </c>
      <c r="I47" s="88">
        <v>27</v>
      </c>
      <c r="J47" s="88">
        <v>0</v>
      </c>
      <c r="K47" s="89">
        <f t="shared" si="2"/>
        <v>27</v>
      </c>
      <c r="L47" s="88">
        <v>2</v>
      </c>
      <c r="M47" s="88">
        <v>0</v>
      </c>
      <c r="N47" s="89">
        <f t="shared" si="3"/>
        <v>2</v>
      </c>
      <c r="O47" s="88">
        <f t="shared" si="4"/>
        <v>27</v>
      </c>
      <c r="P47" s="88">
        <f t="shared" si="4"/>
        <v>0</v>
      </c>
      <c r="Q47" s="89">
        <f t="shared" si="5"/>
        <v>27</v>
      </c>
      <c r="R47" s="88">
        <f t="shared" si="6"/>
        <v>2</v>
      </c>
      <c r="S47" s="88">
        <f t="shared" si="6"/>
        <v>0</v>
      </c>
      <c r="T47" s="89">
        <f t="shared" si="7"/>
        <v>2</v>
      </c>
    </row>
    <row r="48" spans="1:20" ht="12.95" customHeight="1">
      <c r="A48" s="124">
        <v>46</v>
      </c>
      <c r="B48" s="5" t="s">
        <v>1060</v>
      </c>
      <c r="C48" s="88">
        <v>0</v>
      </c>
      <c r="D48" s="88">
        <v>0</v>
      </c>
      <c r="E48" s="89">
        <f t="shared" si="0"/>
        <v>0</v>
      </c>
      <c r="F48" s="88">
        <v>0</v>
      </c>
      <c r="G48" s="88">
        <v>0</v>
      </c>
      <c r="H48" s="89">
        <f t="shared" si="1"/>
        <v>0</v>
      </c>
      <c r="I48" s="88">
        <v>87</v>
      </c>
      <c r="J48" s="88">
        <v>5</v>
      </c>
      <c r="K48" s="89">
        <f t="shared" si="2"/>
        <v>92</v>
      </c>
      <c r="L48" s="88">
        <v>0</v>
      </c>
      <c r="M48" s="88">
        <v>1</v>
      </c>
      <c r="N48" s="89">
        <f t="shared" si="3"/>
        <v>1</v>
      </c>
      <c r="O48" s="88">
        <f t="shared" si="4"/>
        <v>87</v>
      </c>
      <c r="P48" s="88">
        <f t="shared" si="4"/>
        <v>5</v>
      </c>
      <c r="Q48" s="89">
        <f t="shared" si="5"/>
        <v>92</v>
      </c>
      <c r="R48" s="88">
        <f t="shared" si="6"/>
        <v>0</v>
      </c>
      <c r="S48" s="88">
        <f t="shared" si="6"/>
        <v>1</v>
      </c>
      <c r="T48" s="89">
        <f t="shared" si="7"/>
        <v>1</v>
      </c>
    </row>
    <row r="49" spans="1:27" ht="12.95" customHeight="1">
      <c r="A49" s="124">
        <v>47</v>
      </c>
      <c r="B49" s="5" t="s">
        <v>1061</v>
      </c>
      <c r="C49" s="88">
        <v>0</v>
      </c>
      <c r="D49" s="88">
        <v>0</v>
      </c>
      <c r="E49" s="89">
        <f t="shared" si="0"/>
        <v>0</v>
      </c>
      <c r="F49" s="88">
        <v>0</v>
      </c>
      <c r="G49" s="88">
        <v>0</v>
      </c>
      <c r="H49" s="89">
        <f t="shared" si="1"/>
        <v>0</v>
      </c>
      <c r="I49" s="88">
        <v>56</v>
      </c>
      <c r="J49" s="88">
        <v>18</v>
      </c>
      <c r="K49" s="89">
        <f t="shared" si="2"/>
        <v>74</v>
      </c>
      <c r="L49" s="88">
        <v>0</v>
      </c>
      <c r="M49" s="88">
        <v>1</v>
      </c>
      <c r="N49" s="89">
        <f t="shared" si="3"/>
        <v>1</v>
      </c>
      <c r="O49" s="88">
        <f t="shared" si="4"/>
        <v>56</v>
      </c>
      <c r="P49" s="88">
        <f t="shared" si="4"/>
        <v>18</v>
      </c>
      <c r="Q49" s="89">
        <f t="shared" si="5"/>
        <v>74</v>
      </c>
      <c r="R49" s="88">
        <f t="shared" si="6"/>
        <v>0</v>
      </c>
      <c r="S49" s="88">
        <f t="shared" si="6"/>
        <v>1</v>
      </c>
      <c r="T49" s="89">
        <f t="shared" si="7"/>
        <v>1</v>
      </c>
    </row>
    <row r="50" spans="1:27">
      <c r="A50" s="125">
        <v>49</v>
      </c>
      <c r="B50" s="447" t="s">
        <v>1062</v>
      </c>
      <c r="C50" s="122">
        <v>0</v>
      </c>
      <c r="D50" s="122">
        <v>0</v>
      </c>
      <c r="E50" s="123">
        <f t="shared" si="0"/>
        <v>0</v>
      </c>
      <c r="F50" s="122">
        <v>0</v>
      </c>
      <c r="G50" s="122">
        <v>0</v>
      </c>
      <c r="H50" s="123">
        <f t="shared" si="1"/>
        <v>0</v>
      </c>
      <c r="I50" s="122">
        <v>159</v>
      </c>
      <c r="J50" s="122">
        <v>3</v>
      </c>
      <c r="K50" s="123">
        <f t="shared" si="2"/>
        <v>162</v>
      </c>
      <c r="L50" s="122">
        <v>1</v>
      </c>
      <c r="M50" s="122">
        <v>0</v>
      </c>
      <c r="N50" s="123">
        <f t="shared" si="3"/>
        <v>1</v>
      </c>
      <c r="O50" s="122">
        <f t="shared" si="4"/>
        <v>159</v>
      </c>
      <c r="P50" s="122">
        <f t="shared" si="4"/>
        <v>3</v>
      </c>
      <c r="Q50" s="123">
        <f t="shared" si="5"/>
        <v>162</v>
      </c>
      <c r="R50" s="122">
        <f t="shared" si="6"/>
        <v>1</v>
      </c>
      <c r="S50" s="122">
        <f t="shared" si="6"/>
        <v>0</v>
      </c>
      <c r="T50" s="123">
        <f t="shared" si="7"/>
        <v>1</v>
      </c>
      <c r="U50" s="448"/>
    </row>
    <row r="51" spans="1:27" ht="12.75" customHeight="1">
      <c r="A51" s="121"/>
      <c r="B51" s="121"/>
      <c r="C51" s="88"/>
      <c r="D51" s="88"/>
      <c r="E51" s="89"/>
      <c r="F51" s="122"/>
      <c r="G51" s="122"/>
      <c r="H51" s="123"/>
      <c r="I51" s="122"/>
      <c r="J51" s="122"/>
      <c r="K51" s="122"/>
      <c r="L51" s="122"/>
      <c r="M51" s="88"/>
      <c r="N51" s="89"/>
      <c r="O51" s="88"/>
      <c r="P51" s="122"/>
      <c r="Q51" s="123"/>
      <c r="R51" s="122"/>
      <c r="S51" s="237" t="s">
        <v>3021</v>
      </c>
      <c r="T51" s="237"/>
      <c r="U51" s="237"/>
    </row>
    <row r="52" spans="1:27" s="3" customFormat="1" ht="60.75" customHeight="1">
      <c r="A52" s="822" t="s">
        <v>1007</v>
      </c>
      <c r="B52" s="825" t="s">
        <v>2899</v>
      </c>
      <c r="C52" s="769" t="s">
        <v>3141</v>
      </c>
      <c r="D52" s="770"/>
      <c r="E52" s="770"/>
      <c r="F52" s="770"/>
      <c r="G52" s="770"/>
      <c r="H52" s="770"/>
      <c r="I52" s="769" t="s">
        <v>3142</v>
      </c>
      <c r="J52" s="770"/>
      <c r="K52" s="770"/>
      <c r="L52" s="770"/>
      <c r="M52" s="770"/>
      <c r="N52" s="834"/>
      <c r="O52" s="769" t="s">
        <v>1010</v>
      </c>
      <c r="P52" s="770"/>
      <c r="Q52" s="770"/>
      <c r="R52" s="770"/>
      <c r="S52" s="770"/>
      <c r="T52" s="770"/>
      <c r="V52"/>
      <c r="W52"/>
      <c r="X52"/>
      <c r="Y52"/>
      <c r="Z52"/>
      <c r="AA52"/>
    </row>
    <row r="53" spans="1:27" s="3" customFormat="1" ht="30" customHeight="1">
      <c r="A53" s="823"/>
      <c r="B53" s="826"/>
      <c r="C53" s="769" t="s">
        <v>2900</v>
      </c>
      <c r="D53" s="770"/>
      <c r="E53" s="834"/>
      <c r="F53" s="769" t="s">
        <v>2901</v>
      </c>
      <c r="G53" s="770"/>
      <c r="H53" s="834"/>
      <c r="I53" s="769" t="s">
        <v>2900</v>
      </c>
      <c r="J53" s="844"/>
      <c r="K53" s="845"/>
      <c r="L53" s="769" t="s">
        <v>2901</v>
      </c>
      <c r="M53" s="844"/>
      <c r="N53" s="845"/>
      <c r="O53" s="769" t="s">
        <v>2900</v>
      </c>
      <c r="P53" s="844"/>
      <c r="Q53" s="845"/>
      <c r="R53" s="769" t="s">
        <v>2901</v>
      </c>
      <c r="S53" s="844"/>
      <c r="T53" s="844"/>
      <c r="V53"/>
      <c r="W53"/>
      <c r="X53"/>
      <c r="Y53"/>
      <c r="Z53"/>
      <c r="AA53"/>
    </row>
    <row r="54" spans="1:27" s="3" customFormat="1" ht="26.25" customHeight="1">
      <c r="A54" s="824"/>
      <c r="B54" s="827"/>
      <c r="C54" s="439" t="s">
        <v>1008</v>
      </c>
      <c r="D54" s="400" t="s">
        <v>1009</v>
      </c>
      <c r="E54" s="439" t="s">
        <v>1010</v>
      </c>
      <c r="F54" s="439" t="s">
        <v>1008</v>
      </c>
      <c r="G54" s="400" t="s">
        <v>1009</v>
      </c>
      <c r="H54" s="439" t="s">
        <v>1010</v>
      </c>
      <c r="I54" s="435" t="s">
        <v>1008</v>
      </c>
      <c r="J54" s="400" t="s">
        <v>1009</v>
      </c>
      <c r="K54" s="439" t="s">
        <v>1010</v>
      </c>
      <c r="L54" s="439" t="s">
        <v>1008</v>
      </c>
      <c r="M54" s="400" t="s">
        <v>1009</v>
      </c>
      <c r="N54" s="439" t="s">
        <v>1010</v>
      </c>
      <c r="O54" s="439" t="s">
        <v>1008</v>
      </c>
      <c r="P54" s="400" t="s">
        <v>1009</v>
      </c>
      <c r="Q54" s="439" t="s">
        <v>1010</v>
      </c>
      <c r="R54" s="439" t="s">
        <v>1008</v>
      </c>
      <c r="S54" s="400" t="s">
        <v>1009</v>
      </c>
      <c r="T54" s="432" t="s">
        <v>1010</v>
      </c>
      <c r="V54"/>
      <c r="W54"/>
      <c r="X54"/>
      <c r="Y54"/>
      <c r="Z54"/>
      <c r="AA54"/>
    </row>
    <row r="55" spans="1:27" ht="12.95" customHeight="1">
      <c r="A55" s="6">
        <v>50</v>
      </c>
      <c r="B55" s="6" t="s">
        <v>1063</v>
      </c>
      <c r="C55" s="88">
        <v>0</v>
      </c>
      <c r="D55" s="88">
        <v>0</v>
      </c>
      <c r="E55" s="89">
        <f t="shared" ref="E55:E98" si="8">C55+D55</f>
        <v>0</v>
      </c>
      <c r="F55" s="88">
        <v>0</v>
      </c>
      <c r="G55" s="88">
        <v>0</v>
      </c>
      <c r="H55" s="89">
        <f>F55+G55</f>
        <v>0</v>
      </c>
      <c r="I55" s="88">
        <v>7</v>
      </c>
      <c r="J55" s="88">
        <v>0</v>
      </c>
      <c r="K55" s="89">
        <f>I55+J55</f>
        <v>7</v>
      </c>
      <c r="L55" s="88">
        <v>0</v>
      </c>
      <c r="M55" s="88">
        <v>0</v>
      </c>
      <c r="N55" s="89">
        <f>L55+M55</f>
        <v>0</v>
      </c>
      <c r="O55" s="88">
        <f t="shared" ref="O55:P70" si="9">C55+I55</f>
        <v>7</v>
      </c>
      <c r="P55" s="88">
        <f t="shared" si="9"/>
        <v>0</v>
      </c>
      <c r="Q55" s="89">
        <f>O55+P55</f>
        <v>7</v>
      </c>
      <c r="R55" s="88">
        <f t="shared" ref="R55:S70" si="10">F55+L55</f>
        <v>0</v>
      </c>
      <c r="S55" s="88">
        <f t="shared" si="10"/>
        <v>0</v>
      </c>
      <c r="T55" s="89">
        <f>R55+S55</f>
        <v>0</v>
      </c>
    </row>
    <row r="56" spans="1:27" ht="12.95" customHeight="1">
      <c r="A56" s="6">
        <v>51</v>
      </c>
      <c r="B56" s="6" t="s">
        <v>1064</v>
      </c>
      <c r="C56" s="88">
        <v>0</v>
      </c>
      <c r="D56" s="88">
        <v>0</v>
      </c>
      <c r="E56" s="89">
        <f t="shared" si="8"/>
        <v>0</v>
      </c>
      <c r="F56" s="88">
        <v>0</v>
      </c>
      <c r="G56" s="88">
        <v>0</v>
      </c>
      <c r="H56" s="89">
        <f t="shared" ref="H56:H98" si="11">F56+G56</f>
        <v>0</v>
      </c>
      <c r="I56" s="88">
        <v>2</v>
      </c>
      <c r="J56" s="88">
        <v>0</v>
      </c>
      <c r="K56" s="89">
        <f t="shared" ref="K56:K98" si="12">I56+J56</f>
        <v>2</v>
      </c>
      <c r="L56" s="88">
        <v>0</v>
      </c>
      <c r="M56" s="88">
        <v>0</v>
      </c>
      <c r="N56" s="89">
        <f t="shared" ref="N56:N98" si="13">L56+M56</f>
        <v>0</v>
      </c>
      <c r="O56" s="88">
        <f t="shared" si="9"/>
        <v>2</v>
      </c>
      <c r="P56" s="88">
        <f t="shared" si="9"/>
        <v>0</v>
      </c>
      <c r="Q56" s="89">
        <f t="shared" ref="Q56:Q98" si="14">O56+P56</f>
        <v>2</v>
      </c>
      <c r="R56" s="88">
        <f t="shared" si="10"/>
        <v>0</v>
      </c>
      <c r="S56" s="88">
        <f t="shared" si="10"/>
        <v>0</v>
      </c>
      <c r="T56" s="89">
        <f t="shared" ref="T56:T98" si="15">R56+S56</f>
        <v>0</v>
      </c>
    </row>
    <row r="57" spans="1:27" ht="12.95" customHeight="1">
      <c r="A57" s="6">
        <v>52</v>
      </c>
      <c r="B57" s="7" t="s">
        <v>1065</v>
      </c>
      <c r="C57" s="88">
        <v>0</v>
      </c>
      <c r="D57" s="88">
        <v>0</v>
      </c>
      <c r="E57" s="89">
        <f t="shared" si="8"/>
        <v>0</v>
      </c>
      <c r="F57" s="88">
        <v>0</v>
      </c>
      <c r="G57" s="88">
        <v>0</v>
      </c>
      <c r="H57" s="89">
        <f t="shared" si="11"/>
        <v>0</v>
      </c>
      <c r="I57" s="88">
        <v>53</v>
      </c>
      <c r="J57" s="88">
        <v>3</v>
      </c>
      <c r="K57" s="89">
        <f t="shared" si="12"/>
        <v>56</v>
      </c>
      <c r="L57" s="88">
        <v>0</v>
      </c>
      <c r="M57" s="88">
        <v>0</v>
      </c>
      <c r="N57" s="89">
        <f t="shared" si="13"/>
        <v>0</v>
      </c>
      <c r="O57" s="88">
        <f t="shared" si="9"/>
        <v>53</v>
      </c>
      <c r="P57" s="88">
        <f t="shared" si="9"/>
        <v>3</v>
      </c>
      <c r="Q57" s="89">
        <f t="shared" si="14"/>
        <v>56</v>
      </c>
      <c r="R57" s="88">
        <f t="shared" si="10"/>
        <v>0</v>
      </c>
      <c r="S57" s="88">
        <f t="shared" si="10"/>
        <v>0</v>
      </c>
      <c r="T57" s="89">
        <f t="shared" si="15"/>
        <v>0</v>
      </c>
    </row>
    <row r="58" spans="1:27" ht="12.95" customHeight="1">
      <c r="A58" s="6">
        <v>53</v>
      </c>
      <c r="B58" s="6" t="s">
        <v>1066</v>
      </c>
      <c r="C58" s="88">
        <v>0</v>
      </c>
      <c r="D58" s="88">
        <v>0</v>
      </c>
      <c r="E58" s="89">
        <f t="shared" si="8"/>
        <v>0</v>
      </c>
      <c r="F58" s="88">
        <v>0</v>
      </c>
      <c r="G58" s="88">
        <v>0</v>
      </c>
      <c r="H58" s="89">
        <f t="shared" si="11"/>
        <v>0</v>
      </c>
      <c r="I58" s="88">
        <v>8</v>
      </c>
      <c r="J58" s="88">
        <v>0</v>
      </c>
      <c r="K58" s="89">
        <f t="shared" si="12"/>
        <v>8</v>
      </c>
      <c r="L58" s="88">
        <v>1</v>
      </c>
      <c r="M58" s="88">
        <v>0</v>
      </c>
      <c r="N58" s="89">
        <f t="shared" si="13"/>
        <v>1</v>
      </c>
      <c r="O58" s="88">
        <f t="shared" si="9"/>
        <v>8</v>
      </c>
      <c r="P58" s="88">
        <f t="shared" si="9"/>
        <v>0</v>
      </c>
      <c r="Q58" s="89">
        <f t="shared" si="14"/>
        <v>8</v>
      </c>
      <c r="R58" s="88">
        <f t="shared" si="10"/>
        <v>1</v>
      </c>
      <c r="S58" s="88">
        <f t="shared" si="10"/>
        <v>0</v>
      </c>
      <c r="T58" s="89">
        <f t="shared" si="15"/>
        <v>1</v>
      </c>
    </row>
    <row r="59" spans="1:27" ht="12.95" customHeight="1">
      <c r="A59" s="6">
        <v>55</v>
      </c>
      <c r="B59" s="6" t="s">
        <v>1067</v>
      </c>
      <c r="C59" s="88">
        <v>0</v>
      </c>
      <c r="D59" s="88">
        <v>0</v>
      </c>
      <c r="E59" s="89">
        <f t="shared" si="8"/>
        <v>0</v>
      </c>
      <c r="F59" s="88">
        <v>0</v>
      </c>
      <c r="G59" s="88">
        <v>0</v>
      </c>
      <c r="H59" s="89">
        <f t="shared" si="11"/>
        <v>0</v>
      </c>
      <c r="I59" s="88">
        <v>28</v>
      </c>
      <c r="J59" s="88">
        <v>7</v>
      </c>
      <c r="K59" s="89">
        <f t="shared" si="12"/>
        <v>35</v>
      </c>
      <c r="L59" s="88">
        <v>0</v>
      </c>
      <c r="M59" s="88">
        <v>0</v>
      </c>
      <c r="N59" s="89">
        <f t="shared" si="13"/>
        <v>0</v>
      </c>
      <c r="O59" s="88">
        <f t="shared" si="9"/>
        <v>28</v>
      </c>
      <c r="P59" s="88">
        <f t="shared" si="9"/>
        <v>7</v>
      </c>
      <c r="Q59" s="89">
        <f t="shared" si="14"/>
        <v>35</v>
      </c>
      <c r="R59" s="88">
        <f t="shared" si="10"/>
        <v>0</v>
      </c>
      <c r="S59" s="88">
        <f t="shared" si="10"/>
        <v>0</v>
      </c>
      <c r="T59" s="89">
        <f t="shared" si="15"/>
        <v>0</v>
      </c>
    </row>
    <row r="60" spans="1:27" ht="12.95" customHeight="1">
      <c r="A60" s="6">
        <v>56</v>
      </c>
      <c r="B60" s="6" t="s">
        <v>1068</v>
      </c>
      <c r="C60" s="88">
        <v>0</v>
      </c>
      <c r="D60" s="88">
        <v>0</v>
      </c>
      <c r="E60" s="89">
        <f t="shared" si="8"/>
        <v>0</v>
      </c>
      <c r="F60" s="88">
        <v>0</v>
      </c>
      <c r="G60" s="88">
        <v>0</v>
      </c>
      <c r="H60" s="89">
        <f t="shared" si="11"/>
        <v>0</v>
      </c>
      <c r="I60" s="88">
        <v>49</v>
      </c>
      <c r="J60" s="88">
        <v>7</v>
      </c>
      <c r="K60" s="89">
        <f t="shared" si="12"/>
        <v>56</v>
      </c>
      <c r="L60" s="88">
        <v>0</v>
      </c>
      <c r="M60" s="88">
        <v>0</v>
      </c>
      <c r="N60" s="89">
        <f t="shared" si="13"/>
        <v>0</v>
      </c>
      <c r="O60" s="88">
        <f t="shared" si="9"/>
        <v>49</v>
      </c>
      <c r="P60" s="88">
        <f t="shared" si="9"/>
        <v>7</v>
      </c>
      <c r="Q60" s="89">
        <f t="shared" si="14"/>
        <v>56</v>
      </c>
      <c r="R60" s="88">
        <f t="shared" si="10"/>
        <v>0</v>
      </c>
      <c r="S60" s="88">
        <f t="shared" si="10"/>
        <v>0</v>
      </c>
      <c r="T60" s="89">
        <f t="shared" si="15"/>
        <v>0</v>
      </c>
    </row>
    <row r="61" spans="1:27" ht="12.95" customHeight="1">
      <c r="A61" s="6">
        <v>58</v>
      </c>
      <c r="B61" s="6" t="s">
        <v>1069</v>
      </c>
      <c r="C61" s="88">
        <v>0</v>
      </c>
      <c r="D61" s="88">
        <v>0</v>
      </c>
      <c r="E61" s="89">
        <f t="shared" si="8"/>
        <v>0</v>
      </c>
      <c r="F61" s="88">
        <v>0</v>
      </c>
      <c r="G61" s="88">
        <v>0</v>
      </c>
      <c r="H61" s="89">
        <f t="shared" si="11"/>
        <v>0</v>
      </c>
      <c r="I61" s="88">
        <v>1</v>
      </c>
      <c r="J61" s="88">
        <v>0</v>
      </c>
      <c r="K61" s="89">
        <f t="shared" si="12"/>
        <v>1</v>
      </c>
      <c r="L61" s="88">
        <v>0</v>
      </c>
      <c r="M61" s="88">
        <v>0</v>
      </c>
      <c r="N61" s="89">
        <f t="shared" si="13"/>
        <v>0</v>
      </c>
      <c r="O61" s="88">
        <f t="shared" si="9"/>
        <v>1</v>
      </c>
      <c r="P61" s="88">
        <f t="shared" si="9"/>
        <v>0</v>
      </c>
      <c r="Q61" s="89">
        <f t="shared" si="14"/>
        <v>1</v>
      </c>
      <c r="R61" s="88">
        <f t="shared" si="10"/>
        <v>0</v>
      </c>
      <c r="S61" s="88">
        <f t="shared" si="10"/>
        <v>0</v>
      </c>
      <c r="T61" s="89">
        <f t="shared" si="15"/>
        <v>0</v>
      </c>
    </row>
    <row r="62" spans="1:27" ht="12.95" customHeight="1">
      <c r="A62" s="6">
        <v>59</v>
      </c>
      <c r="B62" s="6" t="s">
        <v>1070</v>
      </c>
      <c r="C62" s="88">
        <v>0</v>
      </c>
      <c r="D62" s="88">
        <v>0</v>
      </c>
      <c r="E62" s="89">
        <f t="shared" si="8"/>
        <v>0</v>
      </c>
      <c r="F62" s="88">
        <v>0</v>
      </c>
      <c r="G62" s="88">
        <v>0</v>
      </c>
      <c r="H62" s="89">
        <f t="shared" si="11"/>
        <v>0</v>
      </c>
      <c r="I62" s="88">
        <v>1</v>
      </c>
      <c r="J62" s="88">
        <v>0</v>
      </c>
      <c r="K62" s="89">
        <f t="shared" si="12"/>
        <v>1</v>
      </c>
      <c r="L62" s="88">
        <v>0</v>
      </c>
      <c r="M62" s="88">
        <v>0</v>
      </c>
      <c r="N62" s="89">
        <f t="shared" si="13"/>
        <v>0</v>
      </c>
      <c r="O62" s="88">
        <f t="shared" si="9"/>
        <v>1</v>
      </c>
      <c r="P62" s="88">
        <f t="shared" si="9"/>
        <v>0</v>
      </c>
      <c r="Q62" s="89">
        <f t="shared" si="14"/>
        <v>1</v>
      </c>
      <c r="R62" s="88">
        <f t="shared" si="10"/>
        <v>0</v>
      </c>
      <c r="S62" s="88">
        <f t="shared" si="10"/>
        <v>0</v>
      </c>
      <c r="T62" s="89">
        <f t="shared" si="15"/>
        <v>0</v>
      </c>
    </row>
    <row r="63" spans="1:27" ht="12.95" customHeight="1">
      <c r="A63" s="6">
        <v>60</v>
      </c>
      <c r="B63" s="6" t="s">
        <v>1071</v>
      </c>
      <c r="C63" s="88">
        <v>0</v>
      </c>
      <c r="D63" s="88">
        <v>0</v>
      </c>
      <c r="E63" s="89">
        <f t="shared" si="8"/>
        <v>0</v>
      </c>
      <c r="F63" s="88">
        <v>0</v>
      </c>
      <c r="G63" s="88">
        <v>0</v>
      </c>
      <c r="H63" s="89">
        <f t="shared" si="11"/>
        <v>0</v>
      </c>
      <c r="I63" s="88">
        <v>0</v>
      </c>
      <c r="J63" s="88">
        <v>1</v>
      </c>
      <c r="K63" s="89">
        <f t="shared" si="12"/>
        <v>1</v>
      </c>
      <c r="L63" s="88">
        <v>0</v>
      </c>
      <c r="M63" s="88">
        <v>0</v>
      </c>
      <c r="N63" s="89">
        <f t="shared" si="13"/>
        <v>0</v>
      </c>
      <c r="O63" s="88">
        <f t="shared" si="9"/>
        <v>0</v>
      </c>
      <c r="P63" s="88">
        <f t="shared" si="9"/>
        <v>1</v>
      </c>
      <c r="Q63" s="89">
        <f t="shared" si="14"/>
        <v>1</v>
      </c>
      <c r="R63" s="88">
        <f t="shared" si="10"/>
        <v>0</v>
      </c>
      <c r="S63" s="88">
        <f t="shared" si="10"/>
        <v>0</v>
      </c>
      <c r="T63" s="89">
        <f t="shared" si="15"/>
        <v>0</v>
      </c>
    </row>
    <row r="64" spans="1:27" ht="12.95" customHeight="1">
      <c r="A64" s="6">
        <v>61</v>
      </c>
      <c r="B64" s="7" t="s">
        <v>1072</v>
      </c>
      <c r="C64" s="88">
        <v>0</v>
      </c>
      <c r="D64" s="88">
        <v>0</v>
      </c>
      <c r="E64" s="89">
        <f t="shared" si="8"/>
        <v>0</v>
      </c>
      <c r="F64" s="88">
        <v>0</v>
      </c>
      <c r="G64" s="88">
        <v>0</v>
      </c>
      <c r="H64" s="89">
        <f t="shared" si="11"/>
        <v>0</v>
      </c>
      <c r="I64" s="88">
        <v>2</v>
      </c>
      <c r="J64" s="88">
        <v>0</v>
      </c>
      <c r="K64" s="89">
        <f t="shared" si="12"/>
        <v>2</v>
      </c>
      <c r="L64" s="88">
        <v>0</v>
      </c>
      <c r="M64" s="88">
        <v>0</v>
      </c>
      <c r="N64" s="89">
        <f t="shared" si="13"/>
        <v>0</v>
      </c>
      <c r="O64" s="88">
        <f t="shared" si="9"/>
        <v>2</v>
      </c>
      <c r="P64" s="88">
        <f t="shared" si="9"/>
        <v>0</v>
      </c>
      <c r="Q64" s="89">
        <f t="shared" si="14"/>
        <v>2</v>
      </c>
      <c r="R64" s="88">
        <f t="shared" si="10"/>
        <v>0</v>
      </c>
      <c r="S64" s="88">
        <f t="shared" si="10"/>
        <v>0</v>
      </c>
      <c r="T64" s="89">
        <f t="shared" si="15"/>
        <v>0</v>
      </c>
    </row>
    <row r="65" spans="1:20" ht="12.95" customHeight="1">
      <c r="A65" s="6">
        <v>62</v>
      </c>
      <c r="B65" s="6" t="s">
        <v>1073</v>
      </c>
      <c r="C65" s="88">
        <v>0</v>
      </c>
      <c r="D65" s="88">
        <v>0</v>
      </c>
      <c r="E65" s="89">
        <f t="shared" si="8"/>
        <v>0</v>
      </c>
      <c r="F65" s="88">
        <v>0</v>
      </c>
      <c r="G65" s="88">
        <v>0</v>
      </c>
      <c r="H65" s="89">
        <f t="shared" si="11"/>
        <v>0</v>
      </c>
      <c r="I65" s="88">
        <v>0</v>
      </c>
      <c r="J65" s="88">
        <v>0</v>
      </c>
      <c r="K65" s="89">
        <f t="shared" si="12"/>
        <v>0</v>
      </c>
      <c r="L65" s="88">
        <v>0</v>
      </c>
      <c r="M65" s="88">
        <v>0</v>
      </c>
      <c r="N65" s="89">
        <f t="shared" si="13"/>
        <v>0</v>
      </c>
      <c r="O65" s="88">
        <f t="shared" si="9"/>
        <v>0</v>
      </c>
      <c r="P65" s="88">
        <f t="shared" si="9"/>
        <v>0</v>
      </c>
      <c r="Q65" s="89">
        <f t="shared" si="14"/>
        <v>0</v>
      </c>
      <c r="R65" s="88">
        <f t="shared" si="10"/>
        <v>0</v>
      </c>
      <c r="S65" s="88">
        <f t="shared" si="10"/>
        <v>0</v>
      </c>
      <c r="T65" s="89">
        <f t="shared" si="15"/>
        <v>0</v>
      </c>
    </row>
    <row r="66" spans="1:20" ht="12.95" customHeight="1">
      <c r="A66" s="6">
        <v>63</v>
      </c>
      <c r="B66" s="6" t="s">
        <v>1074</v>
      </c>
      <c r="C66" s="88">
        <v>0</v>
      </c>
      <c r="D66" s="88">
        <v>0</v>
      </c>
      <c r="E66" s="89">
        <f t="shared" si="8"/>
        <v>0</v>
      </c>
      <c r="F66" s="88">
        <v>0</v>
      </c>
      <c r="G66" s="88">
        <v>0</v>
      </c>
      <c r="H66" s="89">
        <f t="shared" si="11"/>
        <v>0</v>
      </c>
      <c r="I66" s="88">
        <v>0</v>
      </c>
      <c r="J66" s="88">
        <v>0</v>
      </c>
      <c r="K66" s="89">
        <f t="shared" si="12"/>
        <v>0</v>
      </c>
      <c r="L66" s="88">
        <v>0</v>
      </c>
      <c r="M66" s="88">
        <v>0</v>
      </c>
      <c r="N66" s="89">
        <f t="shared" si="13"/>
        <v>0</v>
      </c>
      <c r="O66" s="88">
        <f t="shared" si="9"/>
        <v>0</v>
      </c>
      <c r="P66" s="88">
        <f t="shared" si="9"/>
        <v>0</v>
      </c>
      <c r="Q66" s="89">
        <f t="shared" si="14"/>
        <v>0</v>
      </c>
      <c r="R66" s="88">
        <f t="shared" si="10"/>
        <v>0</v>
      </c>
      <c r="S66" s="88">
        <f t="shared" si="10"/>
        <v>0</v>
      </c>
      <c r="T66" s="89">
        <f t="shared" si="15"/>
        <v>0</v>
      </c>
    </row>
    <row r="67" spans="1:20" ht="12.95" customHeight="1">
      <c r="A67" s="6">
        <v>64</v>
      </c>
      <c r="B67" s="7" t="s">
        <v>1075</v>
      </c>
      <c r="C67" s="88">
        <v>0</v>
      </c>
      <c r="D67" s="88">
        <v>0</v>
      </c>
      <c r="E67" s="89">
        <f t="shared" si="8"/>
        <v>0</v>
      </c>
      <c r="F67" s="88">
        <v>0</v>
      </c>
      <c r="G67" s="88">
        <v>0</v>
      </c>
      <c r="H67" s="89">
        <f t="shared" si="11"/>
        <v>0</v>
      </c>
      <c r="I67" s="88">
        <v>0</v>
      </c>
      <c r="J67" s="88">
        <v>0</v>
      </c>
      <c r="K67" s="89">
        <f t="shared" si="12"/>
        <v>0</v>
      </c>
      <c r="L67" s="88">
        <v>0</v>
      </c>
      <c r="M67" s="88">
        <v>0</v>
      </c>
      <c r="N67" s="89">
        <f t="shared" si="13"/>
        <v>0</v>
      </c>
      <c r="O67" s="88">
        <f t="shared" si="9"/>
        <v>0</v>
      </c>
      <c r="P67" s="88">
        <f t="shared" si="9"/>
        <v>0</v>
      </c>
      <c r="Q67" s="89">
        <f t="shared" si="14"/>
        <v>0</v>
      </c>
      <c r="R67" s="88">
        <f t="shared" si="10"/>
        <v>0</v>
      </c>
      <c r="S67" s="88">
        <f t="shared" si="10"/>
        <v>0</v>
      </c>
      <c r="T67" s="89">
        <f t="shared" si="15"/>
        <v>0</v>
      </c>
    </row>
    <row r="68" spans="1:20" ht="12.95" customHeight="1">
      <c r="A68" s="6">
        <v>65</v>
      </c>
      <c r="B68" s="7" t="s">
        <v>1076</v>
      </c>
      <c r="C68" s="88">
        <v>0</v>
      </c>
      <c r="D68" s="88">
        <v>0</v>
      </c>
      <c r="E68" s="89">
        <f t="shared" si="8"/>
        <v>0</v>
      </c>
      <c r="F68" s="88">
        <v>0</v>
      </c>
      <c r="G68" s="88">
        <v>0</v>
      </c>
      <c r="H68" s="89">
        <f t="shared" si="11"/>
        <v>0</v>
      </c>
      <c r="I68" s="88">
        <v>0</v>
      </c>
      <c r="J68" s="88">
        <v>0</v>
      </c>
      <c r="K68" s="89">
        <f t="shared" si="12"/>
        <v>0</v>
      </c>
      <c r="L68" s="88">
        <v>0</v>
      </c>
      <c r="M68" s="88">
        <v>0</v>
      </c>
      <c r="N68" s="89">
        <f t="shared" si="13"/>
        <v>0</v>
      </c>
      <c r="O68" s="88">
        <f t="shared" si="9"/>
        <v>0</v>
      </c>
      <c r="P68" s="88">
        <f t="shared" si="9"/>
        <v>0</v>
      </c>
      <c r="Q68" s="89">
        <f t="shared" si="14"/>
        <v>0</v>
      </c>
      <c r="R68" s="88">
        <f t="shared" si="10"/>
        <v>0</v>
      </c>
      <c r="S68" s="88">
        <f t="shared" si="10"/>
        <v>0</v>
      </c>
      <c r="T68" s="89">
        <f t="shared" si="15"/>
        <v>0</v>
      </c>
    </row>
    <row r="69" spans="1:20" ht="12.95" customHeight="1">
      <c r="A69" s="6">
        <v>66</v>
      </c>
      <c r="B69" s="6" t="s">
        <v>1077</v>
      </c>
      <c r="C69" s="88">
        <v>0</v>
      </c>
      <c r="D69" s="88">
        <v>0</v>
      </c>
      <c r="E69" s="89">
        <f t="shared" si="8"/>
        <v>0</v>
      </c>
      <c r="F69" s="88">
        <v>0</v>
      </c>
      <c r="G69" s="88">
        <v>0</v>
      </c>
      <c r="H69" s="89">
        <f t="shared" si="11"/>
        <v>0</v>
      </c>
      <c r="I69" s="88">
        <v>0</v>
      </c>
      <c r="J69" s="88">
        <v>0</v>
      </c>
      <c r="K69" s="89">
        <f t="shared" si="12"/>
        <v>0</v>
      </c>
      <c r="L69" s="88">
        <v>0</v>
      </c>
      <c r="M69" s="88">
        <v>0</v>
      </c>
      <c r="N69" s="89">
        <f t="shared" si="13"/>
        <v>0</v>
      </c>
      <c r="O69" s="88">
        <f t="shared" si="9"/>
        <v>0</v>
      </c>
      <c r="P69" s="88">
        <f t="shared" si="9"/>
        <v>0</v>
      </c>
      <c r="Q69" s="89">
        <f t="shared" si="14"/>
        <v>0</v>
      </c>
      <c r="R69" s="88">
        <f t="shared" si="10"/>
        <v>0</v>
      </c>
      <c r="S69" s="88">
        <f t="shared" si="10"/>
        <v>0</v>
      </c>
      <c r="T69" s="89">
        <f t="shared" si="15"/>
        <v>0</v>
      </c>
    </row>
    <row r="70" spans="1:20" ht="12.95" customHeight="1">
      <c r="A70" s="6">
        <v>68</v>
      </c>
      <c r="B70" s="6" t="s">
        <v>1078</v>
      </c>
      <c r="C70" s="88">
        <v>0</v>
      </c>
      <c r="D70" s="88">
        <v>0</v>
      </c>
      <c r="E70" s="89">
        <f t="shared" si="8"/>
        <v>0</v>
      </c>
      <c r="F70" s="88">
        <v>0</v>
      </c>
      <c r="G70" s="88">
        <v>0</v>
      </c>
      <c r="H70" s="89">
        <f t="shared" si="11"/>
        <v>0</v>
      </c>
      <c r="I70" s="88">
        <v>9</v>
      </c>
      <c r="J70" s="88">
        <v>0</v>
      </c>
      <c r="K70" s="89">
        <f t="shared" si="12"/>
        <v>9</v>
      </c>
      <c r="L70" s="88">
        <v>0</v>
      </c>
      <c r="M70" s="88">
        <v>0</v>
      </c>
      <c r="N70" s="89">
        <f t="shared" si="13"/>
        <v>0</v>
      </c>
      <c r="O70" s="88">
        <f t="shared" si="9"/>
        <v>9</v>
      </c>
      <c r="P70" s="88">
        <f t="shared" si="9"/>
        <v>0</v>
      </c>
      <c r="Q70" s="89">
        <f t="shared" si="14"/>
        <v>9</v>
      </c>
      <c r="R70" s="88">
        <f t="shared" si="10"/>
        <v>0</v>
      </c>
      <c r="S70" s="88">
        <f t="shared" si="10"/>
        <v>0</v>
      </c>
      <c r="T70" s="89">
        <f t="shared" si="15"/>
        <v>0</v>
      </c>
    </row>
    <row r="71" spans="1:20" ht="12.95" customHeight="1">
      <c r="A71" s="6">
        <v>69</v>
      </c>
      <c r="B71" s="7" t="s">
        <v>1079</v>
      </c>
      <c r="C71" s="88">
        <v>0</v>
      </c>
      <c r="D71" s="88">
        <v>0</v>
      </c>
      <c r="E71" s="89">
        <f t="shared" si="8"/>
        <v>0</v>
      </c>
      <c r="F71" s="88">
        <v>0</v>
      </c>
      <c r="G71" s="88">
        <v>0</v>
      </c>
      <c r="H71" s="89">
        <f t="shared" si="11"/>
        <v>0</v>
      </c>
      <c r="I71" s="88">
        <v>2</v>
      </c>
      <c r="J71" s="88">
        <v>0</v>
      </c>
      <c r="K71" s="89">
        <f t="shared" si="12"/>
        <v>2</v>
      </c>
      <c r="L71" s="88">
        <v>0</v>
      </c>
      <c r="M71" s="88">
        <v>0</v>
      </c>
      <c r="N71" s="89">
        <f t="shared" si="13"/>
        <v>0</v>
      </c>
      <c r="O71" s="88">
        <f t="shared" ref="O71:P98" si="16">C71+I71</f>
        <v>2</v>
      </c>
      <c r="P71" s="88">
        <f t="shared" si="16"/>
        <v>0</v>
      </c>
      <c r="Q71" s="89">
        <f t="shared" si="14"/>
        <v>2</v>
      </c>
      <c r="R71" s="88">
        <f t="shared" ref="R71:S98" si="17">F71+L71</f>
        <v>0</v>
      </c>
      <c r="S71" s="88">
        <f t="shared" si="17"/>
        <v>0</v>
      </c>
      <c r="T71" s="89">
        <f t="shared" si="15"/>
        <v>0</v>
      </c>
    </row>
    <row r="72" spans="1:20" ht="12.95" customHeight="1">
      <c r="A72" s="6">
        <v>70</v>
      </c>
      <c r="B72" s="7" t="s">
        <v>1080</v>
      </c>
      <c r="C72" s="88">
        <v>0</v>
      </c>
      <c r="D72" s="88">
        <v>0</v>
      </c>
      <c r="E72" s="89">
        <f t="shared" si="8"/>
        <v>0</v>
      </c>
      <c r="F72" s="88">
        <v>0</v>
      </c>
      <c r="G72" s="88">
        <v>0</v>
      </c>
      <c r="H72" s="89">
        <f t="shared" si="11"/>
        <v>0</v>
      </c>
      <c r="I72" s="88">
        <v>9</v>
      </c>
      <c r="J72" s="88">
        <v>1</v>
      </c>
      <c r="K72" s="89">
        <f t="shared" si="12"/>
        <v>10</v>
      </c>
      <c r="L72" s="88">
        <v>1</v>
      </c>
      <c r="M72" s="88">
        <v>0</v>
      </c>
      <c r="N72" s="89">
        <f t="shared" si="13"/>
        <v>1</v>
      </c>
      <c r="O72" s="88">
        <f t="shared" si="16"/>
        <v>9</v>
      </c>
      <c r="P72" s="88">
        <f t="shared" si="16"/>
        <v>1</v>
      </c>
      <c r="Q72" s="89">
        <f t="shared" si="14"/>
        <v>10</v>
      </c>
      <c r="R72" s="88">
        <f t="shared" si="17"/>
        <v>1</v>
      </c>
      <c r="S72" s="88">
        <f t="shared" si="17"/>
        <v>0</v>
      </c>
      <c r="T72" s="89">
        <f t="shared" si="15"/>
        <v>1</v>
      </c>
    </row>
    <row r="73" spans="1:20" ht="12.95" customHeight="1">
      <c r="A73" s="6">
        <v>71</v>
      </c>
      <c r="B73" s="6" t="s">
        <v>1081</v>
      </c>
      <c r="C73" s="88">
        <v>0</v>
      </c>
      <c r="D73" s="88">
        <v>0</v>
      </c>
      <c r="E73" s="89">
        <f t="shared" si="8"/>
        <v>0</v>
      </c>
      <c r="F73" s="88">
        <v>0</v>
      </c>
      <c r="G73" s="88">
        <v>0</v>
      </c>
      <c r="H73" s="89">
        <f t="shared" si="11"/>
        <v>0</v>
      </c>
      <c r="I73" s="88">
        <v>14</v>
      </c>
      <c r="J73" s="88">
        <v>0</v>
      </c>
      <c r="K73" s="89">
        <f t="shared" si="12"/>
        <v>14</v>
      </c>
      <c r="L73" s="88">
        <v>0</v>
      </c>
      <c r="M73" s="88">
        <v>0</v>
      </c>
      <c r="N73" s="89">
        <f t="shared" si="13"/>
        <v>0</v>
      </c>
      <c r="O73" s="88">
        <f t="shared" si="16"/>
        <v>14</v>
      </c>
      <c r="P73" s="88">
        <f t="shared" si="16"/>
        <v>0</v>
      </c>
      <c r="Q73" s="89">
        <f t="shared" si="14"/>
        <v>14</v>
      </c>
      <c r="R73" s="88">
        <f t="shared" si="17"/>
        <v>0</v>
      </c>
      <c r="S73" s="88">
        <f t="shared" si="17"/>
        <v>0</v>
      </c>
      <c r="T73" s="89">
        <f t="shared" si="15"/>
        <v>0</v>
      </c>
    </row>
    <row r="74" spans="1:20" ht="12.95" customHeight="1">
      <c r="A74" s="6">
        <v>72</v>
      </c>
      <c r="B74" s="6" t="s">
        <v>1082</v>
      </c>
      <c r="C74" s="88">
        <v>0</v>
      </c>
      <c r="D74" s="88">
        <v>0</v>
      </c>
      <c r="E74" s="89">
        <f t="shared" si="8"/>
        <v>0</v>
      </c>
      <c r="F74" s="88">
        <v>0</v>
      </c>
      <c r="G74" s="88">
        <v>0</v>
      </c>
      <c r="H74" s="89">
        <f t="shared" si="11"/>
        <v>0</v>
      </c>
      <c r="I74" s="88">
        <v>0</v>
      </c>
      <c r="J74" s="88">
        <v>0</v>
      </c>
      <c r="K74" s="89">
        <f t="shared" si="12"/>
        <v>0</v>
      </c>
      <c r="L74" s="88">
        <v>0</v>
      </c>
      <c r="M74" s="88">
        <v>0</v>
      </c>
      <c r="N74" s="89">
        <f t="shared" si="13"/>
        <v>0</v>
      </c>
      <c r="O74" s="88">
        <f t="shared" si="16"/>
        <v>0</v>
      </c>
      <c r="P74" s="88">
        <f t="shared" si="16"/>
        <v>0</v>
      </c>
      <c r="Q74" s="89">
        <f t="shared" si="14"/>
        <v>0</v>
      </c>
      <c r="R74" s="88">
        <f t="shared" si="17"/>
        <v>0</v>
      </c>
      <c r="S74" s="88">
        <f t="shared" si="17"/>
        <v>0</v>
      </c>
      <c r="T74" s="89">
        <f t="shared" si="15"/>
        <v>0</v>
      </c>
    </row>
    <row r="75" spans="1:20" ht="12.95" customHeight="1">
      <c r="A75" s="6">
        <v>73</v>
      </c>
      <c r="B75" s="6" t="s">
        <v>1083</v>
      </c>
      <c r="C75" s="88">
        <v>0</v>
      </c>
      <c r="D75" s="88">
        <v>0</v>
      </c>
      <c r="E75" s="89">
        <f t="shared" si="8"/>
        <v>0</v>
      </c>
      <c r="F75" s="88">
        <v>0</v>
      </c>
      <c r="G75" s="88">
        <v>0</v>
      </c>
      <c r="H75" s="89">
        <f t="shared" si="11"/>
        <v>0</v>
      </c>
      <c r="I75" s="88">
        <v>2</v>
      </c>
      <c r="J75" s="88">
        <v>0</v>
      </c>
      <c r="K75" s="89">
        <f t="shared" si="12"/>
        <v>2</v>
      </c>
      <c r="L75" s="88">
        <v>0</v>
      </c>
      <c r="M75" s="88">
        <v>0</v>
      </c>
      <c r="N75" s="89">
        <f t="shared" si="13"/>
        <v>0</v>
      </c>
      <c r="O75" s="88">
        <f t="shared" si="16"/>
        <v>2</v>
      </c>
      <c r="P75" s="88">
        <f t="shared" si="16"/>
        <v>0</v>
      </c>
      <c r="Q75" s="89">
        <f t="shared" si="14"/>
        <v>2</v>
      </c>
      <c r="R75" s="88">
        <f t="shared" si="17"/>
        <v>0</v>
      </c>
      <c r="S75" s="88">
        <f t="shared" si="17"/>
        <v>0</v>
      </c>
      <c r="T75" s="89">
        <f t="shared" si="15"/>
        <v>0</v>
      </c>
    </row>
    <row r="76" spans="1:20" ht="12.95" customHeight="1">
      <c r="A76" s="6">
        <v>74</v>
      </c>
      <c r="B76" s="6" t="s">
        <v>1084</v>
      </c>
      <c r="C76" s="88">
        <v>0</v>
      </c>
      <c r="D76" s="88">
        <v>0</v>
      </c>
      <c r="E76" s="89">
        <f t="shared" si="8"/>
        <v>0</v>
      </c>
      <c r="F76" s="88">
        <v>0</v>
      </c>
      <c r="G76" s="88">
        <v>0</v>
      </c>
      <c r="H76" s="89">
        <f t="shared" si="11"/>
        <v>0</v>
      </c>
      <c r="I76" s="88">
        <v>1</v>
      </c>
      <c r="J76" s="88">
        <v>0</v>
      </c>
      <c r="K76" s="89">
        <f t="shared" si="12"/>
        <v>1</v>
      </c>
      <c r="L76" s="88">
        <v>0</v>
      </c>
      <c r="M76" s="88">
        <v>0</v>
      </c>
      <c r="N76" s="89">
        <f t="shared" si="13"/>
        <v>0</v>
      </c>
      <c r="O76" s="88">
        <f t="shared" si="16"/>
        <v>1</v>
      </c>
      <c r="P76" s="88">
        <f t="shared" si="16"/>
        <v>0</v>
      </c>
      <c r="Q76" s="89">
        <f t="shared" si="14"/>
        <v>1</v>
      </c>
      <c r="R76" s="88">
        <f t="shared" si="17"/>
        <v>0</v>
      </c>
      <c r="S76" s="88">
        <f t="shared" si="17"/>
        <v>0</v>
      </c>
      <c r="T76" s="89">
        <f t="shared" si="15"/>
        <v>0</v>
      </c>
    </row>
    <row r="77" spans="1:20" ht="12.95" customHeight="1">
      <c r="A77" s="6">
        <v>75</v>
      </c>
      <c r="B77" s="6" t="s">
        <v>1085</v>
      </c>
      <c r="C77" s="88">
        <v>0</v>
      </c>
      <c r="D77" s="88">
        <v>0</v>
      </c>
      <c r="E77" s="89">
        <f t="shared" si="8"/>
        <v>0</v>
      </c>
      <c r="F77" s="88">
        <v>0</v>
      </c>
      <c r="G77" s="88">
        <v>0</v>
      </c>
      <c r="H77" s="89">
        <f t="shared" si="11"/>
        <v>0</v>
      </c>
      <c r="I77" s="88">
        <v>0</v>
      </c>
      <c r="J77" s="88">
        <v>0</v>
      </c>
      <c r="K77" s="89">
        <f t="shared" si="12"/>
        <v>0</v>
      </c>
      <c r="L77" s="88">
        <v>0</v>
      </c>
      <c r="M77" s="88">
        <v>0</v>
      </c>
      <c r="N77" s="89">
        <f t="shared" si="13"/>
        <v>0</v>
      </c>
      <c r="O77" s="88">
        <f t="shared" si="16"/>
        <v>0</v>
      </c>
      <c r="P77" s="88">
        <f t="shared" si="16"/>
        <v>0</v>
      </c>
      <c r="Q77" s="89">
        <f t="shared" si="14"/>
        <v>0</v>
      </c>
      <c r="R77" s="88">
        <f t="shared" si="17"/>
        <v>0</v>
      </c>
      <c r="S77" s="88">
        <f t="shared" si="17"/>
        <v>0</v>
      </c>
      <c r="T77" s="89">
        <f t="shared" si="15"/>
        <v>0</v>
      </c>
    </row>
    <row r="78" spans="1:20" ht="12.95" customHeight="1">
      <c r="A78" s="6">
        <v>77</v>
      </c>
      <c r="B78" s="6" t="s">
        <v>1086</v>
      </c>
      <c r="C78" s="88">
        <v>0</v>
      </c>
      <c r="D78" s="88">
        <v>0</v>
      </c>
      <c r="E78" s="89">
        <f t="shared" si="8"/>
        <v>0</v>
      </c>
      <c r="F78" s="88">
        <v>0</v>
      </c>
      <c r="G78" s="88">
        <v>0</v>
      </c>
      <c r="H78" s="89">
        <f t="shared" si="11"/>
        <v>0</v>
      </c>
      <c r="I78" s="88">
        <v>2</v>
      </c>
      <c r="J78" s="88">
        <v>0</v>
      </c>
      <c r="K78" s="89">
        <f t="shared" si="12"/>
        <v>2</v>
      </c>
      <c r="L78" s="88">
        <v>0</v>
      </c>
      <c r="M78" s="88">
        <v>0</v>
      </c>
      <c r="N78" s="89">
        <f t="shared" si="13"/>
        <v>0</v>
      </c>
      <c r="O78" s="88">
        <f t="shared" si="16"/>
        <v>2</v>
      </c>
      <c r="P78" s="88">
        <f t="shared" si="16"/>
        <v>0</v>
      </c>
      <c r="Q78" s="89">
        <f t="shared" si="14"/>
        <v>2</v>
      </c>
      <c r="R78" s="88">
        <f t="shared" si="17"/>
        <v>0</v>
      </c>
      <c r="S78" s="88">
        <f t="shared" si="17"/>
        <v>0</v>
      </c>
      <c r="T78" s="89">
        <f t="shared" si="15"/>
        <v>0</v>
      </c>
    </row>
    <row r="79" spans="1:20" ht="12.95" customHeight="1">
      <c r="A79" s="6">
        <v>78</v>
      </c>
      <c r="B79" s="7" t="s">
        <v>1087</v>
      </c>
      <c r="C79" s="88">
        <v>0</v>
      </c>
      <c r="D79" s="88">
        <v>0</v>
      </c>
      <c r="E79" s="89">
        <f t="shared" si="8"/>
        <v>0</v>
      </c>
      <c r="F79" s="88">
        <v>0</v>
      </c>
      <c r="G79" s="88">
        <v>0</v>
      </c>
      <c r="H79" s="89">
        <f t="shared" si="11"/>
        <v>0</v>
      </c>
      <c r="I79" s="88">
        <v>2</v>
      </c>
      <c r="J79" s="88">
        <v>0</v>
      </c>
      <c r="K79" s="89">
        <f t="shared" si="12"/>
        <v>2</v>
      </c>
      <c r="L79" s="88">
        <v>0</v>
      </c>
      <c r="M79" s="88">
        <v>0</v>
      </c>
      <c r="N79" s="89">
        <f t="shared" si="13"/>
        <v>0</v>
      </c>
      <c r="O79" s="88">
        <f t="shared" si="16"/>
        <v>2</v>
      </c>
      <c r="P79" s="88">
        <f t="shared" si="16"/>
        <v>0</v>
      </c>
      <c r="Q79" s="89">
        <f t="shared" si="14"/>
        <v>2</v>
      </c>
      <c r="R79" s="88">
        <f t="shared" si="17"/>
        <v>0</v>
      </c>
      <c r="S79" s="88">
        <f t="shared" si="17"/>
        <v>0</v>
      </c>
      <c r="T79" s="89">
        <f t="shared" si="15"/>
        <v>0</v>
      </c>
    </row>
    <row r="80" spans="1:20" ht="12.95" customHeight="1">
      <c r="A80" s="6">
        <v>79</v>
      </c>
      <c r="B80" s="6" t="s">
        <v>1088</v>
      </c>
      <c r="C80" s="88">
        <v>0</v>
      </c>
      <c r="D80" s="88">
        <v>0</v>
      </c>
      <c r="E80" s="89">
        <f t="shared" si="8"/>
        <v>0</v>
      </c>
      <c r="F80" s="88">
        <v>0</v>
      </c>
      <c r="G80" s="88">
        <v>0</v>
      </c>
      <c r="H80" s="89">
        <f t="shared" si="11"/>
        <v>0</v>
      </c>
      <c r="I80" s="88">
        <v>2</v>
      </c>
      <c r="J80" s="88">
        <v>0</v>
      </c>
      <c r="K80" s="89">
        <f t="shared" si="12"/>
        <v>2</v>
      </c>
      <c r="L80" s="88">
        <v>0</v>
      </c>
      <c r="M80" s="88">
        <v>0</v>
      </c>
      <c r="N80" s="89">
        <f t="shared" si="13"/>
        <v>0</v>
      </c>
      <c r="O80" s="88">
        <f t="shared" si="16"/>
        <v>2</v>
      </c>
      <c r="P80" s="88">
        <f t="shared" si="16"/>
        <v>0</v>
      </c>
      <c r="Q80" s="89">
        <f t="shared" si="14"/>
        <v>2</v>
      </c>
      <c r="R80" s="88">
        <f t="shared" si="17"/>
        <v>0</v>
      </c>
      <c r="S80" s="88">
        <f t="shared" si="17"/>
        <v>0</v>
      </c>
      <c r="T80" s="89">
        <f t="shared" si="15"/>
        <v>0</v>
      </c>
    </row>
    <row r="81" spans="1:27" ht="12.95" customHeight="1">
      <c r="A81" s="6">
        <v>80</v>
      </c>
      <c r="B81" s="7" t="s">
        <v>1089</v>
      </c>
      <c r="C81" s="88">
        <v>0</v>
      </c>
      <c r="D81" s="88">
        <v>0</v>
      </c>
      <c r="E81" s="89">
        <f t="shared" si="8"/>
        <v>0</v>
      </c>
      <c r="F81" s="88">
        <v>0</v>
      </c>
      <c r="G81" s="88">
        <v>0</v>
      </c>
      <c r="H81" s="89">
        <f t="shared" si="11"/>
        <v>0</v>
      </c>
      <c r="I81" s="88">
        <v>8</v>
      </c>
      <c r="J81" s="88">
        <v>1</v>
      </c>
      <c r="K81" s="89">
        <f t="shared" si="12"/>
        <v>9</v>
      </c>
      <c r="L81" s="88">
        <v>0</v>
      </c>
      <c r="M81" s="88">
        <v>0</v>
      </c>
      <c r="N81" s="89">
        <f t="shared" si="13"/>
        <v>0</v>
      </c>
      <c r="O81" s="88">
        <f t="shared" si="16"/>
        <v>8</v>
      </c>
      <c r="P81" s="88">
        <f t="shared" si="16"/>
        <v>1</v>
      </c>
      <c r="Q81" s="89">
        <f t="shared" si="14"/>
        <v>9</v>
      </c>
      <c r="R81" s="88">
        <f t="shared" si="17"/>
        <v>0</v>
      </c>
      <c r="S81" s="88">
        <f t="shared" si="17"/>
        <v>0</v>
      </c>
      <c r="T81" s="89">
        <f t="shared" si="15"/>
        <v>0</v>
      </c>
    </row>
    <row r="82" spans="1:27" ht="12.95" customHeight="1">
      <c r="A82" s="6">
        <v>81</v>
      </c>
      <c r="B82" s="7" t="s">
        <v>1090</v>
      </c>
      <c r="C82" s="88">
        <v>0</v>
      </c>
      <c r="D82" s="88">
        <v>0</v>
      </c>
      <c r="E82" s="89">
        <f t="shared" si="8"/>
        <v>0</v>
      </c>
      <c r="F82" s="88">
        <v>0</v>
      </c>
      <c r="G82" s="88">
        <v>0</v>
      </c>
      <c r="H82" s="89">
        <f t="shared" si="11"/>
        <v>0</v>
      </c>
      <c r="I82" s="88">
        <v>61</v>
      </c>
      <c r="J82" s="88">
        <v>4</v>
      </c>
      <c r="K82" s="89">
        <f t="shared" si="12"/>
        <v>65</v>
      </c>
      <c r="L82" s="88">
        <v>0</v>
      </c>
      <c r="M82" s="88">
        <v>1</v>
      </c>
      <c r="N82" s="89">
        <f t="shared" si="13"/>
        <v>1</v>
      </c>
      <c r="O82" s="88">
        <f t="shared" si="16"/>
        <v>61</v>
      </c>
      <c r="P82" s="88">
        <f t="shared" si="16"/>
        <v>4</v>
      </c>
      <c r="Q82" s="89">
        <f t="shared" si="14"/>
        <v>65</v>
      </c>
      <c r="R82" s="88">
        <f t="shared" si="17"/>
        <v>0</v>
      </c>
      <c r="S82" s="88">
        <f t="shared" si="17"/>
        <v>1</v>
      </c>
      <c r="T82" s="89">
        <f t="shared" si="15"/>
        <v>1</v>
      </c>
    </row>
    <row r="83" spans="1:27" ht="12.95" customHeight="1">
      <c r="A83" s="6">
        <v>82</v>
      </c>
      <c r="B83" s="7" t="s">
        <v>1091</v>
      </c>
      <c r="C83" s="88">
        <v>0</v>
      </c>
      <c r="D83" s="88">
        <v>0</v>
      </c>
      <c r="E83" s="89">
        <f t="shared" si="8"/>
        <v>0</v>
      </c>
      <c r="F83" s="88">
        <v>0</v>
      </c>
      <c r="G83" s="88">
        <v>0</v>
      </c>
      <c r="H83" s="89">
        <f t="shared" si="11"/>
        <v>0</v>
      </c>
      <c r="I83" s="88">
        <v>14</v>
      </c>
      <c r="J83" s="88">
        <v>1</v>
      </c>
      <c r="K83" s="89">
        <f t="shared" si="12"/>
        <v>15</v>
      </c>
      <c r="L83" s="88">
        <v>0</v>
      </c>
      <c r="M83" s="88">
        <v>0</v>
      </c>
      <c r="N83" s="89">
        <f t="shared" si="13"/>
        <v>0</v>
      </c>
      <c r="O83" s="88">
        <f t="shared" si="16"/>
        <v>14</v>
      </c>
      <c r="P83" s="88">
        <f t="shared" si="16"/>
        <v>1</v>
      </c>
      <c r="Q83" s="89">
        <f t="shared" si="14"/>
        <v>15</v>
      </c>
      <c r="R83" s="88">
        <f t="shared" si="17"/>
        <v>0</v>
      </c>
      <c r="S83" s="88">
        <f t="shared" si="17"/>
        <v>0</v>
      </c>
      <c r="T83" s="89">
        <f t="shared" si="15"/>
        <v>0</v>
      </c>
    </row>
    <row r="84" spans="1:27" ht="12.95" customHeight="1">
      <c r="A84" s="6">
        <v>84</v>
      </c>
      <c r="B84" s="6" t="s">
        <v>1092</v>
      </c>
      <c r="C84" s="88">
        <v>0</v>
      </c>
      <c r="D84" s="88">
        <v>0</v>
      </c>
      <c r="E84" s="89">
        <f t="shared" si="8"/>
        <v>0</v>
      </c>
      <c r="F84" s="88">
        <v>0</v>
      </c>
      <c r="G84" s="88">
        <v>0</v>
      </c>
      <c r="H84" s="89">
        <f t="shared" si="11"/>
        <v>0</v>
      </c>
      <c r="I84" s="88">
        <v>2</v>
      </c>
      <c r="J84" s="88">
        <v>0</v>
      </c>
      <c r="K84" s="89">
        <f t="shared" si="12"/>
        <v>2</v>
      </c>
      <c r="L84" s="88">
        <v>0</v>
      </c>
      <c r="M84" s="88">
        <v>0</v>
      </c>
      <c r="N84" s="89">
        <f t="shared" si="13"/>
        <v>0</v>
      </c>
      <c r="O84" s="88">
        <f t="shared" si="16"/>
        <v>2</v>
      </c>
      <c r="P84" s="88">
        <f t="shared" si="16"/>
        <v>0</v>
      </c>
      <c r="Q84" s="89">
        <f t="shared" si="14"/>
        <v>2</v>
      </c>
      <c r="R84" s="88">
        <f t="shared" si="17"/>
        <v>0</v>
      </c>
      <c r="S84" s="88">
        <f t="shared" si="17"/>
        <v>0</v>
      </c>
      <c r="T84" s="89">
        <f t="shared" si="15"/>
        <v>0</v>
      </c>
    </row>
    <row r="85" spans="1:27" ht="12.95" customHeight="1">
      <c r="A85" s="6">
        <v>85</v>
      </c>
      <c r="B85" s="6" t="s">
        <v>1093</v>
      </c>
      <c r="C85" s="88">
        <v>0</v>
      </c>
      <c r="D85" s="88">
        <v>0</v>
      </c>
      <c r="E85" s="89">
        <f t="shared" si="8"/>
        <v>0</v>
      </c>
      <c r="F85" s="88">
        <v>0</v>
      </c>
      <c r="G85" s="88">
        <v>0</v>
      </c>
      <c r="H85" s="89">
        <f t="shared" si="11"/>
        <v>0</v>
      </c>
      <c r="I85" s="88">
        <v>8</v>
      </c>
      <c r="J85" s="88">
        <v>1</v>
      </c>
      <c r="K85" s="89">
        <f t="shared" si="12"/>
        <v>9</v>
      </c>
      <c r="L85" s="88">
        <v>0</v>
      </c>
      <c r="M85" s="88">
        <v>0</v>
      </c>
      <c r="N85" s="89">
        <f t="shared" si="13"/>
        <v>0</v>
      </c>
      <c r="O85" s="88">
        <f t="shared" si="16"/>
        <v>8</v>
      </c>
      <c r="P85" s="88">
        <f t="shared" si="16"/>
        <v>1</v>
      </c>
      <c r="Q85" s="89">
        <f t="shared" si="14"/>
        <v>9</v>
      </c>
      <c r="R85" s="88">
        <f t="shared" si="17"/>
        <v>0</v>
      </c>
      <c r="S85" s="88">
        <f t="shared" si="17"/>
        <v>0</v>
      </c>
      <c r="T85" s="89">
        <f t="shared" si="15"/>
        <v>0</v>
      </c>
    </row>
    <row r="86" spans="1:27" ht="12.95" customHeight="1">
      <c r="A86" s="6">
        <v>86</v>
      </c>
      <c r="B86" s="6" t="s">
        <v>1094</v>
      </c>
      <c r="C86" s="88">
        <v>0</v>
      </c>
      <c r="D86" s="88">
        <v>0</v>
      </c>
      <c r="E86" s="89">
        <f t="shared" si="8"/>
        <v>0</v>
      </c>
      <c r="F86" s="88">
        <v>1</v>
      </c>
      <c r="G86" s="88">
        <v>0</v>
      </c>
      <c r="H86" s="89">
        <f t="shared" si="11"/>
        <v>1</v>
      </c>
      <c r="I86" s="88">
        <v>4</v>
      </c>
      <c r="J86" s="88">
        <v>0</v>
      </c>
      <c r="K86" s="89">
        <f t="shared" si="12"/>
        <v>4</v>
      </c>
      <c r="L86" s="88">
        <v>2</v>
      </c>
      <c r="M86" s="88">
        <v>0</v>
      </c>
      <c r="N86" s="89">
        <f t="shared" si="13"/>
        <v>2</v>
      </c>
      <c r="O86" s="88">
        <f t="shared" si="16"/>
        <v>4</v>
      </c>
      <c r="P86" s="88">
        <f t="shared" si="16"/>
        <v>0</v>
      </c>
      <c r="Q86" s="89">
        <f t="shared" si="14"/>
        <v>4</v>
      </c>
      <c r="R86" s="88">
        <f t="shared" si="17"/>
        <v>3</v>
      </c>
      <c r="S86" s="88">
        <f t="shared" si="17"/>
        <v>0</v>
      </c>
      <c r="T86" s="89">
        <f t="shared" si="15"/>
        <v>3</v>
      </c>
    </row>
    <row r="87" spans="1:27" ht="12.95" customHeight="1">
      <c r="A87" s="6">
        <v>87</v>
      </c>
      <c r="B87" s="7" t="s">
        <v>1095</v>
      </c>
      <c r="C87" s="88">
        <v>0</v>
      </c>
      <c r="D87" s="88">
        <v>0</v>
      </c>
      <c r="E87" s="89">
        <f t="shared" si="8"/>
        <v>0</v>
      </c>
      <c r="F87" s="88">
        <v>0</v>
      </c>
      <c r="G87" s="88">
        <v>0</v>
      </c>
      <c r="H87" s="89">
        <f t="shared" si="11"/>
        <v>0</v>
      </c>
      <c r="I87" s="88">
        <v>3</v>
      </c>
      <c r="J87" s="88">
        <v>0</v>
      </c>
      <c r="K87" s="89">
        <f t="shared" si="12"/>
        <v>3</v>
      </c>
      <c r="L87" s="88">
        <v>0</v>
      </c>
      <c r="M87" s="88">
        <v>0</v>
      </c>
      <c r="N87" s="89">
        <f t="shared" si="13"/>
        <v>0</v>
      </c>
      <c r="O87" s="88">
        <f t="shared" si="16"/>
        <v>3</v>
      </c>
      <c r="P87" s="88">
        <f t="shared" si="16"/>
        <v>0</v>
      </c>
      <c r="Q87" s="89">
        <f t="shared" si="14"/>
        <v>3</v>
      </c>
      <c r="R87" s="88">
        <f t="shared" si="17"/>
        <v>0</v>
      </c>
      <c r="S87" s="88">
        <f t="shared" si="17"/>
        <v>0</v>
      </c>
      <c r="T87" s="89">
        <f t="shared" si="15"/>
        <v>0</v>
      </c>
    </row>
    <row r="88" spans="1:27" ht="12.95" customHeight="1">
      <c r="A88" s="6">
        <v>88</v>
      </c>
      <c r="B88" s="7" t="s">
        <v>1096</v>
      </c>
      <c r="C88" s="88">
        <v>0</v>
      </c>
      <c r="D88" s="88">
        <v>0</v>
      </c>
      <c r="E88" s="89">
        <f t="shared" si="8"/>
        <v>0</v>
      </c>
      <c r="F88" s="88">
        <v>0</v>
      </c>
      <c r="G88" s="88">
        <v>0</v>
      </c>
      <c r="H88" s="89">
        <f t="shared" si="11"/>
        <v>0</v>
      </c>
      <c r="I88" s="88">
        <v>0</v>
      </c>
      <c r="J88" s="88">
        <v>0</v>
      </c>
      <c r="K88" s="89">
        <f t="shared" si="12"/>
        <v>0</v>
      </c>
      <c r="L88" s="88">
        <v>0</v>
      </c>
      <c r="M88" s="88">
        <v>0</v>
      </c>
      <c r="N88" s="89">
        <f t="shared" si="13"/>
        <v>0</v>
      </c>
      <c r="O88" s="88">
        <f t="shared" si="16"/>
        <v>0</v>
      </c>
      <c r="P88" s="88">
        <f t="shared" si="16"/>
        <v>0</v>
      </c>
      <c r="Q88" s="89">
        <f t="shared" si="14"/>
        <v>0</v>
      </c>
      <c r="R88" s="88">
        <f t="shared" si="17"/>
        <v>0</v>
      </c>
      <c r="S88" s="88">
        <f t="shared" si="17"/>
        <v>0</v>
      </c>
      <c r="T88" s="89">
        <f t="shared" si="15"/>
        <v>0</v>
      </c>
    </row>
    <row r="89" spans="1:27" ht="12.95" customHeight="1">
      <c r="A89" s="6">
        <v>90</v>
      </c>
      <c r="B89" s="7" t="s">
        <v>1097</v>
      </c>
      <c r="C89" s="88">
        <v>1</v>
      </c>
      <c r="D89" s="88">
        <v>0</v>
      </c>
      <c r="E89" s="89">
        <f t="shared" si="8"/>
        <v>1</v>
      </c>
      <c r="F89" s="88">
        <v>1</v>
      </c>
      <c r="G89" s="88">
        <v>0</v>
      </c>
      <c r="H89" s="89">
        <f t="shared" si="11"/>
        <v>1</v>
      </c>
      <c r="I89" s="88">
        <v>0</v>
      </c>
      <c r="J89" s="88">
        <v>0</v>
      </c>
      <c r="K89" s="89">
        <f t="shared" si="12"/>
        <v>0</v>
      </c>
      <c r="L89" s="20">
        <v>3</v>
      </c>
      <c r="M89" s="20">
        <v>0</v>
      </c>
      <c r="N89" s="21">
        <f t="shared" si="13"/>
        <v>3</v>
      </c>
      <c r="O89" s="88">
        <f t="shared" si="16"/>
        <v>1</v>
      </c>
      <c r="P89" s="88">
        <f t="shared" si="16"/>
        <v>0</v>
      </c>
      <c r="Q89" s="89">
        <f t="shared" si="14"/>
        <v>1</v>
      </c>
      <c r="R89" s="88">
        <f t="shared" si="17"/>
        <v>4</v>
      </c>
      <c r="S89" s="88">
        <f t="shared" si="17"/>
        <v>0</v>
      </c>
      <c r="T89" s="89">
        <f t="shared" si="15"/>
        <v>4</v>
      </c>
    </row>
    <row r="90" spans="1:27" ht="12.95" customHeight="1">
      <c r="A90" s="6">
        <v>91</v>
      </c>
      <c r="B90" s="6" t="s">
        <v>1098</v>
      </c>
      <c r="C90" s="88">
        <v>0</v>
      </c>
      <c r="D90" s="88">
        <v>0</v>
      </c>
      <c r="E90" s="89">
        <f t="shared" si="8"/>
        <v>0</v>
      </c>
      <c r="F90" s="88">
        <v>0</v>
      </c>
      <c r="G90" s="88">
        <v>0</v>
      </c>
      <c r="H90" s="89">
        <f t="shared" si="11"/>
        <v>0</v>
      </c>
      <c r="I90" s="20">
        <v>0</v>
      </c>
      <c r="J90" s="20">
        <v>0</v>
      </c>
      <c r="K90" s="21">
        <f t="shared" si="12"/>
        <v>0</v>
      </c>
      <c r="L90" s="20">
        <v>0</v>
      </c>
      <c r="M90" s="20">
        <v>0</v>
      </c>
      <c r="N90" s="21">
        <f t="shared" si="13"/>
        <v>0</v>
      </c>
      <c r="O90" s="88">
        <f t="shared" si="16"/>
        <v>0</v>
      </c>
      <c r="P90" s="88">
        <f t="shared" si="16"/>
        <v>0</v>
      </c>
      <c r="Q90" s="89">
        <f t="shared" si="14"/>
        <v>0</v>
      </c>
      <c r="R90" s="88">
        <f t="shared" si="17"/>
        <v>0</v>
      </c>
      <c r="S90" s="88">
        <f t="shared" si="17"/>
        <v>0</v>
      </c>
      <c r="T90" s="89">
        <f t="shared" si="15"/>
        <v>0</v>
      </c>
    </row>
    <row r="91" spans="1:27" s="450" customFormat="1" ht="12.95" customHeight="1">
      <c r="A91" s="449">
        <v>92</v>
      </c>
      <c r="B91" s="443" t="s">
        <v>1099</v>
      </c>
      <c r="C91" s="88">
        <v>0</v>
      </c>
      <c r="D91" s="88">
        <v>0</v>
      </c>
      <c r="E91" s="89">
        <f t="shared" si="8"/>
        <v>0</v>
      </c>
      <c r="F91" s="88">
        <v>0</v>
      </c>
      <c r="G91" s="88">
        <v>0</v>
      </c>
      <c r="H91" s="89">
        <f t="shared" si="11"/>
        <v>0</v>
      </c>
      <c r="I91" s="88">
        <v>0</v>
      </c>
      <c r="J91" s="88">
        <v>0</v>
      </c>
      <c r="K91" s="89">
        <f t="shared" si="12"/>
        <v>0</v>
      </c>
      <c r="L91" s="88">
        <v>0</v>
      </c>
      <c r="M91" s="88">
        <v>0</v>
      </c>
      <c r="N91" s="89">
        <f t="shared" si="13"/>
        <v>0</v>
      </c>
      <c r="O91" s="88">
        <f t="shared" si="16"/>
        <v>0</v>
      </c>
      <c r="P91" s="88">
        <f t="shared" si="16"/>
        <v>0</v>
      </c>
      <c r="Q91" s="89">
        <f t="shared" si="14"/>
        <v>0</v>
      </c>
      <c r="R91" s="88">
        <f t="shared" si="17"/>
        <v>0</v>
      </c>
      <c r="S91" s="88">
        <f t="shared" si="17"/>
        <v>0</v>
      </c>
      <c r="T91" s="89">
        <f t="shared" si="15"/>
        <v>0</v>
      </c>
      <c r="V91"/>
      <c r="W91"/>
      <c r="X91"/>
      <c r="Y91"/>
      <c r="Z91"/>
      <c r="AA91"/>
    </row>
    <row r="92" spans="1:27" s="450" customFormat="1" ht="12.95" customHeight="1">
      <c r="A92" s="449">
        <v>93</v>
      </c>
      <c r="B92" s="449" t="s">
        <v>1100</v>
      </c>
      <c r="C92" s="88">
        <v>0</v>
      </c>
      <c r="D92" s="88">
        <v>0</v>
      </c>
      <c r="E92" s="89">
        <f t="shared" si="8"/>
        <v>0</v>
      </c>
      <c r="F92" s="88">
        <v>1</v>
      </c>
      <c r="G92" s="88">
        <v>0</v>
      </c>
      <c r="H92" s="89">
        <f t="shared" si="11"/>
        <v>1</v>
      </c>
      <c r="I92" s="88">
        <v>0</v>
      </c>
      <c r="J92" s="88">
        <v>0</v>
      </c>
      <c r="K92" s="89">
        <f t="shared" si="12"/>
        <v>0</v>
      </c>
      <c r="L92" s="88">
        <v>0</v>
      </c>
      <c r="M92" s="88">
        <v>0</v>
      </c>
      <c r="N92" s="89">
        <f t="shared" si="13"/>
        <v>0</v>
      </c>
      <c r="O92" s="88">
        <f t="shared" si="16"/>
        <v>0</v>
      </c>
      <c r="P92" s="88">
        <f t="shared" si="16"/>
        <v>0</v>
      </c>
      <c r="Q92" s="89">
        <f t="shared" si="14"/>
        <v>0</v>
      </c>
      <c r="R92" s="88">
        <f t="shared" si="17"/>
        <v>1</v>
      </c>
      <c r="S92" s="88">
        <f t="shared" si="17"/>
        <v>0</v>
      </c>
      <c r="T92" s="89">
        <f t="shared" si="15"/>
        <v>1</v>
      </c>
      <c r="V92"/>
      <c r="W92"/>
      <c r="X92"/>
      <c r="Y92"/>
      <c r="Z92"/>
      <c r="AA92"/>
    </row>
    <row r="93" spans="1:27" ht="12.95" customHeight="1">
      <c r="A93" s="6">
        <v>94</v>
      </c>
      <c r="B93" s="7" t="s">
        <v>1101</v>
      </c>
      <c r="C93" s="88">
        <v>0</v>
      </c>
      <c r="D93" s="88">
        <v>0</v>
      </c>
      <c r="E93" s="89">
        <f t="shared" si="8"/>
        <v>0</v>
      </c>
      <c r="F93" s="88">
        <v>0</v>
      </c>
      <c r="G93" s="88">
        <v>0</v>
      </c>
      <c r="H93" s="89">
        <f t="shared" si="11"/>
        <v>0</v>
      </c>
      <c r="I93" s="88">
        <v>0</v>
      </c>
      <c r="J93" s="88">
        <v>0</v>
      </c>
      <c r="K93" s="89">
        <f t="shared" si="12"/>
        <v>0</v>
      </c>
      <c r="L93" s="88">
        <v>1</v>
      </c>
      <c r="M93" s="88">
        <v>0</v>
      </c>
      <c r="N93" s="89">
        <f t="shared" si="13"/>
        <v>1</v>
      </c>
      <c r="O93" s="88">
        <f t="shared" si="16"/>
        <v>0</v>
      </c>
      <c r="P93" s="88">
        <f t="shared" si="16"/>
        <v>0</v>
      </c>
      <c r="Q93" s="89">
        <f t="shared" si="14"/>
        <v>0</v>
      </c>
      <c r="R93" s="88">
        <f t="shared" si="17"/>
        <v>1</v>
      </c>
      <c r="S93" s="88">
        <f t="shared" si="17"/>
        <v>0</v>
      </c>
      <c r="T93" s="89">
        <f t="shared" si="15"/>
        <v>1</v>
      </c>
    </row>
    <row r="94" spans="1:27" ht="12.95" customHeight="1">
      <c r="A94" s="6">
        <v>95</v>
      </c>
      <c r="B94" s="6" t="s">
        <v>1102</v>
      </c>
      <c r="C94" s="88">
        <v>0</v>
      </c>
      <c r="D94" s="88">
        <v>0</v>
      </c>
      <c r="E94" s="89">
        <f t="shared" si="8"/>
        <v>0</v>
      </c>
      <c r="F94" s="88">
        <v>0</v>
      </c>
      <c r="G94" s="88">
        <v>0</v>
      </c>
      <c r="H94" s="89">
        <f t="shared" si="11"/>
        <v>0</v>
      </c>
      <c r="I94" s="88">
        <v>12</v>
      </c>
      <c r="J94" s="88">
        <v>2</v>
      </c>
      <c r="K94" s="89">
        <f t="shared" si="12"/>
        <v>14</v>
      </c>
      <c r="L94" s="88">
        <v>0</v>
      </c>
      <c r="M94" s="88">
        <v>0</v>
      </c>
      <c r="N94" s="89">
        <f t="shared" si="13"/>
        <v>0</v>
      </c>
      <c r="O94" s="88">
        <f t="shared" si="16"/>
        <v>12</v>
      </c>
      <c r="P94" s="88">
        <f t="shared" si="16"/>
        <v>2</v>
      </c>
      <c r="Q94" s="89">
        <f t="shared" si="14"/>
        <v>14</v>
      </c>
      <c r="R94" s="88">
        <f t="shared" si="17"/>
        <v>0</v>
      </c>
      <c r="S94" s="88">
        <f t="shared" si="17"/>
        <v>0</v>
      </c>
      <c r="T94" s="89">
        <f t="shared" si="15"/>
        <v>0</v>
      </c>
    </row>
    <row r="95" spans="1:27" ht="12.95" customHeight="1">
      <c r="A95" s="6">
        <v>96</v>
      </c>
      <c r="B95" s="7" t="s">
        <v>1103</v>
      </c>
      <c r="C95" s="88">
        <v>0</v>
      </c>
      <c r="D95" s="88">
        <v>0</v>
      </c>
      <c r="E95" s="89">
        <f t="shared" si="8"/>
        <v>0</v>
      </c>
      <c r="F95" s="88">
        <v>0</v>
      </c>
      <c r="G95" s="88">
        <v>0</v>
      </c>
      <c r="H95" s="89">
        <f t="shared" si="11"/>
        <v>0</v>
      </c>
      <c r="I95" s="88">
        <v>9</v>
      </c>
      <c r="J95" s="88">
        <v>5</v>
      </c>
      <c r="K95" s="89">
        <f t="shared" si="12"/>
        <v>14</v>
      </c>
      <c r="L95" s="88">
        <v>0</v>
      </c>
      <c r="M95" s="88">
        <v>0</v>
      </c>
      <c r="N95" s="89">
        <f t="shared" si="13"/>
        <v>0</v>
      </c>
      <c r="O95" s="88">
        <f t="shared" si="16"/>
        <v>9</v>
      </c>
      <c r="P95" s="88">
        <f t="shared" si="16"/>
        <v>5</v>
      </c>
      <c r="Q95" s="89">
        <f t="shared" si="14"/>
        <v>14</v>
      </c>
      <c r="R95" s="88">
        <f t="shared" si="17"/>
        <v>0</v>
      </c>
      <c r="S95" s="88">
        <f t="shared" si="17"/>
        <v>0</v>
      </c>
      <c r="T95" s="89">
        <f t="shared" si="15"/>
        <v>0</v>
      </c>
    </row>
    <row r="96" spans="1:27" ht="12.95" customHeight="1">
      <c r="A96" s="6">
        <v>97</v>
      </c>
      <c r="B96" s="7" t="s">
        <v>1104</v>
      </c>
      <c r="C96" s="88">
        <v>0</v>
      </c>
      <c r="D96" s="88">
        <v>0</v>
      </c>
      <c r="E96" s="89">
        <f t="shared" si="8"/>
        <v>0</v>
      </c>
      <c r="F96" s="88">
        <v>0</v>
      </c>
      <c r="G96" s="88">
        <v>0</v>
      </c>
      <c r="H96" s="89">
        <f t="shared" si="11"/>
        <v>0</v>
      </c>
      <c r="I96" s="88">
        <v>0</v>
      </c>
      <c r="J96" s="88">
        <v>2</v>
      </c>
      <c r="K96" s="89">
        <f t="shared" si="12"/>
        <v>2</v>
      </c>
      <c r="L96" s="88">
        <v>0</v>
      </c>
      <c r="M96" s="88">
        <v>0</v>
      </c>
      <c r="N96" s="89">
        <f t="shared" si="13"/>
        <v>0</v>
      </c>
      <c r="O96" s="88">
        <f t="shared" si="16"/>
        <v>0</v>
      </c>
      <c r="P96" s="88">
        <f t="shared" si="16"/>
        <v>2</v>
      </c>
      <c r="Q96" s="89">
        <f t="shared" si="14"/>
        <v>2</v>
      </c>
      <c r="R96" s="88">
        <f t="shared" si="17"/>
        <v>0</v>
      </c>
      <c r="S96" s="88">
        <f t="shared" si="17"/>
        <v>0</v>
      </c>
      <c r="T96" s="89">
        <f t="shared" si="15"/>
        <v>0</v>
      </c>
    </row>
    <row r="97" spans="1:21" ht="12.95" customHeight="1">
      <c r="A97" s="6">
        <v>98</v>
      </c>
      <c r="B97" s="7" t="s">
        <v>1105</v>
      </c>
      <c r="C97" s="88">
        <v>0</v>
      </c>
      <c r="D97" s="88">
        <v>0</v>
      </c>
      <c r="E97" s="89">
        <f t="shared" si="8"/>
        <v>0</v>
      </c>
      <c r="F97" s="88">
        <v>0</v>
      </c>
      <c r="G97" s="88">
        <v>0</v>
      </c>
      <c r="H97" s="89">
        <f t="shared" si="11"/>
        <v>0</v>
      </c>
      <c r="I97" s="88">
        <v>0</v>
      </c>
      <c r="J97" s="88">
        <v>0</v>
      </c>
      <c r="K97" s="89">
        <f t="shared" si="12"/>
        <v>0</v>
      </c>
      <c r="L97" s="88">
        <v>1</v>
      </c>
      <c r="M97" s="88">
        <v>0</v>
      </c>
      <c r="N97" s="89">
        <f t="shared" si="13"/>
        <v>1</v>
      </c>
      <c r="O97" s="88">
        <f t="shared" si="16"/>
        <v>0</v>
      </c>
      <c r="P97" s="88">
        <f t="shared" si="16"/>
        <v>0</v>
      </c>
      <c r="Q97" s="89">
        <f t="shared" si="14"/>
        <v>0</v>
      </c>
      <c r="R97" s="88">
        <f t="shared" si="17"/>
        <v>1</v>
      </c>
      <c r="S97" s="88">
        <f t="shared" si="17"/>
        <v>0</v>
      </c>
      <c r="T97" s="89">
        <f t="shared" si="15"/>
        <v>1</v>
      </c>
    </row>
    <row r="98" spans="1:21" ht="12.95" customHeight="1">
      <c r="A98" s="6">
        <v>99</v>
      </c>
      <c r="B98" s="7" t="s">
        <v>1106</v>
      </c>
      <c r="C98" s="88">
        <v>0</v>
      </c>
      <c r="D98" s="88">
        <v>1</v>
      </c>
      <c r="E98" s="89">
        <f t="shared" si="8"/>
        <v>1</v>
      </c>
      <c r="F98" s="88">
        <v>0</v>
      </c>
      <c r="G98" s="88">
        <v>0</v>
      </c>
      <c r="H98" s="89">
        <f t="shared" si="11"/>
        <v>0</v>
      </c>
      <c r="I98" s="88">
        <v>47</v>
      </c>
      <c r="J98" s="88">
        <v>1</v>
      </c>
      <c r="K98" s="89">
        <f t="shared" si="12"/>
        <v>48</v>
      </c>
      <c r="L98" s="88">
        <v>3</v>
      </c>
      <c r="M98" s="88">
        <v>0</v>
      </c>
      <c r="N98" s="89">
        <f t="shared" si="13"/>
        <v>3</v>
      </c>
      <c r="O98" s="88">
        <f t="shared" si="16"/>
        <v>47</v>
      </c>
      <c r="P98" s="88">
        <f t="shared" si="16"/>
        <v>2</v>
      </c>
      <c r="Q98" s="89">
        <f t="shared" si="14"/>
        <v>49</v>
      </c>
      <c r="R98" s="88">
        <f t="shared" si="17"/>
        <v>3</v>
      </c>
      <c r="S98" s="88">
        <f t="shared" si="17"/>
        <v>0</v>
      </c>
      <c r="T98" s="89">
        <f t="shared" si="15"/>
        <v>3</v>
      </c>
    </row>
    <row r="99" spans="1:21" ht="15.95" customHeight="1">
      <c r="A99" s="846" t="s">
        <v>3022</v>
      </c>
      <c r="B99" s="846"/>
      <c r="C99" s="90">
        <f t="shared" ref="C99:T99" si="18">SUM(C7:C98)</f>
        <v>4</v>
      </c>
      <c r="D99" s="90">
        <f t="shared" si="18"/>
        <v>1</v>
      </c>
      <c r="E99" s="90">
        <f t="shared" si="18"/>
        <v>5</v>
      </c>
      <c r="F99" s="90">
        <f t="shared" si="18"/>
        <v>11</v>
      </c>
      <c r="G99" s="90">
        <f t="shared" si="18"/>
        <v>0</v>
      </c>
      <c r="H99" s="90">
        <f t="shared" si="18"/>
        <v>11</v>
      </c>
      <c r="I99" s="90">
        <f t="shared" si="18"/>
        <v>3263</v>
      </c>
      <c r="J99" s="90">
        <f t="shared" si="18"/>
        <v>165</v>
      </c>
      <c r="K99" s="90">
        <f t="shared" si="18"/>
        <v>3428</v>
      </c>
      <c r="L99" s="90">
        <f t="shared" si="18"/>
        <v>140</v>
      </c>
      <c r="M99" s="90">
        <f t="shared" si="18"/>
        <v>12</v>
      </c>
      <c r="N99" s="90">
        <f t="shared" si="18"/>
        <v>152</v>
      </c>
      <c r="O99" s="90">
        <f t="shared" si="18"/>
        <v>3267</v>
      </c>
      <c r="P99" s="90">
        <f t="shared" si="18"/>
        <v>166</v>
      </c>
      <c r="Q99" s="90">
        <f t="shared" si="18"/>
        <v>3433</v>
      </c>
      <c r="R99" s="90">
        <f t="shared" si="18"/>
        <v>151</v>
      </c>
      <c r="S99" s="90">
        <f t="shared" si="18"/>
        <v>12</v>
      </c>
      <c r="T99" s="90">
        <f t="shared" si="18"/>
        <v>163</v>
      </c>
      <c r="U99"/>
    </row>
    <row r="100" spans="1:21">
      <c r="A100" s="842" t="s">
        <v>2974</v>
      </c>
      <c r="B100" s="843"/>
      <c r="C100" s="843"/>
      <c r="D100" s="843"/>
      <c r="E100" s="843"/>
      <c r="F100" s="843"/>
      <c r="G100" s="843"/>
      <c r="H100" s="843"/>
      <c r="I100" s="843"/>
      <c r="J100" s="843"/>
      <c r="K100" s="843"/>
      <c r="L100" s="843"/>
      <c r="M100" s="843"/>
      <c r="N100" s="843"/>
      <c r="O100" s="843"/>
      <c r="P100" s="843"/>
      <c r="Q100" s="843"/>
      <c r="R100" s="843"/>
      <c r="S100" s="843"/>
      <c r="T100" s="843"/>
    </row>
    <row r="101" spans="1:21" customFormat="1"/>
    <row r="102" spans="1:21" customFormat="1"/>
  </sheetData>
  <mergeCells count="27">
    <mergeCell ref="A1:T1"/>
    <mergeCell ref="A2:T2"/>
    <mergeCell ref="S3:T3"/>
    <mergeCell ref="A4:A6"/>
    <mergeCell ref="B4:B6"/>
    <mergeCell ref="C4:H4"/>
    <mergeCell ref="I4:N4"/>
    <mergeCell ref="O4:T4"/>
    <mergeCell ref="C5:E5"/>
    <mergeCell ref="F5:H5"/>
    <mergeCell ref="I5:K5"/>
    <mergeCell ref="L5:N5"/>
    <mergeCell ref="O5:Q5"/>
    <mergeCell ref="R5:T5"/>
    <mergeCell ref="A100:T100"/>
    <mergeCell ref="F53:H53"/>
    <mergeCell ref="I53:K53"/>
    <mergeCell ref="L53:N53"/>
    <mergeCell ref="O53:Q53"/>
    <mergeCell ref="R53:T53"/>
    <mergeCell ref="A99:B99"/>
    <mergeCell ref="A52:A54"/>
    <mergeCell ref="B52:B54"/>
    <mergeCell ref="C52:H52"/>
    <mergeCell ref="I52:N52"/>
    <mergeCell ref="O52:T52"/>
    <mergeCell ref="C53:E53"/>
  </mergeCells>
  <printOptions horizontalCentered="1" verticalCentered="1"/>
  <pageMargins left="0" right="0" top="0" bottom="0" header="0" footer="0"/>
  <pageSetup paperSize="9" scale="69" orientation="landscape" r:id="rId1"/>
  <rowBreaks count="1" manualBreakCount="1">
    <brk id="50" max="16383" man="1"/>
  </rowBreaks>
  <ignoredErrors>
    <ignoredError sqref="Q7:Q50 Q55:Q98" formula="1"/>
  </ignoredErrors>
</worksheet>
</file>

<file path=xl/worksheets/sheet12.xml><?xml version="1.0" encoding="utf-8"?>
<worksheet xmlns="http://schemas.openxmlformats.org/spreadsheetml/2006/main" xmlns:r="http://schemas.openxmlformats.org/officeDocument/2006/relationships">
  <sheetPr>
    <tabColor theme="0" tint="-0.34998626667073579"/>
  </sheetPr>
  <dimension ref="A1:AA92"/>
  <sheetViews>
    <sheetView showGridLines="0" zoomScaleNormal="100" workbookViewId="0">
      <pane xSplit="2" ySplit="6" topLeftCell="C79" activePane="bottomRight" state="frozen"/>
      <selection activeCell="J27" sqref="J27"/>
      <selection pane="topRight" activeCell="J27" sqref="J27"/>
      <selection pane="bottomLeft" activeCell="J27" sqref="J27"/>
      <selection pane="bottomRight" activeCell="J27" sqref="J27"/>
    </sheetView>
  </sheetViews>
  <sheetFormatPr defaultRowHeight="15"/>
  <cols>
    <col min="1" max="1" width="5" style="2" customWidth="1"/>
    <col min="2" max="2" width="13.7109375" style="2" customWidth="1"/>
    <col min="3" max="8" width="8.140625" style="2" customWidth="1"/>
    <col min="9" max="14" width="8.28515625" style="2" customWidth="1"/>
    <col min="15" max="16" width="6.42578125" style="2" customWidth="1"/>
    <col min="17" max="17" width="7.140625" style="2" customWidth="1"/>
    <col min="18" max="19" width="6.42578125" style="2" customWidth="1"/>
    <col min="20" max="20" width="7.5703125" style="2" customWidth="1"/>
    <col min="21" max="23" width="9.140625" style="2"/>
    <col min="28" max="231" width="9.140625" style="2"/>
    <col min="232" max="232" width="4.5703125" style="2" customWidth="1"/>
    <col min="233" max="233" width="65" style="2" customWidth="1"/>
    <col min="234" max="487" width="9.140625" style="2"/>
    <col min="488" max="488" width="4.5703125" style="2" customWidth="1"/>
    <col min="489" max="489" width="65" style="2" customWidth="1"/>
    <col min="490" max="743" width="9.140625" style="2"/>
    <col min="744" max="744" width="4.5703125" style="2" customWidth="1"/>
    <col min="745" max="745" width="65" style="2" customWidth="1"/>
    <col min="746" max="999" width="9.140625" style="2"/>
    <col min="1000" max="1000" width="4.5703125" style="2" customWidth="1"/>
    <col min="1001" max="1001" width="65" style="2" customWidth="1"/>
    <col min="1002" max="1255" width="9.140625" style="2"/>
    <col min="1256" max="1256" width="4.5703125" style="2" customWidth="1"/>
    <col min="1257" max="1257" width="65" style="2" customWidth="1"/>
    <col min="1258" max="1511" width="9.140625" style="2"/>
    <col min="1512" max="1512" width="4.5703125" style="2" customWidth="1"/>
    <col min="1513" max="1513" width="65" style="2" customWidth="1"/>
    <col min="1514" max="1767" width="9.140625" style="2"/>
    <col min="1768" max="1768" width="4.5703125" style="2" customWidth="1"/>
    <col min="1769" max="1769" width="65" style="2" customWidth="1"/>
    <col min="1770" max="2023" width="9.140625" style="2"/>
    <col min="2024" max="2024" width="4.5703125" style="2" customWidth="1"/>
    <col min="2025" max="2025" width="65" style="2" customWidth="1"/>
    <col min="2026" max="2279" width="9.140625" style="2"/>
    <col min="2280" max="2280" width="4.5703125" style="2" customWidth="1"/>
    <col min="2281" max="2281" width="65" style="2" customWidth="1"/>
    <col min="2282" max="2535" width="9.140625" style="2"/>
    <col min="2536" max="2536" width="4.5703125" style="2" customWidth="1"/>
    <col min="2537" max="2537" width="65" style="2" customWidth="1"/>
    <col min="2538" max="2791" width="9.140625" style="2"/>
    <col min="2792" max="2792" width="4.5703125" style="2" customWidth="1"/>
    <col min="2793" max="2793" width="65" style="2" customWidth="1"/>
    <col min="2794" max="3047" width="9.140625" style="2"/>
    <col min="3048" max="3048" width="4.5703125" style="2" customWidth="1"/>
    <col min="3049" max="3049" width="65" style="2" customWidth="1"/>
    <col min="3050" max="3303" width="9.140625" style="2"/>
    <col min="3304" max="3304" width="4.5703125" style="2" customWidth="1"/>
    <col min="3305" max="3305" width="65" style="2" customWidth="1"/>
    <col min="3306" max="3559" width="9.140625" style="2"/>
    <col min="3560" max="3560" width="4.5703125" style="2" customWidth="1"/>
    <col min="3561" max="3561" width="65" style="2" customWidth="1"/>
    <col min="3562" max="3815" width="9.140625" style="2"/>
    <col min="3816" max="3816" width="4.5703125" style="2" customWidth="1"/>
    <col min="3817" max="3817" width="65" style="2" customWidth="1"/>
    <col min="3818" max="4071" width="9.140625" style="2"/>
    <col min="4072" max="4072" width="4.5703125" style="2" customWidth="1"/>
    <col min="4073" max="4073" width="65" style="2" customWidth="1"/>
    <col min="4074" max="4327" width="9.140625" style="2"/>
    <col min="4328" max="4328" width="4.5703125" style="2" customWidth="1"/>
    <col min="4329" max="4329" width="65" style="2" customWidth="1"/>
    <col min="4330" max="4583" width="9.140625" style="2"/>
    <col min="4584" max="4584" width="4.5703125" style="2" customWidth="1"/>
    <col min="4585" max="4585" width="65" style="2" customWidth="1"/>
    <col min="4586" max="4839" width="9.140625" style="2"/>
    <col min="4840" max="4840" width="4.5703125" style="2" customWidth="1"/>
    <col min="4841" max="4841" width="65" style="2" customWidth="1"/>
    <col min="4842" max="5095" width="9.140625" style="2"/>
    <col min="5096" max="5096" width="4.5703125" style="2" customWidth="1"/>
    <col min="5097" max="5097" width="65" style="2" customWidth="1"/>
    <col min="5098" max="5351" width="9.140625" style="2"/>
    <col min="5352" max="5352" width="4.5703125" style="2" customWidth="1"/>
    <col min="5353" max="5353" width="65" style="2" customWidth="1"/>
    <col min="5354" max="5607" width="9.140625" style="2"/>
    <col min="5608" max="5608" width="4.5703125" style="2" customWidth="1"/>
    <col min="5609" max="5609" width="65" style="2" customWidth="1"/>
    <col min="5610" max="5863" width="9.140625" style="2"/>
    <col min="5864" max="5864" width="4.5703125" style="2" customWidth="1"/>
    <col min="5865" max="5865" width="65" style="2" customWidth="1"/>
    <col min="5866" max="6119" width="9.140625" style="2"/>
    <col min="6120" max="6120" width="4.5703125" style="2" customWidth="1"/>
    <col min="6121" max="6121" width="65" style="2" customWidth="1"/>
    <col min="6122" max="6375" width="9.140625" style="2"/>
    <col min="6376" max="6376" width="4.5703125" style="2" customWidth="1"/>
    <col min="6377" max="6377" width="65" style="2" customWidth="1"/>
    <col min="6378" max="6631" width="9.140625" style="2"/>
    <col min="6632" max="6632" width="4.5703125" style="2" customWidth="1"/>
    <col min="6633" max="6633" width="65" style="2" customWidth="1"/>
    <col min="6634" max="6887" width="9.140625" style="2"/>
    <col min="6888" max="6888" width="4.5703125" style="2" customWidth="1"/>
    <col min="6889" max="6889" width="65" style="2" customWidth="1"/>
    <col min="6890" max="7143" width="9.140625" style="2"/>
    <col min="7144" max="7144" width="4.5703125" style="2" customWidth="1"/>
    <col min="7145" max="7145" width="65" style="2" customWidth="1"/>
    <col min="7146" max="7399" width="9.140625" style="2"/>
    <col min="7400" max="7400" width="4.5703125" style="2" customWidth="1"/>
    <col min="7401" max="7401" width="65" style="2" customWidth="1"/>
    <col min="7402" max="7655" width="9.140625" style="2"/>
    <col min="7656" max="7656" width="4.5703125" style="2" customWidth="1"/>
    <col min="7657" max="7657" width="65" style="2" customWidth="1"/>
    <col min="7658" max="7911" width="9.140625" style="2"/>
    <col min="7912" max="7912" width="4.5703125" style="2" customWidth="1"/>
    <col min="7913" max="7913" width="65" style="2" customWidth="1"/>
    <col min="7914" max="8167" width="9.140625" style="2"/>
    <col min="8168" max="8168" width="4.5703125" style="2" customWidth="1"/>
    <col min="8169" max="8169" width="65" style="2" customWidth="1"/>
    <col min="8170" max="8423" width="9.140625" style="2"/>
    <col min="8424" max="8424" width="4.5703125" style="2" customWidth="1"/>
    <col min="8425" max="8425" width="65" style="2" customWidth="1"/>
    <col min="8426" max="8679" width="9.140625" style="2"/>
    <col min="8680" max="8680" width="4.5703125" style="2" customWidth="1"/>
    <col min="8681" max="8681" width="65" style="2" customWidth="1"/>
    <col min="8682" max="8935" width="9.140625" style="2"/>
    <col min="8936" max="8936" width="4.5703125" style="2" customWidth="1"/>
    <col min="8937" max="8937" width="65" style="2" customWidth="1"/>
    <col min="8938" max="9191" width="9.140625" style="2"/>
    <col min="9192" max="9192" width="4.5703125" style="2" customWidth="1"/>
    <col min="9193" max="9193" width="65" style="2" customWidth="1"/>
    <col min="9194" max="9447" width="9.140625" style="2"/>
    <col min="9448" max="9448" width="4.5703125" style="2" customWidth="1"/>
    <col min="9449" max="9449" width="65" style="2" customWidth="1"/>
    <col min="9450" max="9703" width="9.140625" style="2"/>
    <col min="9704" max="9704" width="4.5703125" style="2" customWidth="1"/>
    <col min="9705" max="9705" width="65" style="2" customWidth="1"/>
    <col min="9706" max="9959" width="9.140625" style="2"/>
    <col min="9960" max="9960" width="4.5703125" style="2" customWidth="1"/>
    <col min="9961" max="9961" width="65" style="2" customWidth="1"/>
    <col min="9962" max="10215" width="9.140625" style="2"/>
    <col min="10216" max="10216" width="4.5703125" style="2" customWidth="1"/>
    <col min="10217" max="10217" width="65" style="2" customWidth="1"/>
    <col min="10218" max="10471" width="9.140625" style="2"/>
    <col min="10472" max="10472" width="4.5703125" style="2" customWidth="1"/>
    <col min="10473" max="10473" width="65" style="2" customWidth="1"/>
    <col min="10474" max="10727" width="9.140625" style="2"/>
    <col min="10728" max="10728" width="4.5703125" style="2" customWidth="1"/>
    <col min="10729" max="10729" width="65" style="2" customWidth="1"/>
    <col min="10730" max="10983" width="9.140625" style="2"/>
    <col min="10984" max="10984" width="4.5703125" style="2" customWidth="1"/>
    <col min="10985" max="10985" width="65" style="2" customWidth="1"/>
    <col min="10986" max="11239" width="9.140625" style="2"/>
    <col min="11240" max="11240" width="4.5703125" style="2" customWidth="1"/>
    <col min="11241" max="11241" width="65" style="2" customWidth="1"/>
    <col min="11242" max="11495" width="9.140625" style="2"/>
    <col min="11496" max="11496" width="4.5703125" style="2" customWidth="1"/>
    <col min="11497" max="11497" width="65" style="2" customWidth="1"/>
    <col min="11498" max="11751" width="9.140625" style="2"/>
    <col min="11752" max="11752" width="4.5703125" style="2" customWidth="1"/>
    <col min="11753" max="11753" width="65" style="2" customWidth="1"/>
    <col min="11754" max="12007" width="9.140625" style="2"/>
    <col min="12008" max="12008" width="4.5703125" style="2" customWidth="1"/>
    <col min="12009" max="12009" width="65" style="2" customWidth="1"/>
    <col min="12010" max="12263" width="9.140625" style="2"/>
    <col min="12264" max="12264" width="4.5703125" style="2" customWidth="1"/>
    <col min="12265" max="12265" width="65" style="2" customWidth="1"/>
    <col min="12266" max="12519" width="9.140625" style="2"/>
    <col min="12520" max="12520" width="4.5703125" style="2" customWidth="1"/>
    <col min="12521" max="12521" width="65" style="2" customWidth="1"/>
    <col min="12522" max="12775" width="9.140625" style="2"/>
    <col min="12776" max="12776" width="4.5703125" style="2" customWidth="1"/>
    <col min="12777" max="12777" width="65" style="2" customWidth="1"/>
    <col min="12778" max="13031" width="9.140625" style="2"/>
    <col min="13032" max="13032" width="4.5703125" style="2" customWidth="1"/>
    <col min="13033" max="13033" width="65" style="2" customWidth="1"/>
    <col min="13034" max="13287" width="9.140625" style="2"/>
    <col min="13288" max="13288" width="4.5703125" style="2" customWidth="1"/>
    <col min="13289" max="13289" width="65" style="2" customWidth="1"/>
    <col min="13290" max="13543" width="9.140625" style="2"/>
    <col min="13544" max="13544" width="4.5703125" style="2" customWidth="1"/>
    <col min="13545" max="13545" width="65" style="2" customWidth="1"/>
    <col min="13546" max="13799" width="9.140625" style="2"/>
    <col min="13800" max="13800" width="4.5703125" style="2" customWidth="1"/>
    <col min="13801" max="13801" width="65" style="2" customWidth="1"/>
    <col min="13802" max="14055" width="9.140625" style="2"/>
    <col min="14056" max="14056" width="4.5703125" style="2" customWidth="1"/>
    <col min="14057" max="14057" width="65" style="2" customWidth="1"/>
    <col min="14058" max="14311" width="9.140625" style="2"/>
    <col min="14312" max="14312" width="4.5703125" style="2" customWidth="1"/>
    <col min="14313" max="14313" width="65" style="2" customWidth="1"/>
    <col min="14314" max="14567" width="9.140625" style="2"/>
    <col min="14568" max="14568" width="4.5703125" style="2" customWidth="1"/>
    <col min="14569" max="14569" width="65" style="2" customWidth="1"/>
    <col min="14570" max="14823" width="9.140625" style="2"/>
    <col min="14824" max="14824" width="4.5703125" style="2" customWidth="1"/>
    <col min="14825" max="14825" width="65" style="2" customWidth="1"/>
    <col min="14826" max="15079" width="9.140625" style="2"/>
    <col min="15080" max="15080" width="4.5703125" style="2" customWidth="1"/>
    <col min="15081" max="15081" width="65" style="2" customWidth="1"/>
    <col min="15082" max="15335" width="9.140625" style="2"/>
    <col min="15336" max="15336" width="4.5703125" style="2" customWidth="1"/>
    <col min="15337" max="15337" width="65" style="2" customWidth="1"/>
    <col min="15338" max="15591" width="9.140625" style="2"/>
    <col min="15592" max="15592" width="4.5703125" style="2" customWidth="1"/>
    <col min="15593" max="15593" width="65" style="2" customWidth="1"/>
    <col min="15594" max="15847" width="9.140625" style="2"/>
    <col min="15848" max="15848" width="4.5703125" style="2" customWidth="1"/>
    <col min="15849" max="15849" width="65" style="2" customWidth="1"/>
    <col min="15850" max="16103" width="9.140625" style="2"/>
    <col min="16104" max="16104" width="4.5703125" style="2" customWidth="1"/>
    <col min="16105" max="16105" width="65" style="2" customWidth="1"/>
    <col min="16106" max="16384" width="9.140625" style="2"/>
  </cols>
  <sheetData>
    <row r="1" spans="1:27" s="451" customFormat="1" ht="24.75" customHeight="1">
      <c r="A1" s="847" t="s">
        <v>3177</v>
      </c>
      <c r="B1" s="848"/>
      <c r="C1" s="848"/>
      <c r="D1" s="848"/>
      <c r="E1" s="848"/>
      <c r="F1" s="848"/>
      <c r="G1" s="848"/>
      <c r="H1" s="848"/>
      <c r="I1" s="848"/>
      <c r="J1" s="848"/>
      <c r="K1" s="848"/>
      <c r="L1" s="848"/>
      <c r="M1" s="848"/>
      <c r="N1" s="848"/>
      <c r="O1" s="848"/>
      <c r="P1" s="848"/>
      <c r="Q1" s="848"/>
      <c r="R1" s="848"/>
      <c r="S1" s="848"/>
      <c r="T1" s="848"/>
      <c r="X1"/>
      <c r="Y1"/>
      <c r="Z1"/>
      <c r="AA1"/>
    </row>
    <row r="2" spans="1:27" s="451" customFormat="1" ht="16.5" customHeight="1">
      <c r="A2" s="757" t="s">
        <v>3195</v>
      </c>
      <c r="B2" s="757"/>
      <c r="C2" s="757"/>
      <c r="D2" s="757"/>
      <c r="E2" s="757"/>
      <c r="F2" s="757"/>
      <c r="G2" s="757"/>
      <c r="H2" s="757"/>
      <c r="I2" s="757"/>
      <c r="J2" s="757"/>
      <c r="K2" s="757"/>
      <c r="L2" s="757"/>
      <c r="M2" s="757"/>
      <c r="N2" s="757"/>
      <c r="O2" s="757"/>
      <c r="P2" s="757"/>
      <c r="Q2" s="757"/>
      <c r="R2" s="757"/>
      <c r="S2" s="757"/>
      <c r="T2" s="757"/>
      <c r="X2"/>
      <c r="Y2"/>
      <c r="Z2"/>
      <c r="AA2"/>
    </row>
    <row r="3" spans="1:27" s="451" customFormat="1" ht="12" customHeight="1">
      <c r="A3" s="128"/>
      <c r="B3" s="128"/>
      <c r="C3" s="126"/>
      <c r="D3" s="126"/>
      <c r="E3" s="126"/>
      <c r="F3" s="126"/>
      <c r="G3" s="126"/>
      <c r="H3" s="126"/>
      <c r="I3" s="126"/>
      <c r="J3" s="126"/>
      <c r="K3" s="126"/>
      <c r="L3" s="126"/>
      <c r="M3" s="126"/>
      <c r="N3" s="126"/>
      <c r="O3" s="126"/>
      <c r="P3" s="126"/>
      <c r="Q3" s="126"/>
      <c r="R3" s="126"/>
      <c r="S3" s="853" t="s">
        <v>2946</v>
      </c>
      <c r="T3" s="853"/>
      <c r="X3"/>
      <c r="Y3"/>
      <c r="Z3"/>
      <c r="AA3"/>
    </row>
    <row r="4" spans="1:27" s="1" customFormat="1" ht="50.25" customHeight="1">
      <c r="A4" s="822" t="s">
        <v>1107</v>
      </c>
      <c r="B4" s="825" t="s">
        <v>1108</v>
      </c>
      <c r="C4" s="769" t="s">
        <v>3143</v>
      </c>
      <c r="D4" s="770"/>
      <c r="E4" s="770"/>
      <c r="F4" s="770"/>
      <c r="G4" s="770"/>
      <c r="H4" s="770"/>
      <c r="I4" s="769" t="s">
        <v>3144</v>
      </c>
      <c r="J4" s="770"/>
      <c r="K4" s="770"/>
      <c r="L4" s="770"/>
      <c r="M4" s="770"/>
      <c r="N4" s="834"/>
      <c r="O4" s="769" t="s">
        <v>1010</v>
      </c>
      <c r="P4" s="770"/>
      <c r="Q4" s="770"/>
      <c r="R4" s="770"/>
      <c r="S4" s="770"/>
      <c r="T4" s="770"/>
      <c r="X4"/>
      <c r="Y4"/>
      <c r="Z4"/>
      <c r="AA4"/>
    </row>
    <row r="5" spans="1:27" s="1" customFormat="1" ht="30.75" customHeight="1">
      <c r="A5" s="823"/>
      <c r="B5" s="826"/>
      <c r="C5" s="769" t="s">
        <v>2900</v>
      </c>
      <c r="D5" s="844"/>
      <c r="E5" s="845"/>
      <c r="F5" s="769" t="s">
        <v>2901</v>
      </c>
      <c r="G5" s="844"/>
      <c r="H5" s="845"/>
      <c r="I5" s="769" t="s">
        <v>2900</v>
      </c>
      <c r="J5" s="844"/>
      <c r="K5" s="845"/>
      <c r="L5" s="769" t="s">
        <v>2901</v>
      </c>
      <c r="M5" s="844"/>
      <c r="N5" s="845"/>
      <c r="O5" s="769" t="s">
        <v>2900</v>
      </c>
      <c r="P5" s="844"/>
      <c r="Q5" s="845"/>
      <c r="R5" s="769" t="s">
        <v>2901</v>
      </c>
      <c r="S5" s="844"/>
      <c r="T5" s="844"/>
      <c r="X5"/>
      <c r="Y5"/>
      <c r="Z5"/>
      <c r="AA5"/>
    </row>
    <row r="6" spans="1:27" s="1" customFormat="1" ht="31.5" customHeight="1">
      <c r="A6" s="824"/>
      <c r="B6" s="827"/>
      <c r="C6" s="439" t="s">
        <v>1008</v>
      </c>
      <c r="D6" s="400" t="s">
        <v>1009</v>
      </c>
      <c r="E6" s="439" t="s">
        <v>1010</v>
      </c>
      <c r="F6" s="439" t="s">
        <v>1008</v>
      </c>
      <c r="G6" s="400" t="s">
        <v>1009</v>
      </c>
      <c r="H6" s="439" t="s">
        <v>1010</v>
      </c>
      <c r="I6" s="435" t="s">
        <v>1008</v>
      </c>
      <c r="J6" s="400" t="s">
        <v>1009</v>
      </c>
      <c r="K6" s="439" t="s">
        <v>1010</v>
      </c>
      <c r="L6" s="439" t="s">
        <v>1008</v>
      </c>
      <c r="M6" s="400" t="s">
        <v>1009</v>
      </c>
      <c r="N6" s="439" t="s">
        <v>1010</v>
      </c>
      <c r="O6" s="439" t="s">
        <v>1008</v>
      </c>
      <c r="P6" s="400" t="s">
        <v>1009</v>
      </c>
      <c r="Q6" s="439" t="s">
        <v>1010</v>
      </c>
      <c r="R6" s="439" t="s">
        <v>1008</v>
      </c>
      <c r="S6" s="400" t="s">
        <v>1009</v>
      </c>
      <c r="T6" s="432" t="s">
        <v>1010</v>
      </c>
      <c r="X6"/>
      <c r="Y6"/>
      <c r="Z6"/>
      <c r="AA6"/>
    </row>
    <row r="7" spans="1:27" s="454" customFormat="1" ht="12.6" customHeight="1">
      <c r="A7" s="13" t="s">
        <v>1011</v>
      </c>
      <c r="B7" s="16" t="s">
        <v>1112</v>
      </c>
      <c r="C7" s="452">
        <v>0</v>
      </c>
      <c r="D7" s="452">
        <v>0</v>
      </c>
      <c r="E7" s="453">
        <f>C7+D7</f>
        <v>0</v>
      </c>
      <c r="F7" s="452">
        <v>0</v>
      </c>
      <c r="G7" s="452">
        <v>0</v>
      </c>
      <c r="H7" s="453">
        <f>F7+G7</f>
        <v>0</v>
      </c>
      <c r="I7" s="454">
        <v>68</v>
      </c>
      <c r="J7" s="454">
        <v>3</v>
      </c>
      <c r="K7" s="455">
        <f>I7+J7</f>
        <v>71</v>
      </c>
      <c r="L7" s="452">
        <v>0</v>
      </c>
      <c r="M7" s="452">
        <v>0</v>
      </c>
      <c r="N7" s="453">
        <f>L7+M7</f>
        <v>0</v>
      </c>
      <c r="O7" s="452">
        <f>C7+I7</f>
        <v>68</v>
      </c>
      <c r="P7" s="452">
        <f>D7+J7</f>
        <v>3</v>
      </c>
      <c r="Q7" s="453">
        <f>O7+P7</f>
        <v>71</v>
      </c>
      <c r="R7" s="452">
        <f>F7+L7</f>
        <v>0</v>
      </c>
      <c r="S7" s="452">
        <f>G7+M7</f>
        <v>0</v>
      </c>
      <c r="T7" s="453">
        <f>R7+S7</f>
        <v>0</v>
      </c>
      <c r="X7"/>
      <c r="Y7"/>
      <c r="Z7"/>
      <c r="AA7"/>
    </row>
    <row r="8" spans="1:27" s="454" customFormat="1" ht="12.6" customHeight="1">
      <c r="A8" s="13" t="s">
        <v>1013</v>
      </c>
      <c r="B8" s="16" t="s">
        <v>1113</v>
      </c>
      <c r="C8" s="452">
        <v>0</v>
      </c>
      <c r="D8" s="452">
        <v>0</v>
      </c>
      <c r="E8" s="453">
        <f t="shared" ref="E8:E46" si="0">C8+D8</f>
        <v>0</v>
      </c>
      <c r="F8" s="452">
        <v>0</v>
      </c>
      <c r="G8" s="452">
        <v>0</v>
      </c>
      <c r="H8" s="453">
        <f t="shared" ref="H8:H46" si="1">F8+G8</f>
        <v>0</v>
      </c>
      <c r="I8" s="454">
        <v>9</v>
      </c>
      <c r="J8" s="454">
        <v>0</v>
      </c>
      <c r="K8" s="455">
        <f t="shared" ref="K8:K46" si="2">I8+J8</f>
        <v>9</v>
      </c>
      <c r="L8" s="452">
        <v>0</v>
      </c>
      <c r="M8" s="452">
        <v>0</v>
      </c>
      <c r="N8" s="453">
        <f t="shared" ref="N8:N46" si="3">L8+M8</f>
        <v>0</v>
      </c>
      <c r="O8" s="452">
        <f t="shared" ref="O8:P46" si="4">C8+I8</f>
        <v>9</v>
      </c>
      <c r="P8" s="452">
        <f t="shared" si="4"/>
        <v>0</v>
      </c>
      <c r="Q8" s="453">
        <f t="shared" ref="Q8:Q46" si="5">O8+P8</f>
        <v>9</v>
      </c>
      <c r="R8" s="452">
        <f t="shared" ref="R8:S46" si="6">F8+L8</f>
        <v>0</v>
      </c>
      <c r="S8" s="452">
        <f t="shared" si="6"/>
        <v>0</v>
      </c>
      <c r="T8" s="453">
        <f t="shared" ref="T8:T46" si="7">R8+S8</f>
        <v>0</v>
      </c>
      <c r="X8"/>
      <c r="Y8"/>
      <c r="Z8"/>
      <c r="AA8"/>
    </row>
    <row r="9" spans="1:27" s="454" customFormat="1" ht="12.6" customHeight="1">
      <c r="A9" s="13" t="s">
        <v>1015</v>
      </c>
      <c r="B9" s="16" t="s">
        <v>1114</v>
      </c>
      <c r="C9" s="452">
        <v>0</v>
      </c>
      <c r="D9" s="452">
        <v>0</v>
      </c>
      <c r="E9" s="453">
        <f t="shared" si="0"/>
        <v>0</v>
      </c>
      <c r="F9" s="452">
        <v>0</v>
      </c>
      <c r="G9" s="452">
        <v>0</v>
      </c>
      <c r="H9" s="453">
        <f t="shared" si="1"/>
        <v>0</v>
      </c>
      <c r="I9" s="454">
        <v>13</v>
      </c>
      <c r="J9" s="454">
        <v>0</v>
      </c>
      <c r="K9" s="455">
        <f t="shared" si="2"/>
        <v>13</v>
      </c>
      <c r="L9" s="452">
        <v>0</v>
      </c>
      <c r="M9" s="452">
        <v>0</v>
      </c>
      <c r="N9" s="453">
        <f t="shared" si="3"/>
        <v>0</v>
      </c>
      <c r="O9" s="452">
        <f t="shared" si="4"/>
        <v>13</v>
      </c>
      <c r="P9" s="452">
        <f t="shared" si="4"/>
        <v>0</v>
      </c>
      <c r="Q9" s="453">
        <f t="shared" si="5"/>
        <v>13</v>
      </c>
      <c r="R9" s="452">
        <f t="shared" si="6"/>
        <v>0</v>
      </c>
      <c r="S9" s="452">
        <f t="shared" si="6"/>
        <v>0</v>
      </c>
      <c r="T9" s="453">
        <f t="shared" si="7"/>
        <v>0</v>
      </c>
      <c r="X9"/>
      <c r="Y9"/>
      <c r="Z9"/>
      <c r="AA9"/>
    </row>
    <row r="10" spans="1:27" s="454" customFormat="1" ht="12.6" customHeight="1">
      <c r="A10" s="13" t="s">
        <v>1115</v>
      </c>
      <c r="B10" s="16" t="s">
        <v>1116</v>
      </c>
      <c r="C10" s="452">
        <v>0</v>
      </c>
      <c r="D10" s="452">
        <v>0</v>
      </c>
      <c r="E10" s="453">
        <f t="shared" si="0"/>
        <v>0</v>
      </c>
      <c r="F10" s="452">
        <v>0</v>
      </c>
      <c r="G10" s="452">
        <v>0</v>
      </c>
      <c r="H10" s="453">
        <f t="shared" si="1"/>
        <v>0</v>
      </c>
      <c r="I10" s="454">
        <v>7</v>
      </c>
      <c r="J10" s="454">
        <v>0</v>
      </c>
      <c r="K10" s="455">
        <f t="shared" si="2"/>
        <v>7</v>
      </c>
      <c r="L10" s="452">
        <v>0</v>
      </c>
      <c r="M10" s="452">
        <v>0</v>
      </c>
      <c r="N10" s="453">
        <f t="shared" si="3"/>
        <v>0</v>
      </c>
      <c r="O10" s="452">
        <f t="shared" si="4"/>
        <v>7</v>
      </c>
      <c r="P10" s="452">
        <f t="shared" si="4"/>
        <v>0</v>
      </c>
      <c r="Q10" s="453">
        <f t="shared" si="5"/>
        <v>7</v>
      </c>
      <c r="R10" s="452">
        <f t="shared" si="6"/>
        <v>0</v>
      </c>
      <c r="S10" s="452">
        <f t="shared" si="6"/>
        <v>0</v>
      </c>
      <c r="T10" s="453">
        <f t="shared" si="7"/>
        <v>0</v>
      </c>
      <c r="X10"/>
      <c r="Y10"/>
      <c r="Z10"/>
      <c r="AA10"/>
    </row>
    <row r="11" spans="1:27" s="454" customFormat="1" ht="12.6" customHeight="1">
      <c r="A11" s="13" t="s">
        <v>1017</v>
      </c>
      <c r="B11" s="16" t="s">
        <v>1117</v>
      </c>
      <c r="C11" s="452">
        <v>0</v>
      </c>
      <c r="D11" s="452">
        <v>0</v>
      </c>
      <c r="E11" s="453">
        <f t="shared" si="0"/>
        <v>0</v>
      </c>
      <c r="F11" s="452">
        <v>0</v>
      </c>
      <c r="G11" s="452">
        <v>0</v>
      </c>
      <c r="H11" s="453">
        <f t="shared" si="1"/>
        <v>0</v>
      </c>
      <c r="I11" s="454">
        <v>8</v>
      </c>
      <c r="J11" s="454">
        <v>0</v>
      </c>
      <c r="K11" s="455">
        <f t="shared" si="2"/>
        <v>8</v>
      </c>
      <c r="L11" s="452">
        <v>0</v>
      </c>
      <c r="M11" s="452">
        <v>0</v>
      </c>
      <c r="N11" s="453">
        <f t="shared" si="3"/>
        <v>0</v>
      </c>
      <c r="O11" s="452">
        <f t="shared" si="4"/>
        <v>8</v>
      </c>
      <c r="P11" s="452">
        <f t="shared" si="4"/>
        <v>0</v>
      </c>
      <c r="Q11" s="453">
        <f t="shared" si="5"/>
        <v>8</v>
      </c>
      <c r="R11" s="452">
        <f t="shared" si="6"/>
        <v>0</v>
      </c>
      <c r="S11" s="452">
        <f t="shared" si="6"/>
        <v>0</v>
      </c>
      <c r="T11" s="453">
        <f t="shared" si="7"/>
        <v>0</v>
      </c>
      <c r="X11"/>
      <c r="Y11"/>
      <c r="Z11"/>
      <c r="AA11"/>
    </row>
    <row r="12" spans="1:27" s="454" customFormat="1" ht="12.6" customHeight="1">
      <c r="A12" s="13" t="s">
        <v>1019</v>
      </c>
      <c r="B12" s="16" t="s">
        <v>1118</v>
      </c>
      <c r="C12" s="452">
        <v>1</v>
      </c>
      <c r="D12" s="452">
        <v>0</v>
      </c>
      <c r="E12" s="453">
        <f t="shared" si="0"/>
        <v>1</v>
      </c>
      <c r="F12" s="452">
        <v>2</v>
      </c>
      <c r="G12" s="452">
        <v>0</v>
      </c>
      <c r="H12" s="453">
        <f t="shared" si="1"/>
        <v>2</v>
      </c>
      <c r="I12" s="454">
        <v>239</v>
      </c>
      <c r="J12" s="454">
        <v>10</v>
      </c>
      <c r="K12" s="455">
        <f t="shared" si="2"/>
        <v>249</v>
      </c>
      <c r="L12" s="452">
        <v>9</v>
      </c>
      <c r="M12" s="452">
        <v>0</v>
      </c>
      <c r="N12" s="453">
        <f t="shared" si="3"/>
        <v>9</v>
      </c>
      <c r="O12" s="452">
        <f t="shared" si="4"/>
        <v>240</v>
      </c>
      <c r="P12" s="452">
        <f t="shared" si="4"/>
        <v>10</v>
      </c>
      <c r="Q12" s="453">
        <f t="shared" si="5"/>
        <v>250</v>
      </c>
      <c r="R12" s="452">
        <f t="shared" si="6"/>
        <v>11</v>
      </c>
      <c r="S12" s="452">
        <f t="shared" si="6"/>
        <v>0</v>
      </c>
      <c r="T12" s="453">
        <f t="shared" si="7"/>
        <v>11</v>
      </c>
      <c r="X12"/>
      <c r="Y12"/>
      <c r="Z12"/>
      <c r="AA12"/>
    </row>
    <row r="13" spans="1:27" s="454" customFormat="1" ht="12.6" customHeight="1">
      <c r="A13" s="13" t="s">
        <v>1021</v>
      </c>
      <c r="B13" s="16" t="s">
        <v>1119</v>
      </c>
      <c r="C13" s="452">
        <v>0</v>
      </c>
      <c r="D13" s="452">
        <v>0</v>
      </c>
      <c r="E13" s="453">
        <f t="shared" si="0"/>
        <v>0</v>
      </c>
      <c r="F13" s="452">
        <v>0</v>
      </c>
      <c r="G13" s="452">
        <v>0</v>
      </c>
      <c r="H13" s="453">
        <f t="shared" si="1"/>
        <v>0</v>
      </c>
      <c r="I13" s="454">
        <v>123</v>
      </c>
      <c r="J13" s="454">
        <v>5</v>
      </c>
      <c r="K13" s="455">
        <f t="shared" si="2"/>
        <v>128</v>
      </c>
      <c r="L13" s="452">
        <v>0</v>
      </c>
      <c r="M13" s="452">
        <v>0</v>
      </c>
      <c r="N13" s="453">
        <f t="shared" si="3"/>
        <v>0</v>
      </c>
      <c r="O13" s="452">
        <f t="shared" si="4"/>
        <v>123</v>
      </c>
      <c r="P13" s="452">
        <f t="shared" si="4"/>
        <v>5</v>
      </c>
      <c r="Q13" s="453">
        <f t="shared" si="5"/>
        <v>128</v>
      </c>
      <c r="R13" s="452">
        <f t="shared" si="6"/>
        <v>0</v>
      </c>
      <c r="S13" s="452">
        <f t="shared" si="6"/>
        <v>0</v>
      </c>
      <c r="T13" s="453">
        <f t="shared" si="7"/>
        <v>0</v>
      </c>
      <c r="X13"/>
      <c r="Y13"/>
      <c r="Z13"/>
      <c r="AA13"/>
    </row>
    <row r="14" spans="1:27" s="454" customFormat="1" ht="12.6" customHeight="1">
      <c r="A14" s="13" t="s">
        <v>1023</v>
      </c>
      <c r="B14" s="16" t="s">
        <v>1120</v>
      </c>
      <c r="C14" s="452">
        <v>0</v>
      </c>
      <c r="D14" s="452">
        <v>0</v>
      </c>
      <c r="E14" s="453">
        <f t="shared" si="0"/>
        <v>0</v>
      </c>
      <c r="F14" s="452">
        <v>0</v>
      </c>
      <c r="G14" s="452">
        <v>0</v>
      </c>
      <c r="H14" s="453">
        <f t="shared" si="1"/>
        <v>0</v>
      </c>
      <c r="I14" s="454">
        <v>8</v>
      </c>
      <c r="J14" s="454">
        <v>0</v>
      </c>
      <c r="K14" s="455">
        <f t="shared" si="2"/>
        <v>8</v>
      </c>
      <c r="L14" s="452">
        <v>0</v>
      </c>
      <c r="M14" s="452">
        <v>0</v>
      </c>
      <c r="N14" s="453">
        <f t="shared" si="3"/>
        <v>0</v>
      </c>
      <c r="O14" s="452">
        <f t="shared" si="4"/>
        <v>8</v>
      </c>
      <c r="P14" s="452">
        <f t="shared" si="4"/>
        <v>0</v>
      </c>
      <c r="Q14" s="453">
        <f t="shared" si="5"/>
        <v>8</v>
      </c>
      <c r="R14" s="452">
        <f t="shared" si="6"/>
        <v>0</v>
      </c>
      <c r="S14" s="452">
        <f t="shared" si="6"/>
        <v>0</v>
      </c>
      <c r="T14" s="453">
        <f t="shared" si="7"/>
        <v>0</v>
      </c>
      <c r="X14"/>
      <c r="Y14"/>
      <c r="Z14"/>
      <c r="AA14"/>
    </row>
    <row r="15" spans="1:27" s="454" customFormat="1" ht="12.6" customHeight="1">
      <c r="A15" s="13" t="s">
        <v>1025</v>
      </c>
      <c r="B15" s="16" t="s">
        <v>1121</v>
      </c>
      <c r="C15" s="452">
        <v>0</v>
      </c>
      <c r="D15" s="452">
        <v>0</v>
      </c>
      <c r="E15" s="453">
        <f t="shared" si="0"/>
        <v>0</v>
      </c>
      <c r="F15" s="452">
        <v>0</v>
      </c>
      <c r="G15" s="452">
        <v>0</v>
      </c>
      <c r="H15" s="453">
        <f t="shared" si="1"/>
        <v>0</v>
      </c>
      <c r="I15" s="454">
        <v>25</v>
      </c>
      <c r="J15" s="454">
        <v>1</v>
      </c>
      <c r="K15" s="455">
        <f t="shared" si="2"/>
        <v>26</v>
      </c>
      <c r="L15" s="452">
        <v>0</v>
      </c>
      <c r="M15" s="452">
        <v>0</v>
      </c>
      <c r="N15" s="453">
        <f t="shared" si="3"/>
        <v>0</v>
      </c>
      <c r="O15" s="452">
        <f t="shared" si="4"/>
        <v>25</v>
      </c>
      <c r="P15" s="452">
        <f t="shared" si="4"/>
        <v>1</v>
      </c>
      <c r="Q15" s="453">
        <f t="shared" si="5"/>
        <v>26</v>
      </c>
      <c r="R15" s="452">
        <f t="shared" si="6"/>
        <v>0</v>
      </c>
      <c r="S15" s="452">
        <f t="shared" si="6"/>
        <v>0</v>
      </c>
      <c r="T15" s="453">
        <f t="shared" si="7"/>
        <v>0</v>
      </c>
      <c r="X15"/>
      <c r="Y15"/>
      <c r="Z15"/>
      <c r="AA15"/>
    </row>
    <row r="16" spans="1:27" s="454" customFormat="1" ht="12.6" customHeight="1">
      <c r="A16" s="14">
        <f t="shared" ref="A16:A46" si="8">+A15+1</f>
        <v>10</v>
      </c>
      <c r="B16" s="16" t="s">
        <v>1122</v>
      </c>
      <c r="C16" s="452">
        <v>0</v>
      </c>
      <c r="D16" s="452">
        <v>0</v>
      </c>
      <c r="E16" s="453">
        <f t="shared" si="0"/>
        <v>0</v>
      </c>
      <c r="F16" s="452">
        <v>0</v>
      </c>
      <c r="G16" s="452">
        <v>0</v>
      </c>
      <c r="H16" s="453">
        <f t="shared" si="1"/>
        <v>0</v>
      </c>
      <c r="I16" s="454">
        <v>48</v>
      </c>
      <c r="J16" s="454">
        <v>3</v>
      </c>
      <c r="K16" s="455">
        <f t="shared" si="2"/>
        <v>51</v>
      </c>
      <c r="L16" s="452">
        <v>1</v>
      </c>
      <c r="M16" s="452">
        <v>0</v>
      </c>
      <c r="N16" s="453">
        <f t="shared" si="3"/>
        <v>1</v>
      </c>
      <c r="O16" s="452">
        <f t="shared" si="4"/>
        <v>48</v>
      </c>
      <c r="P16" s="452">
        <f t="shared" si="4"/>
        <v>3</v>
      </c>
      <c r="Q16" s="453">
        <f t="shared" si="5"/>
        <v>51</v>
      </c>
      <c r="R16" s="452">
        <f t="shared" si="6"/>
        <v>1</v>
      </c>
      <c r="S16" s="452">
        <f t="shared" si="6"/>
        <v>0</v>
      </c>
      <c r="T16" s="453">
        <f t="shared" si="7"/>
        <v>1</v>
      </c>
      <c r="X16"/>
      <c r="Y16"/>
      <c r="Z16"/>
      <c r="AA16"/>
    </row>
    <row r="17" spans="1:27" s="454" customFormat="1" ht="12.6" customHeight="1">
      <c r="A17" s="14">
        <f t="shared" si="8"/>
        <v>11</v>
      </c>
      <c r="B17" s="16" t="s">
        <v>1123</v>
      </c>
      <c r="C17" s="452">
        <v>0</v>
      </c>
      <c r="D17" s="452">
        <v>0</v>
      </c>
      <c r="E17" s="453">
        <f t="shared" si="0"/>
        <v>0</v>
      </c>
      <c r="F17" s="452">
        <v>0</v>
      </c>
      <c r="G17" s="452">
        <v>0</v>
      </c>
      <c r="H17" s="453">
        <f t="shared" si="1"/>
        <v>0</v>
      </c>
      <c r="I17" s="454">
        <v>11</v>
      </c>
      <c r="J17" s="454">
        <v>0</v>
      </c>
      <c r="K17" s="455">
        <f t="shared" si="2"/>
        <v>11</v>
      </c>
      <c r="L17" s="452">
        <v>17</v>
      </c>
      <c r="M17" s="452">
        <v>1</v>
      </c>
      <c r="N17" s="453">
        <f t="shared" si="3"/>
        <v>18</v>
      </c>
      <c r="O17" s="452">
        <f t="shared" si="4"/>
        <v>11</v>
      </c>
      <c r="P17" s="452">
        <f t="shared" si="4"/>
        <v>0</v>
      </c>
      <c r="Q17" s="453">
        <f t="shared" si="5"/>
        <v>11</v>
      </c>
      <c r="R17" s="452">
        <f t="shared" si="6"/>
        <v>17</v>
      </c>
      <c r="S17" s="452">
        <f t="shared" si="6"/>
        <v>1</v>
      </c>
      <c r="T17" s="453">
        <f t="shared" si="7"/>
        <v>18</v>
      </c>
      <c r="X17"/>
      <c r="Y17"/>
      <c r="Z17"/>
      <c r="AA17"/>
    </row>
    <row r="18" spans="1:27" s="454" customFormat="1" ht="12.6" customHeight="1">
      <c r="A18" s="14">
        <f t="shared" si="8"/>
        <v>12</v>
      </c>
      <c r="B18" s="16" t="s">
        <v>1124</v>
      </c>
      <c r="C18" s="452">
        <v>0</v>
      </c>
      <c r="D18" s="452">
        <v>0</v>
      </c>
      <c r="E18" s="453">
        <f t="shared" si="0"/>
        <v>0</v>
      </c>
      <c r="F18" s="452">
        <v>0</v>
      </c>
      <c r="G18" s="452">
        <v>0</v>
      </c>
      <c r="H18" s="453">
        <f t="shared" si="1"/>
        <v>0</v>
      </c>
      <c r="I18" s="454">
        <v>4</v>
      </c>
      <c r="J18" s="454">
        <v>0</v>
      </c>
      <c r="K18" s="455">
        <f t="shared" si="2"/>
        <v>4</v>
      </c>
      <c r="L18" s="452">
        <v>0</v>
      </c>
      <c r="M18" s="452">
        <v>0</v>
      </c>
      <c r="N18" s="453">
        <f t="shared" si="3"/>
        <v>0</v>
      </c>
      <c r="O18" s="452">
        <f t="shared" si="4"/>
        <v>4</v>
      </c>
      <c r="P18" s="452">
        <f t="shared" si="4"/>
        <v>0</v>
      </c>
      <c r="Q18" s="453">
        <f t="shared" si="5"/>
        <v>4</v>
      </c>
      <c r="R18" s="452">
        <f t="shared" si="6"/>
        <v>0</v>
      </c>
      <c r="S18" s="452">
        <f t="shared" si="6"/>
        <v>0</v>
      </c>
      <c r="T18" s="453">
        <f t="shared" si="7"/>
        <v>0</v>
      </c>
      <c r="X18"/>
      <c r="Y18"/>
      <c r="Z18"/>
      <c r="AA18"/>
    </row>
    <row r="19" spans="1:27" s="454" customFormat="1" ht="12.6" customHeight="1">
      <c r="A19" s="14">
        <f t="shared" si="8"/>
        <v>13</v>
      </c>
      <c r="B19" s="16" t="s">
        <v>1125</v>
      </c>
      <c r="C19" s="452">
        <v>0</v>
      </c>
      <c r="D19" s="452">
        <v>0</v>
      </c>
      <c r="E19" s="453">
        <f t="shared" si="0"/>
        <v>0</v>
      </c>
      <c r="F19" s="452">
        <v>0</v>
      </c>
      <c r="G19" s="452">
        <v>0</v>
      </c>
      <c r="H19" s="453">
        <f t="shared" si="1"/>
        <v>0</v>
      </c>
      <c r="I19" s="454">
        <v>3</v>
      </c>
      <c r="J19" s="454">
        <v>0</v>
      </c>
      <c r="K19" s="455">
        <f t="shared" si="2"/>
        <v>3</v>
      </c>
      <c r="L19" s="452">
        <v>0</v>
      </c>
      <c r="M19" s="452">
        <v>0</v>
      </c>
      <c r="N19" s="453">
        <f t="shared" si="3"/>
        <v>0</v>
      </c>
      <c r="O19" s="452">
        <f t="shared" si="4"/>
        <v>3</v>
      </c>
      <c r="P19" s="452">
        <f t="shared" si="4"/>
        <v>0</v>
      </c>
      <c r="Q19" s="453">
        <f t="shared" si="5"/>
        <v>3</v>
      </c>
      <c r="R19" s="452">
        <f t="shared" si="6"/>
        <v>0</v>
      </c>
      <c r="S19" s="452">
        <f t="shared" si="6"/>
        <v>0</v>
      </c>
      <c r="T19" s="453">
        <f t="shared" si="7"/>
        <v>0</v>
      </c>
      <c r="X19"/>
      <c r="Y19"/>
      <c r="Z19"/>
      <c r="AA19"/>
    </row>
    <row r="20" spans="1:27" s="454" customFormat="1" ht="12.6" customHeight="1">
      <c r="A20" s="14">
        <f t="shared" si="8"/>
        <v>14</v>
      </c>
      <c r="B20" s="16" t="s">
        <v>1126</v>
      </c>
      <c r="C20" s="452">
        <v>0</v>
      </c>
      <c r="D20" s="452">
        <v>0</v>
      </c>
      <c r="E20" s="453">
        <f t="shared" si="0"/>
        <v>0</v>
      </c>
      <c r="F20" s="452">
        <v>0</v>
      </c>
      <c r="G20" s="452">
        <v>0</v>
      </c>
      <c r="H20" s="453">
        <f t="shared" si="1"/>
        <v>0</v>
      </c>
      <c r="I20" s="454">
        <v>19</v>
      </c>
      <c r="J20" s="454">
        <v>1</v>
      </c>
      <c r="K20" s="455">
        <f t="shared" si="2"/>
        <v>20</v>
      </c>
      <c r="L20" s="452">
        <v>1</v>
      </c>
      <c r="M20" s="452">
        <v>0</v>
      </c>
      <c r="N20" s="453">
        <f t="shared" si="3"/>
        <v>1</v>
      </c>
      <c r="O20" s="452">
        <f t="shared" si="4"/>
        <v>19</v>
      </c>
      <c r="P20" s="452">
        <f t="shared" si="4"/>
        <v>1</v>
      </c>
      <c r="Q20" s="453">
        <f t="shared" si="5"/>
        <v>20</v>
      </c>
      <c r="R20" s="452">
        <f t="shared" si="6"/>
        <v>1</v>
      </c>
      <c r="S20" s="452">
        <f t="shared" si="6"/>
        <v>0</v>
      </c>
      <c r="T20" s="453">
        <f t="shared" si="7"/>
        <v>1</v>
      </c>
      <c r="X20"/>
      <c r="Y20"/>
      <c r="Z20"/>
      <c r="AA20"/>
    </row>
    <row r="21" spans="1:27" s="454" customFormat="1" ht="12.6" customHeight="1">
      <c r="A21" s="14">
        <f t="shared" si="8"/>
        <v>15</v>
      </c>
      <c r="B21" s="16" t="s">
        <v>1127</v>
      </c>
      <c r="C21" s="452">
        <v>0</v>
      </c>
      <c r="D21" s="452">
        <v>0</v>
      </c>
      <c r="E21" s="453">
        <f t="shared" si="0"/>
        <v>0</v>
      </c>
      <c r="F21" s="452">
        <v>0</v>
      </c>
      <c r="G21" s="452">
        <v>0</v>
      </c>
      <c r="H21" s="453">
        <f t="shared" si="1"/>
        <v>0</v>
      </c>
      <c r="I21" s="454">
        <v>20</v>
      </c>
      <c r="J21" s="454">
        <v>0</v>
      </c>
      <c r="K21" s="455">
        <f t="shared" si="2"/>
        <v>20</v>
      </c>
      <c r="L21" s="452">
        <v>0</v>
      </c>
      <c r="M21" s="452">
        <v>0</v>
      </c>
      <c r="N21" s="453">
        <f t="shared" si="3"/>
        <v>0</v>
      </c>
      <c r="O21" s="452">
        <f t="shared" si="4"/>
        <v>20</v>
      </c>
      <c r="P21" s="452">
        <f t="shared" si="4"/>
        <v>0</v>
      </c>
      <c r="Q21" s="453">
        <f t="shared" si="5"/>
        <v>20</v>
      </c>
      <c r="R21" s="452">
        <f t="shared" si="6"/>
        <v>0</v>
      </c>
      <c r="S21" s="452">
        <f t="shared" si="6"/>
        <v>0</v>
      </c>
      <c r="T21" s="453">
        <f t="shared" si="7"/>
        <v>0</v>
      </c>
      <c r="X21"/>
      <c r="Y21"/>
      <c r="Z21"/>
      <c r="AA21"/>
    </row>
    <row r="22" spans="1:27" s="454" customFormat="1" ht="12.6" customHeight="1">
      <c r="A22" s="14">
        <f t="shared" si="8"/>
        <v>16</v>
      </c>
      <c r="B22" s="16" t="s">
        <v>1128</v>
      </c>
      <c r="C22" s="452">
        <v>0</v>
      </c>
      <c r="D22" s="452">
        <v>0</v>
      </c>
      <c r="E22" s="453">
        <f t="shared" si="0"/>
        <v>0</v>
      </c>
      <c r="F22" s="452">
        <v>0</v>
      </c>
      <c r="G22" s="452">
        <v>0</v>
      </c>
      <c r="H22" s="453">
        <f t="shared" si="1"/>
        <v>0</v>
      </c>
      <c r="I22" s="454">
        <v>167</v>
      </c>
      <c r="J22" s="454">
        <v>16</v>
      </c>
      <c r="K22" s="455">
        <f t="shared" si="2"/>
        <v>183</v>
      </c>
      <c r="L22" s="452">
        <v>1</v>
      </c>
      <c r="M22" s="452">
        <v>0</v>
      </c>
      <c r="N22" s="453">
        <f t="shared" si="3"/>
        <v>1</v>
      </c>
      <c r="O22" s="452">
        <f t="shared" si="4"/>
        <v>167</v>
      </c>
      <c r="P22" s="452">
        <f t="shared" si="4"/>
        <v>16</v>
      </c>
      <c r="Q22" s="453">
        <f t="shared" si="5"/>
        <v>183</v>
      </c>
      <c r="R22" s="452">
        <f t="shared" si="6"/>
        <v>1</v>
      </c>
      <c r="S22" s="452">
        <f t="shared" si="6"/>
        <v>0</v>
      </c>
      <c r="T22" s="453">
        <f t="shared" si="7"/>
        <v>1</v>
      </c>
      <c r="X22"/>
      <c r="Y22"/>
      <c r="Z22"/>
      <c r="AA22"/>
    </row>
    <row r="23" spans="1:27" s="454" customFormat="1" ht="12.6" customHeight="1">
      <c r="A23" s="14">
        <f t="shared" si="8"/>
        <v>17</v>
      </c>
      <c r="B23" s="16" t="s">
        <v>1129</v>
      </c>
      <c r="C23" s="452">
        <v>0</v>
      </c>
      <c r="D23" s="452">
        <v>0</v>
      </c>
      <c r="E23" s="453">
        <f t="shared" si="0"/>
        <v>0</v>
      </c>
      <c r="F23" s="452">
        <v>0</v>
      </c>
      <c r="G23" s="452">
        <v>0</v>
      </c>
      <c r="H23" s="453">
        <f t="shared" si="1"/>
        <v>0</v>
      </c>
      <c r="I23" s="454">
        <v>17</v>
      </c>
      <c r="J23" s="454">
        <v>1</v>
      </c>
      <c r="K23" s="455">
        <f t="shared" si="2"/>
        <v>18</v>
      </c>
      <c r="L23" s="452">
        <v>3</v>
      </c>
      <c r="M23" s="452">
        <v>0</v>
      </c>
      <c r="N23" s="453">
        <f t="shared" si="3"/>
        <v>3</v>
      </c>
      <c r="O23" s="452">
        <f t="shared" si="4"/>
        <v>17</v>
      </c>
      <c r="P23" s="452">
        <f t="shared" si="4"/>
        <v>1</v>
      </c>
      <c r="Q23" s="453">
        <f t="shared" si="5"/>
        <v>18</v>
      </c>
      <c r="R23" s="452">
        <f t="shared" si="6"/>
        <v>3</v>
      </c>
      <c r="S23" s="452">
        <f t="shared" si="6"/>
        <v>0</v>
      </c>
      <c r="T23" s="453">
        <f t="shared" si="7"/>
        <v>3</v>
      </c>
      <c r="X23"/>
      <c r="Y23"/>
      <c r="Z23"/>
      <c r="AA23"/>
    </row>
    <row r="24" spans="1:27" s="454" customFormat="1" ht="12.6" customHeight="1">
      <c r="A24" s="14">
        <f t="shared" si="8"/>
        <v>18</v>
      </c>
      <c r="B24" s="16" t="s">
        <v>1130</v>
      </c>
      <c r="C24" s="452">
        <v>0</v>
      </c>
      <c r="D24" s="452">
        <v>0</v>
      </c>
      <c r="E24" s="453">
        <f t="shared" si="0"/>
        <v>0</v>
      </c>
      <c r="F24" s="452">
        <v>0</v>
      </c>
      <c r="G24" s="452">
        <v>0</v>
      </c>
      <c r="H24" s="453">
        <f t="shared" si="1"/>
        <v>0</v>
      </c>
      <c r="I24" s="454">
        <v>2</v>
      </c>
      <c r="J24" s="454">
        <v>0</v>
      </c>
      <c r="K24" s="455">
        <f t="shared" si="2"/>
        <v>2</v>
      </c>
      <c r="L24" s="452">
        <v>0</v>
      </c>
      <c r="M24" s="452">
        <v>0</v>
      </c>
      <c r="N24" s="453">
        <f t="shared" si="3"/>
        <v>0</v>
      </c>
      <c r="O24" s="452">
        <f t="shared" si="4"/>
        <v>2</v>
      </c>
      <c r="P24" s="452">
        <f t="shared" si="4"/>
        <v>0</v>
      </c>
      <c r="Q24" s="453">
        <f t="shared" si="5"/>
        <v>2</v>
      </c>
      <c r="R24" s="452">
        <f t="shared" si="6"/>
        <v>0</v>
      </c>
      <c r="S24" s="452">
        <f t="shared" si="6"/>
        <v>0</v>
      </c>
      <c r="T24" s="453">
        <f t="shared" si="7"/>
        <v>0</v>
      </c>
      <c r="X24"/>
      <c r="Y24"/>
      <c r="Z24"/>
      <c r="AA24"/>
    </row>
    <row r="25" spans="1:27" s="454" customFormat="1" ht="12.6" customHeight="1">
      <c r="A25" s="14">
        <f t="shared" si="8"/>
        <v>19</v>
      </c>
      <c r="B25" s="16" t="s">
        <v>1131</v>
      </c>
      <c r="C25" s="452">
        <v>0</v>
      </c>
      <c r="D25" s="452">
        <v>0</v>
      </c>
      <c r="E25" s="453">
        <f t="shared" si="0"/>
        <v>0</v>
      </c>
      <c r="F25" s="452">
        <v>0</v>
      </c>
      <c r="G25" s="452">
        <v>0</v>
      </c>
      <c r="H25" s="453">
        <f t="shared" si="1"/>
        <v>0</v>
      </c>
      <c r="I25" s="454">
        <v>27</v>
      </c>
      <c r="J25" s="454">
        <v>2</v>
      </c>
      <c r="K25" s="455">
        <f t="shared" si="2"/>
        <v>29</v>
      </c>
      <c r="L25" s="452">
        <v>0</v>
      </c>
      <c r="M25" s="452">
        <v>0</v>
      </c>
      <c r="N25" s="453">
        <f t="shared" si="3"/>
        <v>0</v>
      </c>
      <c r="O25" s="452">
        <f t="shared" si="4"/>
        <v>27</v>
      </c>
      <c r="P25" s="452">
        <f t="shared" si="4"/>
        <v>2</v>
      </c>
      <c r="Q25" s="453">
        <f t="shared" si="5"/>
        <v>29</v>
      </c>
      <c r="R25" s="452">
        <f t="shared" si="6"/>
        <v>0</v>
      </c>
      <c r="S25" s="452">
        <f t="shared" si="6"/>
        <v>0</v>
      </c>
      <c r="T25" s="453">
        <f t="shared" si="7"/>
        <v>0</v>
      </c>
      <c r="X25"/>
      <c r="Y25"/>
      <c r="Z25"/>
      <c r="AA25"/>
    </row>
    <row r="26" spans="1:27" s="454" customFormat="1" ht="12.6" customHeight="1">
      <c r="A26" s="14">
        <f t="shared" si="8"/>
        <v>20</v>
      </c>
      <c r="B26" s="16" t="s">
        <v>1132</v>
      </c>
      <c r="C26" s="452">
        <v>0</v>
      </c>
      <c r="D26" s="452">
        <v>0</v>
      </c>
      <c r="E26" s="453">
        <f t="shared" si="0"/>
        <v>0</v>
      </c>
      <c r="F26" s="452">
        <v>0</v>
      </c>
      <c r="G26" s="452">
        <v>0</v>
      </c>
      <c r="H26" s="453">
        <f t="shared" si="1"/>
        <v>0</v>
      </c>
      <c r="I26" s="454">
        <v>37</v>
      </c>
      <c r="J26" s="454">
        <v>3</v>
      </c>
      <c r="K26" s="455">
        <f t="shared" si="2"/>
        <v>40</v>
      </c>
      <c r="L26" s="452">
        <v>0</v>
      </c>
      <c r="M26" s="452">
        <v>0</v>
      </c>
      <c r="N26" s="453">
        <f t="shared" si="3"/>
        <v>0</v>
      </c>
      <c r="O26" s="452">
        <f t="shared" si="4"/>
        <v>37</v>
      </c>
      <c r="P26" s="452">
        <f t="shared" si="4"/>
        <v>3</v>
      </c>
      <c r="Q26" s="453">
        <f t="shared" si="5"/>
        <v>40</v>
      </c>
      <c r="R26" s="452">
        <f t="shared" si="6"/>
        <v>0</v>
      </c>
      <c r="S26" s="452">
        <f t="shared" si="6"/>
        <v>0</v>
      </c>
      <c r="T26" s="453">
        <f t="shared" si="7"/>
        <v>0</v>
      </c>
      <c r="X26"/>
      <c r="Y26"/>
      <c r="Z26"/>
      <c r="AA26"/>
    </row>
    <row r="27" spans="1:27" s="454" customFormat="1" ht="12.6" customHeight="1">
      <c r="A27" s="14">
        <f t="shared" si="8"/>
        <v>21</v>
      </c>
      <c r="B27" s="16" t="s">
        <v>1133</v>
      </c>
      <c r="C27" s="452">
        <v>0</v>
      </c>
      <c r="D27" s="452">
        <v>0</v>
      </c>
      <c r="E27" s="453">
        <f t="shared" si="0"/>
        <v>0</v>
      </c>
      <c r="F27" s="452">
        <v>0</v>
      </c>
      <c r="G27" s="452">
        <v>0</v>
      </c>
      <c r="H27" s="453">
        <f t="shared" si="1"/>
        <v>0</v>
      </c>
      <c r="I27" s="454">
        <v>31</v>
      </c>
      <c r="J27" s="454">
        <v>0</v>
      </c>
      <c r="K27" s="455">
        <f t="shared" si="2"/>
        <v>31</v>
      </c>
      <c r="L27" s="452">
        <v>0</v>
      </c>
      <c r="M27" s="452">
        <v>0</v>
      </c>
      <c r="N27" s="453">
        <f t="shared" si="3"/>
        <v>0</v>
      </c>
      <c r="O27" s="452">
        <f t="shared" si="4"/>
        <v>31</v>
      </c>
      <c r="P27" s="452">
        <f t="shared" si="4"/>
        <v>0</v>
      </c>
      <c r="Q27" s="453">
        <f t="shared" si="5"/>
        <v>31</v>
      </c>
      <c r="R27" s="452">
        <f t="shared" si="6"/>
        <v>0</v>
      </c>
      <c r="S27" s="452">
        <f t="shared" si="6"/>
        <v>0</v>
      </c>
      <c r="T27" s="453">
        <f t="shared" si="7"/>
        <v>0</v>
      </c>
      <c r="X27"/>
      <c r="Y27"/>
      <c r="Z27"/>
      <c r="AA27"/>
    </row>
    <row r="28" spans="1:27" s="454" customFormat="1" ht="12.6" customHeight="1">
      <c r="A28" s="14">
        <f t="shared" si="8"/>
        <v>22</v>
      </c>
      <c r="B28" s="16" t="s">
        <v>1134</v>
      </c>
      <c r="C28" s="452">
        <v>0</v>
      </c>
      <c r="D28" s="452">
        <v>0</v>
      </c>
      <c r="E28" s="453">
        <f t="shared" si="0"/>
        <v>0</v>
      </c>
      <c r="F28" s="452">
        <v>0</v>
      </c>
      <c r="G28" s="452">
        <v>0</v>
      </c>
      <c r="H28" s="453">
        <f t="shared" si="1"/>
        <v>0</v>
      </c>
      <c r="I28" s="454">
        <v>11</v>
      </c>
      <c r="J28" s="454">
        <v>0</v>
      </c>
      <c r="K28" s="455">
        <f t="shared" si="2"/>
        <v>11</v>
      </c>
      <c r="L28" s="452">
        <v>0</v>
      </c>
      <c r="M28" s="452">
        <v>0</v>
      </c>
      <c r="N28" s="453">
        <f t="shared" si="3"/>
        <v>0</v>
      </c>
      <c r="O28" s="452">
        <f t="shared" si="4"/>
        <v>11</v>
      </c>
      <c r="P28" s="452">
        <f t="shared" si="4"/>
        <v>0</v>
      </c>
      <c r="Q28" s="453">
        <f t="shared" si="5"/>
        <v>11</v>
      </c>
      <c r="R28" s="452">
        <f t="shared" si="6"/>
        <v>0</v>
      </c>
      <c r="S28" s="452">
        <f t="shared" si="6"/>
        <v>0</v>
      </c>
      <c r="T28" s="453">
        <f t="shared" si="7"/>
        <v>0</v>
      </c>
      <c r="X28"/>
      <c r="Y28"/>
      <c r="Z28"/>
      <c r="AA28"/>
    </row>
    <row r="29" spans="1:27" s="454" customFormat="1" ht="12.6" customHeight="1">
      <c r="A29" s="14">
        <f t="shared" si="8"/>
        <v>23</v>
      </c>
      <c r="B29" s="16" t="s">
        <v>1135</v>
      </c>
      <c r="C29" s="452">
        <v>0</v>
      </c>
      <c r="D29" s="452">
        <v>0</v>
      </c>
      <c r="E29" s="453">
        <f t="shared" si="0"/>
        <v>0</v>
      </c>
      <c r="F29" s="452">
        <v>0</v>
      </c>
      <c r="G29" s="452">
        <v>0</v>
      </c>
      <c r="H29" s="453">
        <f t="shared" si="1"/>
        <v>0</v>
      </c>
      <c r="I29" s="454">
        <v>10</v>
      </c>
      <c r="J29" s="454">
        <v>0</v>
      </c>
      <c r="K29" s="455">
        <f t="shared" si="2"/>
        <v>10</v>
      </c>
      <c r="L29" s="452">
        <v>0</v>
      </c>
      <c r="M29" s="452">
        <v>0</v>
      </c>
      <c r="N29" s="453">
        <f t="shared" si="3"/>
        <v>0</v>
      </c>
      <c r="O29" s="452">
        <f t="shared" si="4"/>
        <v>10</v>
      </c>
      <c r="P29" s="452">
        <f t="shared" si="4"/>
        <v>0</v>
      </c>
      <c r="Q29" s="453">
        <f t="shared" si="5"/>
        <v>10</v>
      </c>
      <c r="R29" s="452">
        <f t="shared" si="6"/>
        <v>0</v>
      </c>
      <c r="S29" s="452">
        <f t="shared" si="6"/>
        <v>0</v>
      </c>
      <c r="T29" s="453">
        <f t="shared" si="7"/>
        <v>0</v>
      </c>
      <c r="X29"/>
      <c r="Y29"/>
      <c r="Z29"/>
      <c r="AA29"/>
    </row>
    <row r="30" spans="1:27" s="454" customFormat="1" ht="12.6" customHeight="1">
      <c r="A30" s="14">
        <f t="shared" si="8"/>
        <v>24</v>
      </c>
      <c r="B30" s="16" t="s">
        <v>1136</v>
      </c>
      <c r="C30" s="452">
        <v>0</v>
      </c>
      <c r="D30" s="452">
        <v>0</v>
      </c>
      <c r="E30" s="453">
        <f t="shared" si="0"/>
        <v>0</v>
      </c>
      <c r="F30" s="452">
        <v>0</v>
      </c>
      <c r="G30" s="452">
        <v>0</v>
      </c>
      <c r="H30" s="453">
        <f t="shared" si="1"/>
        <v>0</v>
      </c>
      <c r="I30" s="454">
        <v>7</v>
      </c>
      <c r="J30" s="454">
        <v>1</v>
      </c>
      <c r="K30" s="455">
        <f t="shared" si="2"/>
        <v>8</v>
      </c>
      <c r="L30" s="452">
        <v>0</v>
      </c>
      <c r="M30" s="452">
        <v>0</v>
      </c>
      <c r="N30" s="453">
        <f t="shared" si="3"/>
        <v>0</v>
      </c>
      <c r="O30" s="452">
        <f t="shared" si="4"/>
        <v>7</v>
      </c>
      <c r="P30" s="452">
        <f t="shared" si="4"/>
        <v>1</v>
      </c>
      <c r="Q30" s="453">
        <f t="shared" si="5"/>
        <v>8</v>
      </c>
      <c r="R30" s="452">
        <f t="shared" si="6"/>
        <v>0</v>
      </c>
      <c r="S30" s="452">
        <f t="shared" si="6"/>
        <v>0</v>
      </c>
      <c r="T30" s="453">
        <f t="shared" si="7"/>
        <v>0</v>
      </c>
      <c r="X30"/>
      <c r="Y30"/>
      <c r="Z30"/>
      <c r="AA30"/>
    </row>
    <row r="31" spans="1:27" s="454" customFormat="1" ht="12.6" customHeight="1">
      <c r="A31" s="14">
        <f t="shared" si="8"/>
        <v>25</v>
      </c>
      <c r="B31" s="16" t="s">
        <v>1137</v>
      </c>
      <c r="C31" s="452">
        <v>0</v>
      </c>
      <c r="D31" s="452">
        <v>0</v>
      </c>
      <c r="E31" s="453">
        <f t="shared" si="0"/>
        <v>0</v>
      </c>
      <c r="F31" s="452">
        <v>0</v>
      </c>
      <c r="G31" s="452">
        <v>0</v>
      </c>
      <c r="H31" s="453">
        <f t="shared" si="1"/>
        <v>0</v>
      </c>
      <c r="I31" s="454">
        <v>16</v>
      </c>
      <c r="J31" s="454">
        <v>1</v>
      </c>
      <c r="K31" s="455">
        <f t="shared" si="2"/>
        <v>17</v>
      </c>
      <c r="L31" s="452">
        <v>0</v>
      </c>
      <c r="M31" s="452">
        <v>0</v>
      </c>
      <c r="N31" s="453">
        <f t="shared" si="3"/>
        <v>0</v>
      </c>
      <c r="O31" s="452">
        <f t="shared" si="4"/>
        <v>16</v>
      </c>
      <c r="P31" s="452">
        <f t="shared" si="4"/>
        <v>1</v>
      </c>
      <c r="Q31" s="453">
        <f t="shared" si="5"/>
        <v>17</v>
      </c>
      <c r="R31" s="452">
        <f t="shared" si="6"/>
        <v>0</v>
      </c>
      <c r="S31" s="452">
        <f t="shared" si="6"/>
        <v>0</v>
      </c>
      <c r="T31" s="453">
        <f t="shared" si="7"/>
        <v>0</v>
      </c>
      <c r="X31"/>
      <c r="Y31"/>
      <c r="Z31"/>
      <c r="AA31"/>
    </row>
    <row r="32" spans="1:27" s="454" customFormat="1" ht="12.6" customHeight="1">
      <c r="A32" s="14">
        <f t="shared" si="8"/>
        <v>26</v>
      </c>
      <c r="B32" s="16" t="s">
        <v>1138</v>
      </c>
      <c r="C32" s="452">
        <v>0</v>
      </c>
      <c r="D32" s="452">
        <v>0</v>
      </c>
      <c r="E32" s="453">
        <f t="shared" si="0"/>
        <v>0</v>
      </c>
      <c r="F32" s="452">
        <v>0</v>
      </c>
      <c r="G32" s="452">
        <v>0</v>
      </c>
      <c r="H32" s="453">
        <f t="shared" si="1"/>
        <v>0</v>
      </c>
      <c r="I32" s="454">
        <v>45</v>
      </c>
      <c r="J32" s="454">
        <v>3</v>
      </c>
      <c r="K32" s="455">
        <f t="shared" si="2"/>
        <v>48</v>
      </c>
      <c r="L32" s="452">
        <v>2</v>
      </c>
      <c r="M32" s="452">
        <v>0</v>
      </c>
      <c r="N32" s="453">
        <f t="shared" si="3"/>
        <v>2</v>
      </c>
      <c r="O32" s="452">
        <f t="shared" si="4"/>
        <v>45</v>
      </c>
      <c r="P32" s="452">
        <f t="shared" si="4"/>
        <v>3</v>
      </c>
      <c r="Q32" s="453">
        <f t="shared" si="5"/>
        <v>48</v>
      </c>
      <c r="R32" s="452">
        <f t="shared" si="6"/>
        <v>2</v>
      </c>
      <c r="S32" s="452">
        <f t="shared" si="6"/>
        <v>0</v>
      </c>
      <c r="T32" s="453">
        <f t="shared" si="7"/>
        <v>2</v>
      </c>
      <c r="X32"/>
      <c r="Y32"/>
      <c r="Z32"/>
      <c r="AA32"/>
    </row>
    <row r="33" spans="1:27" s="454" customFormat="1" ht="12.6" customHeight="1">
      <c r="A33" s="14">
        <f t="shared" si="8"/>
        <v>27</v>
      </c>
      <c r="B33" s="16" t="s">
        <v>1139</v>
      </c>
      <c r="C33" s="452">
        <v>0</v>
      </c>
      <c r="D33" s="452">
        <v>0</v>
      </c>
      <c r="E33" s="453">
        <f t="shared" si="0"/>
        <v>0</v>
      </c>
      <c r="F33" s="452">
        <v>0</v>
      </c>
      <c r="G33" s="452">
        <v>0</v>
      </c>
      <c r="H33" s="453">
        <f t="shared" si="1"/>
        <v>0</v>
      </c>
      <c r="I33" s="454">
        <v>80</v>
      </c>
      <c r="J33" s="454">
        <v>0</v>
      </c>
      <c r="K33" s="455">
        <f t="shared" si="2"/>
        <v>80</v>
      </c>
      <c r="L33" s="452">
        <v>0</v>
      </c>
      <c r="M33" s="452">
        <v>0</v>
      </c>
      <c r="N33" s="453">
        <f t="shared" si="3"/>
        <v>0</v>
      </c>
      <c r="O33" s="452">
        <f t="shared" si="4"/>
        <v>80</v>
      </c>
      <c r="P33" s="452">
        <f t="shared" si="4"/>
        <v>0</v>
      </c>
      <c r="Q33" s="453">
        <f t="shared" si="5"/>
        <v>80</v>
      </c>
      <c r="R33" s="452">
        <f t="shared" si="6"/>
        <v>0</v>
      </c>
      <c r="S33" s="452">
        <f t="shared" si="6"/>
        <v>0</v>
      </c>
      <c r="T33" s="453">
        <f t="shared" si="7"/>
        <v>0</v>
      </c>
      <c r="X33"/>
      <c r="Y33"/>
      <c r="Z33"/>
      <c r="AA33"/>
    </row>
    <row r="34" spans="1:27" s="454" customFormat="1" ht="12.6" customHeight="1">
      <c r="A34" s="14">
        <f t="shared" si="8"/>
        <v>28</v>
      </c>
      <c r="B34" s="16" t="s">
        <v>1140</v>
      </c>
      <c r="C34" s="452">
        <v>0</v>
      </c>
      <c r="D34" s="452">
        <v>0</v>
      </c>
      <c r="E34" s="453">
        <f t="shared" si="0"/>
        <v>0</v>
      </c>
      <c r="F34" s="452">
        <v>0</v>
      </c>
      <c r="G34" s="452">
        <v>0</v>
      </c>
      <c r="H34" s="453">
        <f t="shared" si="1"/>
        <v>0</v>
      </c>
      <c r="I34" s="454">
        <v>22</v>
      </c>
      <c r="J34" s="454">
        <v>0</v>
      </c>
      <c r="K34" s="455">
        <f t="shared" si="2"/>
        <v>22</v>
      </c>
      <c r="L34" s="452">
        <v>0</v>
      </c>
      <c r="M34" s="452">
        <v>0</v>
      </c>
      <c r="N34" s="453">
        <f t="shared" si="3"/>
        <v>0</v>
      </c>
      <c r="O34" s="452">
        <f t="shared" si="4"/>
        <v>22</v>
      </c>
      <c r="P34" s="452">
        <f t="shared" si="4"/>
        <v>0</v>
      </c>
      <c r="Q34" s="453">
        <f t="shared" si="5"/>
        <v>22</v>
      </c>
      <c r="R34" s="452">
        <f t="shared" si="6"/>
        <v>0</v>
      </c>
      <c r="S34" s="452">
        <f t="shared" si="6"/>
        <v>0</v>
      </c>
      <c r="T34" s="453">
        <f t="shared" si="7"/>
        <v>0</v>
      </c>
      <c r="X34"/>
      <c r="Y34"/>
      <c r="Z34"/>
      <c r="AA34"/>
    </row>
    <row r="35" spans="1:27" s="454" customFormat="1" ht="12.6" customHeight="1">
      <c r="A35" s="14">
        <f t="shared" si="8"/>
        <v>29</v>
      </c>
      <c r="B35" s="16" t="s">
        <v>1141</v>
      </c>
      <c r="C35" s="452">
        <v>0</v>
      </c>
      <c r="D35" s="452">
        <v>0</v>
      </c>
      <c r="E35" s="453">
        <f t="shared" si="0"/>
        <v>0</v>
      </c>
      <c r="F35" s="452">
        <v>0</v>
      </c>
      <c r="G35" s="452">
        <v>0</v>
      </c>
      <c r="H35" s="453">
        <f t="shared" si="1"/>
        <v>0</v>
      </c>
      <c r="I35" s="454">
        <v>4</v>
      </c>
      <c r="J35" s="454">
        <v>0</v>
      </c>
      <c r="K35" s="455">
        <f t="shared" si="2"/>
        <v>4</v>
      </c>
      <c r="L35" s="452">
        <v>0</v>
      </c>
      <c r="M35" s="452">
        <v>0</v>
      </c>
      <c r="N35" s="453">
        <f t="shared" si="3"/>
        <v>0</v>
      </c>
      <c r="O35" s="452">
        <f t="shared" si="4"/>
        <v>4</v>
      </c>
      <c r="P35" s="452">
        <f t="shared" si="4"/>
        <v>0</v>
      </c>
      <c r="Q35" s="453">
        <f t="shared" si="5"/>
        <v>4</v>
      </c>
      <c r="R35" s="452">
        <f t="shared" si="6"/>
        <v>0</v>
      </c>
      <c r="S35" s="452">
        <f t="shared" si="6"/>
        <v>0</v>
      </c>
      <c r="T35" s="453">
        <f t="shared" si="7"/>
        <v>0</v>
      </c>
      <c r="X35"/>
      <c r="Y35"/>
      <c r="Z35"/>
      <c r="AA35"/>
    </row>
    <row r="36" spans="1:27" s="454" customFormat="1" ht="12.6" customHeight="1">
      <c r="A36" s="14">
        <f t="shared" si="8"/>
        <v>30</v>
      </c>
      <c r="B36" s="16" t="s">
        <v>1142</v>
      </c>
      <c r="C36" s="452">
        <v>0</v>
      </c>
      <c r="D36" s="452">
        <v>0</v>
      </c>
      <c r="E36" s="453">
        <f t="shared" si="0"/>
        <v>0</v>
      </c>
      <c r="F36" s="452">
        <v>0</v>
      </c>
      <c r="G36" s="452">
        <v>0</v>
      </c>
      <c r="H36" s="453">
        <f t="shared" si="1"/>
        <v>0</v>
      </c>
      <c r="I36" s="454">
        <v>3</v>
      </c>
      <c r="J36" s="454">
        <v>0</v>
      </c>
      <c r="K36" s="455">
        <f t="shared" si="2"/>
        <v>3</v>
      </c>
      <c r="L36" s="452">
        <v>0</v>
      </c>
      <c r="M36" s="452">
        <v>0</v>
      </c>
      <c r="N36" s="453">
        <f t="shared" si="3"/>
        <v>0</v>
      </c>
      <c r="O36" s="452">
        <f t="shared" si="4"/>
        <v>3</v>
      </c>
      <c r="P36" s="452">
        <f t="shared" si="4"/>
        <v>0</v>
      </c>
      <c r="Q36" s="453">
        <f t="shared" si="5"/>
        <v>3</v>
      </c>
      <c r="R36" s="452">
        <f t="shared" si="6"/>
        <v>0</v>
      </c>
      <c r="S36" s="452">
        <f t="shared" si="6"/>
        <v>0</v>
      </c>
      <c r="T36" s="453">
        <f t="shared" si="7"/>
        <v>0</v>
      </c>
      <c r="X36"/>
      <c r="Y36"/>
      <c r="Z36"/>
      <c r="AA36"/>
    </row>
    <row r="37" spans="1:27" s="454" customFormat="1" ht="12.6" customHeight="1">
      <c r="A37" s="14">
        <f t="shared" si="8"/>
        <v>31</v>
      </c>
      <c r="B37" s="16" t="s">
        <v>1143</v>
      </c>
      <c r="C37" s="452">
        <v>0</v>
      </c>
      <c r="D37" s="452">
        <v>0</v>
      </c>
      <c r="E37" s="453">
        <f t="shared" si="0"/>
        <v>0</v>
      </c>
      <c r="F37" s="452">
        <v>0</v>
      </c>
      <c r="G37" s="452">
        <v>0</v>
      </c>
      <c r="H37" s="453">
        <f t="shared" si="1"/>
        <v>0</v>
      </c>
      <c r="I37" s="454">
        <v>62</v>
      </c>
      <c r="J37" s="454">
        <v>1</v>
      </c>
      <c r="K37" s="455">
        <f t="shared" si="2"/>
        <v>63</v>
      </c>
      <c r="L37" s="452">
        <v>0</v>
      </c>
      <c r="M37" s="452">
        <v>0</v>
      </c>
      <c r="N37" s="453">
        <f t="shared" si="3"/>
        <v>0</v>
      </c>
      <c r="O37" s="452">
        <f t="shared" si="4"/>
        <v>62</v>
      </c>
      <c r="P37" s="452">
        <f t="shared" si="4"/>
        <v>1</v>
      </c>
      <c r="Q37" s="453">
        <f t="shared" si="5"/>
        <v>63</v>
      </c>
      <c r="R37" s="452">
        <f t="shared" si="6"/>
        <v>0</v>
      </c>
      <c r="S37" s="452">
        <f t="shared" si="6"/>
        <v>0</v>
      </c>
      <c r="T37" s="453">
        <f t="shared" si="7"/>
        <v>0</v>
      </c>
      <c r="X37"/>
      <c r="Y37"/>
      <c r="Z37"/>
      <c r="AA37"/>
    </row>
    <row r="38" spans="1:27" s="454" customFormat="1" ht="12.6" customHeight="1">
      <c r="A38" s="14">
        <f t="shared" si="8"/>
        <v>32</v>
      </c>
      <c r="B38" s="16" t="s">
        <v>1144</v>
      </c>
      <c r="C38" s="452">
        <v>0</v>
      </c>
      <c r="D38" s="452">
        <v>0</v>
      </c>
      <c r="E38" s="453">
        <f t="shared" si="0"/>
        <v>0</v>
      </c>
      <c r="F38" s="452">
        <v>0</v>
      </c>
      <c r="G38" s="452">
        <v>0</v>
      </c>
      <c r="H38" s="453">
        <f t="shared" si="1"/>
        <v>0</v>
      </c>
      <c r="I38" s="454">
        <v>15</v>
      </c>
      <c r="J38" s="454">
        <v>1</v>
      </c>
      <c r="K38" s="455">
        <f t="shared" si="2"/>
        <v>16</v>
      </c>
      <c r="L38" s="452">
        <v>0</v>
      </c>
      <c r="M38" s="452">
        <v>0</v>
      </c>
      <c r="N38" s="453">
        <f t="shared" si="3"/>
        <v>0</v>
      </c>
      <c r="O38" s="452">
        <f t="shared" si="4"/>
        <v>15</v>
      </c>
      <c r="P38" s="452">
        <f t="shared" si="4"/>
        <v>1</v>
      </c>
      <c r="Q38" s="453">
        <f t="shared" si="5"/>
        <v>16</v>
      </c>
      <c r="R38" s="452">
        <f t="shared" si="6"/>
        <v>0</v>
      </c>
      <c r="S38" s="452">
        <f t="shared" si="6"/>
        <v>0</v>
      </c>
      <c r="T38" s="453">
        <f t="shared" si="7"/>
        <v>0</v>
      </c>
      <c r="X38"/>
      <c r="Y38"/>
      <c r="Z38"/>
      <c r="AA38"/>
    </row>
    <row r="39" spans="1:27" s="454" customFormat="1" ht="12.6" customHeight="1">
      <c r="A39" s="14">
        <f t="shared" si="8"/>
        <v>33</v>
      </c>
      <c r="B39" s="16" t="s">
        <v>1145</v>
      </c>
      <c r="C39" s="452">
        <v>0</v>
      </c>
      <c r="D39" s="452">
        <v>0</v>
      </c>
      <c r="E39" s="453">
        <f t="shared" si="0"/>
        <v>0</v>
      </c>
      <c r="F39" s="452">
        <v>0</v>
      </c>
      <c r="G39" s="452">
        <v>0</v>
      </c>
      <c r="H39" s="453">
        <f t="shared" si="1"/>
        <v>0</v>
      </c>
      <c r="I39" s="454">
        <v>35</v>
      </c>
      <c r="J39" s="454">
        <v>4</v>
      </c>
      <c r="K39" s="455">
        <f t="shared" si="2"/>
        <v>39</v>
      </c>
      <c r="L39" s="452">
        <v>0</v>
      </c>
      <c r="M39" s="452">
        <v>0</v>
      </c>
      <c r="N39" s="453">
        <f t="shared" si="3"/>
        <v>0</v>
      </c>
      <c r="O39" s="452">
        <f t="shared" si="4"/>
        <v>35</v>
      </c>
      <c r="P39" s="452">
        <f t="shared" si="4"/>
        <v>4</v>
      </c>
      <c r="Q39" s="453">
        <f t="shared" si="5"/>
        <v>39</v>
      </c>
      <c r="R39" s="452">
        <f t="shared" si="6"/>
        <v>0</v>
      </c>
      <c r="S39" s="452">
        <f t="shared" si="6"/>
        <v>0</v>
      </c>
      <c r="T39" s="453">
        <f t="shared" si="7"/>
        <v>0</v>
      </c>
      <c r="X39"/>
      <c r="Y39"/>
      <c r="Z39"/>
      <c r="AA39"/>
    </row>
    <row r="40" spans="1:27" s="454" customFormat="1" ht="12.6" customHeight="1">
      <c r="A40" s="14">
        <f t="shared" si="8"/>
        <v>34</v>
      </c>
      <c r="B40" s="16" t="s">
        <v>1146</v>
      </c>
      <c r="C40" s="452">
        <v>2</v>
      </c>
      <c r="D40" s="452">
        <v>1</v>
      </c>
      <c r="E40" s="453">
        <f t="shared" si="0"/>
        <v>3</v>
      </c>
      <c r="F40" s="452">
        <v>4</v>
      </c>
      <c r="G40" s="452">
        <v>0</v>
      </c>
      <c r="H40" s="453">
        <f t="shared" si="1"/>
        <v>4</v>
      </c>
      <c r="I40" s="454">
        <v>737</v>
      </c>
      <c r="J40" s="454">
        <v>45</v>
      </c>
      <c r="K40" s="455">
        <f t="shared" si="2"/>
        <v>782</v>
      </c>
      <c r="L40" s="452">
        <v>37</v>
      </c>
      <c r="M40" s="452">
        <v>5</v>
      </c>
      <c r="N40" s="453">
        <f t="shared" si="3"/>
        <v>42</v>
      </c>
      <c r="O40" s="452">
        <f t="shared" si="4"/>
        <v>739</v>
      </c>
      <c r="P40" s="452">
        <f t="shared" si="4"/>
        <v>46</v>
      </c>
      <c r="Q40" s="453">
        <f t="shared" si="5"/>
        <v>785</v>
      </c>
      <c r="R40" s="452">
        <f t="shared" si="6"/>
        <v>41</v>
      </c>
      <c r="S40" s="452">
        <f t="shared" si="6"/>
        <v>5</v>
      </c>
      <c r="T40" s="453">
        <f t="shared" si="7"/>
        <v>46</v>
      </c>
      <c r="X40"/>
      <c r="Y40"/>
      <c r="Z40"/>
      <c r="AA40"/>
    </row>
    <row r="41" spans="1:27" s="454" customFormat="1" ht="12.6" customHeight="1">
      <c r="A41" s="14">
        <f t="shared" si="8"/>
        <v>35</v>
      </c>
      <c r="B41" s="16" t="s">
        <v>1147</v>
      </c>
      <c r="C41" s="452">
        <v>0</v>
      </c>
      <c r="D41" s="452">
        <v>0</v>
      </c>
      <c r="E41" s="453">
        <f t="shared" si="0"/>
        <v>0</v>
      </c>
      <c r="F41" s="452">
        <v>1</v>
      </c>
      <c r="G41" s="452">
        <v>0</v>
      </c>
      <c r="H41" s="453">
        <f t="shared" si="1"/>
        <v>1</v>
      </c>
      <c r="I41" s="454">
        <v>163</v>
      </c>
      <c r="J41" s="454">
        <v>12</v>
      </c>
      <c r="K41" s="455">
        <f t="shared" si="2"/>
        <v>175</v>
      </c>
      <c r="L41" s="452">
        <v>2</v>
      </c>
      <c r="M41" s="452">
        <v>0</v>
      </c>
      <c r="N41" s="453">
        <f t="shared" si="3"/>
        <v>2</v>
      </c>
      <c r="O41" s="452">
        <f t="shared" si="4"/>
        <v>163</v>
      </c>
      <c r="P41" s="452">
        <f t="shared" si="4"/>
        <v>12</v>
      </c>
      <c r="Q41" s="453">
        <f t="shared" si="5"/>
        <v>175</v>
      </c>
      <c r="R41" s="452">
        <f t="shared" si="6"/>
        <v>3</v>
      </c>
      <c r="S41" s="452">
        <f t="shared" si="6"/>
        <v>0</v>
      </c>
      <c r="T41" s="453">
        <f t="shared" si="7"/>
        <v>3</v>
      </c>
      <c r="X41"/>
      <c r="Y41"/>
      <c r="Z41"/>
      <c r="AA41"/>
    </row>
    <row r="42" spans="1:27" s="454" customFormat="1" ht="12.6" customHeight="1">
      <c r="A42" s="14">
        <f t="shared" si="8"/>
        <v>36</v>
      </c>
      <c r="B42" s="16" t="s">
        <v>1148</v>
      </c>
      <c r="C42" s="452">
        <v>0</v>
      </c>
      <c r="D42" s="452">
        <v>0</v>
      </c>
      <c r="E42" s="453">
        <f t="shared" si="0"/>
        <v>0</v>
      </c>
      <c r="F42" s="452">
        <v>0</v>
      </c>
      <c r="G42" s="452">
        <v>0</v>
      </c>
      <c r="H42" s="453">
        <f t="shared" si="1"/>
        <v>0</v>
      </c>
      <c r="I42" s="454">
        <v>4</v>
      </c>
      <c r="J42" s="454">
        <v>0</v>
      </c>
      <c r="K42" s="455">
        <f t="shared" si="2"/>
        <v>4</v>
      </c>
      <c r="L42" s="452">
        <v>0</v>
      </c>
      <c r="M42" s="452">
        <v>0</v>
      </c>
      <c r="N42" s="453">
        <f t="shared" si="3"/>
        <v>0</v>
      </c>
      <c r="O42" s="452">
        <f t="shared" si="4"/>
        <v>4</v>
      </c>
      <c r="P42" s="452">
        <f t="shared" si="4"/>
        <v>0</v>
      </c>
      <c r="Q42" s="453">
        <f t="shared" si="5"/>
        <v>4</v>
      </c>
      <c r="R42" s="452">
        <f t="shared" si="6"/>
        <v>0</v>
      </c>
      <c r="S42" s="452">
        <f t="shared" si="6"/>
        <v>0</v>
      </c>
      <c r="T42" s="453">
        <f t="shared" si="7"/>
        <v>0</v>
      </c>
      <c r="X42"/>
      <c r="Y42"/>
      <c r="Z42"/>
      <c r="AA42"/>
    </row>
    <row r="43" spans="1:27" s="454" customFormat="1" ht="12.6" customHeight="1">
      <c r="A43" s="14">
        <f t="shared" si="8"/>
        <v>37</v>
      </c>
      <c r="B43" s="16" t="s">
        <v>1149</v>
      </c>
      <c r="C43" s="452">
        <v>0</v>
      </c>
      <c r="D43" s="452">
        <v>0</v>
      </c>
      <c r="E43" s="453">
        <f t="shared" si="0"/>
        <v>0</v>
      </c>
      <c r="F43" s="452">
        <v>0</v>
      </c>
      <c r="G43" s="452">
        <v>0</v>
      </c>
      <c r="H43" s="453">
        <f t="shared" si="1"/>
        <v>0</v>
      </c>
      <c r="I43" s="454">
        <v>13</v>
      </c>
      <c r="J43" s="454">
        <v>0</v>
      </c>
      <c r="K43" s="455">
        <f t="shared" si="2"/>
        <v>13</v>
      </c>
      <c r="L43" s="452">
        <v>0</v>
      </c>
      <c r="M43" s="452">
        <v>0</v>
      </c>
      <c r="N43" s="453">
        <f t="shared" si="3"/>
        <v>0</v>
      </c>
      <c r="O43" s="452">
        <f t="shared" si="4"/>
        <v>13</v>
      </c>
      <c r="P43" s="452">
        <f t="shared" si="4"/>
        <v>0</v>
      </c>
      <c r="Q43" s="453">
        <f t="shared" si="5"/>
        <v>13</v>
      </c>
      <c r="R43" s="452">
        <f t="shared" si="6"/>
        <v>0</v>
      </c>
      <c r="S43" s="452">
        <f t="shared" si="6"/>
        <v>0</v>
      </c>
      <c r="T43" s="453">
        <f t="shared" si="7"/>
        <v>0</v>
      </c>
      <c r="X43"/>
      <c r="Y43"/>
      <c r="Z43"/>
      <c r="AA43"/>
    </row>
    <row r="44" spans="1:27" s="454" customFormat="1" ht="12.6" customHeight="1">
      <c r="A44" s="14">
        <f t="shared" si="8"/>
        <v>38</v>
      </c>
      <c r="B44" s="16" t="s">
        <v>1150</v>
      </c>
      <c r="C44" s="452">
        <v>0</v>
      </c>
      <c r="D44" s="452">
        <v>0</v>
      </c>
      <c r="E44" s="453">
        <f t="shared" si="0"/>
        <v>0</v>
      </c>
      <c r="F44" s="452">
        <v>1</v>
      </c>
      <c r="G44" s="452">
        <v>0</v>
      </c>
      <c r="H44" s="453">
        <f t="shared" si="1"/>
        <v>1</v>
      </c>
      <c r="I44" s="454">
        <v>86</v>
      </c>
      <c r="J44" s="454">
        <v>6</v>
      </c>
      <c r="K44" s="455">
        <f t="shared" si="2"/>
        <v>92</v>
      </c>
      <c r="L44" s="452">
        <v>0</v>
      </c>
      <c r="M44" s="452">
        <v>0</v>
      </c>
      <c r="N44" s="453">
        <f t="shared" si="3"/>
        <v>0</v>
      </c>
      <c r="O44" s="452">
        <f t="shared" si="4"/>
        <v>86</v>
      </c>
      <c r="P44" s="452">
        <f t="shared" si="4"/>
        <v>6</v>
      </c>
      <c r="Q44" s="453">
        <f t="shared" si="5"/>
        <v>92</v>
      </c>
      <c r="R44" s="452">
        <f t="shared" si="6"/>
        <v>1</v>
      </c>
      <c r="S44" s="452">
        <f t="shared" si="6"/>
        <v>0</v>
      </c>
      <c r="T44" s="453">
        <f t="shared" si="7"/>
        <v>1</v>
      </c>
      <c r="X44"/>
      <c r="Y44"/>
      <c r="Z44"/>
      <c r="AA44"/>
    </row>
    <row r="45" spans="1:27" s="454" customFormat="1" ht="12.6" customHeight="1">
      <c r="A45" s="14">
        <f t="shared" si="8"/>
        <v>39</v>
      </c>
      <c r="B45" s="16" t="s">
        <v>1151</v>
      </c>
      <c r="C45" s="452">
        <v>0</v>
      </c>
      <c r="D45" s="452">
        <v>0</v>
      </c>
      <c r="E45" s="453">
        <f t="shared" si="0"/>
        <v>0</v>
      </c>
      <c r="F45" s="452">
        <v>0</v>
      </c>
      <c r="G45" s="452">
        <v>0</v>
      </c>
      <c r="H45" s="453">
        <f t="shared" si="1"/>
        <v>0</v>
      </c>
      <c r="I45" s="454">
        <v>17</v>
      </c>
      <c r="J45" s="454">
        <v>1</v>
      </c>
      <c r="K45" s="455">
        <f t="shared" si="2"/>
        <v>18</v>
      </c>
      <c r="L45" s="452">
        <v>1</v>
      </c>
      <c r="M45" s="452">
        <v>0</v>
      </c>
      <c r="N45" s="453">
        <f t="shared" si="3"/>
        <v>1</v>
      </c>
      <c r="O45" s="452">
        <f t="shared" si="4"/>
        <v>17</v>
      </c>
      <c r="P45" s="452">
        <f t="shared" si="4"/>
        <v>1</v>
      </c>
      <c r="Q45" s="453">
        <f t="shared" si="5"/>
        <v>18</v>
      </c>
      <c r="R45" s="452">
        <f t="shared" si="6"/>
        <v>1</v>
      </c>
      <c r="S45" s="452">
        <f t="shared" si="6"/>
        <v>0</v>
      </c>
      <c r="T45" s="453">
        <f t="shared" si="7"/>
        <v>1</v>
      </c>
      <c r="X45"/>
      <c r="Y45"/>
      <c r="Z45"/>
      <c r="AA45"/>
    </row>
    <row r="46" spans="1:27" s="454" customFormat="1" ht="12.6" customHeight="1">
      <c r="A46" s="129">
        <f t="shared" si="8"/>
        <v>40</v>
      </c>
      <c r="B46" s="127" t="s">
        <v>1152</v>
      </c>
      <c r="C46" s="456">
        <v>0</v>
      </c>
      <c r="D46" s="456">
        <v>0</v>
      </c>
      <c r="E46" s="457">
        <f t="shared" si="0"/>
        <v>0</v>
      </c>
      <c r="F46" s="456">
        <v>0</v>
      </c>
      <c r="G46" s="456">
        <v>0</v>
      </c>
      <c r="H46" s="457">
        <f t="shared" si="1"/>
        <v>0</v>
      </c>
      <c r="I46" s="458">
        <v>5</v>
      </c>
      <c r="J46" s="458">
        <v>0</v>
      </c>
      <c r="K46" s="459">
        <f t="shared" si="2"/>
        <v>5</v>
      </c>
      <c r="L46" s="456">
        <v>0</v>
      </c>
      <c r="M46" s="456">
        <v>0</v>
      </c>
      <c r="N46" s="457">
        <f t="shared" si="3"/>
        <v>0</v>
      </c>
      <c r="O46" s="460">
        <f t="shared" si="4"/>
        <v>5</v>
      </c>
      <c r="P46" s="460">
        <f t="shared" si="4"/>
        <v>0</v>
      </c>
      <c r="Q46" s="461">
        <f t="shared" si="5"/>
        <v>5</v>
      </c>
      <c r="R46" s="460">
        <f t="shared" si="6"/>
        <v>0</v>
      </c>
      <c r="S46" s="460">
        <f t="shared" si="6"/>
        <v>0</v>
      </c>
      <c r="T46" s="461">
        <f t="shared" si="7"/>
        <v>0</v>
      </c>
      <c r="X46"/>
      <c r="Y46"/>
      <c r="Z46"/>
      <c r="AA46"/>
    </row>
    <row r="47" spans="1:27" s="465" customFormat="1" ht="13.5" customHeight="1">
      <c r="A47" s="271"/>
      <c r="B47" s="462"/>
      <c r="C47" s="463"/>
      <c r="D47" s="463"/>
      <c r="E47" s="850"/>
      <c r="F47" s="850"/>
      <c r="G47" s="462"/>
      <c r="H47" s="463"/>
      <c r="I47" s="463"/>
      <c r="J47" s="850"/>
      <c r="K47" s="850"/>
      <c r="L47" s="462"/>
      <c r="M47" s="463"/>
      <c r="N47" s="463"/>
      <c r="O47" s="464"/>
      <c r="P47" s="462"/>
      <c r="Q47" s="461"/>
      <c r="R47" s="461"/>
      <c r="S47" s="851" t="s">
        <v>2947</v>
      </c>
      <c r="T47" s="851"/>
      <c r="X47"/>
      <c r="Y47"/>
      <c r="Z47"/>
      <c r="AA47"/>
    </row>
    <row r="48" spans="1:27" s="1" customFormat="1" ht="51" customHeight="1">
      <c r="A48" s="822" t="s">
        <v>1107</v>
      </c>
      <c r="B48" s="825" t="s">
        <v>1108</v>
      </c>
      <c r="C48" s="769" t="s">
        <v>3143</v>
      </c>
      <c r="D48" s="770"/>
      <c r="E48" s="770"/>
      <c r="F48" s="770"/>
      <c r="G48" s="770"/>
      <c r="H48" s="770"/>
      <c r="I48" s="769" t="s">
        <v>3144</v>
      </c>
      <c r="J48" s="770"/>
      <c r="K48" s="770"/>
      <c r="L48" s="770"/>
      <c r="M48" s="770"/>
      <c r="N48" s="834"/>
      <c r="O48" s="769" t="s">
        <v>1010</v>
      </c>
      <c r="P48" s="770"/>
      <c r="Q48" s="770"/>
      <c r="R48" s="852"/>
      <c r="S48" s="852"/>
      <c r="T48" s="852"/>
      <c r="X48"/>
      <c r="Y48"/>
      <c r="Z48"/>
      <c r="AA48"/>
    </row>
    <row r="49" spans="1:27" s="1" customFormat="1" ht="34.5" customHeight="1">
      <c r="A49" s="823"/>
      <c r="B49" s="826"/>
      <c r="C49" s="769" t="s">
        <v>2900</v>
      </c>
      <c r="D49" s="844"/>
      <c r="E49" s="845"/>
      <c r="F49" s="769" t="s">
        <v>2901</v>
      </c>
      <c r="G49" s="844"/>
      <c r="H49" s="845"/>
      <c r="I49" s="769" t="s">
        <v>2900</v>
      </c>
      <c r="J49" s="844"/>
      <c r="K49" s="845"/>
      <c r="L49" s="769" t="s">
        <v>2901</v>
      </c>
      <c r="M49" s="844"/>
      <c r="N49" s="845"/>
      <c r="O49" s="769" t="s">
        <v>2900</v>
      </c>
      <c r="P49" s="844"/>
      <c r="Q49" s="845"/>
      <c r="R49" s="769" t="s">
        <v>2901</v>
      </c>
      <c r="S49" s="844"/>
      <c r="T49" s="844"/>
      <c r="X49"/>
      <c r="Y49"/>
      <c r="Z49"/>
      <c r="AA49"/>
    </row>
    <row r="50" spans="1:27" s="1" customFormat="1" ht="31.5" customHeight="1">
      <c r="A50" s="824"/>
      <c r="B50" s="827"/>
      <c r="C50" s="439" t="s">
        <v>1008</v>
      </c>
      <c r="D50" s="400" t="s">
        <v>1009</v>
      </c>
      <c r="E50" s="439" t="s">
        <v>1010</v>
      </c>
      <c r="F50" s="439" t="s">
        <v>1008</v>
      </c>
      <c r="G50" s="400" t="s">
        <v>1009</v>
      </c>
      <c r="H50" s="439" t="s">
        <v>1010</v>
      </c>
      <c r="I50" s="435" t="s">
        <v>1008</v>
      </c>
      <c r="J50" s="400" t="s">
        <v>1009</v>
      </c>
      <c r="K50" s="439" t="s">
        <v>1010</v>
      </c>
      <c r="L50" s="439" t="s">
        <v>1008</v>
      </c>
      <c r="M50" s="400" t="s">
        <v>1009</v>
      </c>
      <c r="N50" s="439" t="s">
        <v>1010</v>
      </c>
      <c r="O50" s="439" t="s">
        <v>1008</v>
      </c>
      <c r="P50" s="400" t="s">
        <v>1009</v>
      </c>
      <c r="Q50" s="439" t="s">
        <v>1010</v>
      </c>
      <c r="R50" s="439" t="s">
        <v>1008</v>
      </c>
      <c r="S50" s="400" t="s">
        <v>1009</v>
      </c>
      <c r="T50" s="432" t="s">
        <v>1010</v>
      </c>
      <c r="X50"/>
      <c r="Y50"/>
      <c r="Z50"/>
      <c r="AA50"/>
    </row>
    <row r="51" spans="1:27" s="454" customFormat="1" ht="12.6" customHeight="1">
      <c r="A51" s="14">
        <v>41</v>
      </c>
      <c r="B51" s="16" t="s">
        <v>1153</v>
      </c>
      <c r="C51" s="452">
        <v>1</v>
      </c>
      <c r="D51" s="452"/>
      <c r="E51" s="453">
        <f>C51+D51</f>
        <v>1</v>
      </c>
      <c r="F51" s="452">
        <v>1</v>
      </c>
      <c r="G51" s="452">
        <v>0</v>
      </c>
      <c r="H51" s="453">
        <f>F51+G51</f>
        <v>1</v>
      </c>
      <c r="I51" s="454">
        <v>187</v>
      </c>
      <c r="J51" s="454">
        <v>8</v>
      </c>
      <c r="K51" s="455">
        <f>I51+J51</f>
        <v>195</v>
      </c>
      <c r="L51" s="452">
        <v>34</v>
      </c>
      <c r="M51" s="452">
        <v>4</v>
      </c>
      <c r="N51" s="453">
        <f>L51+M51</f>
        <v>38</v>
      </c>
      <c r="O51" s="452">
        <f t="shared" ref="O51:P66" si="9">C51+I51</f>
        <v>188</v>
      </c>
      <c r="P51" s="452">
        <f t="shared" si="9"/>
        <v>8</v>
      </c>
      <c r="Q51" s="453">
        <f>O51+P51</f>
        <v>196</v>
      </c>
      <c r="R51" s="452">
        <f t="shared" ref="R51:S66" si="10">F51+L51</f>
        <v>35</v>
      </c>
      <c r="S51" s="452">
        <f t="shared" si="10"/>
        <v>4</v>
      </c>
      <c r="T51" s="453">
        <f>R51+S51</f>
        <v>39</v>
      </c>
      <c r="X51"/>
      <c r="Y51"/>
      <c r="Z51"/>
      <c r="AA51"/>
    </row>
    <row r="52" spans="1:27" s="454" customFormat="1" ht="12.6" customHeight="1">
      <c r="A52" s="14">
        <v>42</v>
      </c>
      <c r="B52" s="16" t="s">
        <v>1154</v>
      </c>
      <c r="C52" s="452">
        <v>0</v>
      </c>
      <c r="D52" s="452">
        <v>0</v>
      </c>
      <c r="E52" s="453">
        <f t="shared" ref="E52:E91" si="11">C52+D52</f>
        <v>0</v>
      </c>
      <c r="F52" s="452">
        <v>0</v>
      </c>
      <c r="G52" s="452">
        <v>0</v>
      </c>
      <c r="H52" s="453">
        <f t="shared" ref="H52:H91" si="12">F52+G52</f>
        <v>0</v>
      </c>
      <c r="I52" s="454">
        <v>69</v>
      </c>
      <c r="J52" s="454">
        <v>4</v>
      </c>
      <c r="K52" s="455">
        <f t="shared" ref="K52:K91" si="13">I52+J52</f>
        <v>73</v>
      </c>
      <c r="L52" s="452">
        <v>2</v>
      </c>
      <c r="M52" s="452">
        <v>0</v>
      </c>
      <c r="N52" s="453">
        <f t="shared" ref="N52:N91" si="14">L52+M52</f>
        <v>2</v>
      </c>
      <c r="O52" s="452">
        <f t="shared" si="9"/>
        <v>69</v>
      </c>
      <c r="P52" s="452">
        <f t="shared" si="9"/>
        <v>4</v>
      </c>
      <c r="Q52" s="453">
        <f t="shared" ref="Q52:Q91" si="15">O52+P52</f>
        <v>73</v>
      </c>
      <c r="R52" s="452">
        <f t="shared" si="10"/>
        <v>2</v>
      </c>
      <c r="S52" s="452">
        <f t="shared" si="10"/>
        <v>0</v>
      </c>
      <c r="T52" s="453">
        <f t="shared" ref="T52:T91" si="16">R52+S52</f>
        <v>2</v>
      </c>
      <c r="X52"/>
      <c r="Y52"/>
      <c r="Z52"/>
      <c r="AA52"/>
    </row>
    <row r="53" spans="1:27" s="454" customFormat="1" ht="12.6" customHeight="1">
      <c r="A53" s="14">
        <v>43</v>
      </c>
      <c r="B53" s="16" t="s">
        <v>1155</v>
      </c>
      <c r="C53" s="452">
        <v>0</v>
      </c>
      <c r="D53" s="452">
        <v>0</v>
      </c>
      <c r="E53" s="453">
        <f t="shared" si="11"/>
        <v>0</v>
      </c>
      <c r="F53" s="452">
        <v>0</v>
      </c>
      <c r="G53" s="452">
        <v>0</v>
      </c>
      <c r="H53" s="453">
        <f t="shared" si="12"/>
        <v>0</v>
      </c>
      <c r="I53" s="454">
        <v>30</v>
      </c>
      <c r="J53" s="454">
        <v>1</v>
      </c>
      <c r="K53" s="455">
        <f t="shared" si="13"/>
        <v>31</v>
      </c>
      <c r="L53" s="452">
        <v>5</v>
      </c>
      <c r="M53" s="452">
        <v>0</v>
      </c>
      <c r="N53" s="453">
        <f t="shared" si="14"/>
        <v>5</v>
      </c>
      <c r="O53" s="452">
        <f t="shared" si="9"/>
        <v>30</v>
      </c>
      <c r="P53" s="452">
        <f t="shared" si="9"/>
        <v>1</v>
      </c>
      <c r="Q53" s="453">
        <f t="shared" si="15"/>
        <v>31</v>
      </c>
      <c r="R53" s="452">
        <f t="shared" si="10"/>
        <v>5</v>
      </c>
      <c r="S53" s="452">
        <f t="shared" si="10"/>
        <v>0</v>
      </c>
      <c r="T53" s="453">
        <f t="shared" si="16"/>
        <v>5</v>
      </c>
      <c r="X53"/>
      <c r="Y53"/>
      <c r="Z53"/>
      <c r="AA53"/>
    </row>
    <row r="54" spans="1:27" s="454" customFormat="1" ht="12.6" customHeight="1">
      <c r="A54" s="14">
        <v>44</v>
      </c>
      <c r="B54" s="16" t="s">
        <v>1156</v>
      </c>
      <c r="C54" s="452">
        <v>0</v>
      </c>
      <c r="D54" s="452">
        <v>0</v>
      </c>
      <c r="E54" s="453">
        <f t="shared" si="11"/>
        <v>0</v>
      </c>
      <c r="F54" s="452">
        <v>0</v>
      </c>
      <c r="G54" s="452">
        <v>0</v>
      </c>
      <c r="H54" s="453">
        <f t="shared" si="12"/>
        <v>0</v>
      </c>
      <c r="I54" s="454">
        <v>22</v>
      </c>
      <c r="J54" s="454">
        <v>2</v>
      </c>
      <c r="K54" s="455">
        <f t="shared" si="13"/>
        <v>24</v>
      </c>
      <c r="L54" s="452">
        <v>0</v>
      </c>
      <c r="M54" s="452">
        <v>0</v>
      </c>
      <c r="N54" s="453">
        <f t="shared" si="14"/>
        <v>0</v>
      </c>
      <c r="O54" s="452">
        <f t="shared" si="9"/>
        <v>22</v>
      </c>
      <c r="P54" s="452">
        <f t="shared" si="9"/>
        <v>2</v>
      </c>
      <c r="Q54" s="453">
        <f t="shared" si="15"/>
        <v>24</v>
      </c>
      <c r="R54" s="452">
        <f t="shared" si="10"/>
        <v>0</v>
      </c>
      <c r="S54" s="452">
        <f t="shared" si="10"/>
        <v>0</v>
      </c>
      <c r="T54" s="453">
        <f t="shared" si="16"/>
        <v>0</v>
      </c>
      <c r="X54"/>
      <c r="Y54"/>
      <c r="Z54"/>
      <c r="AA54"/>
    </row>
    <row r="55" spans="1:27" s="454" customFormat="1" ht="12.6" customHeight="1">
      <c r="A55" s="14">
        <v>45</v>
      </c>
      <c r="B55" s="16" t="s">
        <v>1157</v>
      </c>
      <c r="C55" s="452">
        <v>0</v>
      </c>
      <c r="D55" s="452">
        <v>0</v>
      </c>
      <c r="E55" s="453">
        <f t="shared" si="11"/>
        <v>0</v>
      </c>
      <c r="F55" s="452">
        <v>0</v>
      </c>
      <c r="G55" s="452">
        <v>0</v>
      </c>
      <c r="H55" s="453">
        <f t="shared" si="12"/>
        <v>0</v>
      </c>
      <c r="I55" s="454">
        <v>45</v>
      </c>
      <c r="J55" s="454">
        <v>4</v>
      </c>
      <c r="K55" s="455">
        <f t="shared" si="13"/>
        <v>49</v>
      </c>
      <c r="L55" s="452">
        <v>0</v>
      </c>
      <c r="M55" s="452">
        <v>0</v>
      </c>
      <c r="N55" s="453">
        <f t="shared" si="14"/>
        <v>0</v>
      </c>
      <c r="O55" s="452">
        <f t="shared" si="9"/>
        <v>45</v>
      </c>
      <c r="P55" s="452">
        <f t="shared" si="9"/>
        <v>4</v>
      </c>
      <c r="Q55" s="453">
        <f t="shared" si="15"/>
        <v>49</v>
      </c>
      <c r="R55" s="452">
        <f t="shared" si="10"/>
        <v>0</v>
      </c>
      <c r="S55" s="452">
        <f t="shared" si="10"/>
        <v>0</v>
      </c>
      <c r="T55" s="453">
        <f t="shared" si="16"/>
        <v>0</v>
      </c>
      <c r="X55"/>
      <c r="Y55"/>
      <c r="Z55"/>
      <c r="AA55"/>
    </row>
    <row r="56" spans="1:27" s="454" customFormat="1" ht="12.6" customHeight="1">
      <c r="A56" s="14">
        <v>46</v>
      </c>
      <c r="B56" s="16" t="s">
        <v>1158</v>
      </c>
      <c r="C56" s="452">
        <v>0</v>
      </c>
      <c r="D56" s="452">
        <v>0</v>
      </c>
      <c r="E56" s="453">
        <f t="shared" si="11"/>
        <v>0</v>
      </c>
      <c r="F56" s="452">
        <v>0</v>
      </c>
      <c r="G56" s="452">
        <v>0</v>
      </c>
      <c r="H56" s="453">
        <f t="shared" si="12"/>
        <v>0</v>
      </c>
      <c r="I56" s="454">
        <v>42</v>
      </c>
      <c r="J56" s="454">
        <v>1</v>
      </c>
      <c r="K56" s="455">
        <f t="shared" si="13"/>
        <v>43</v>
      </c>
      <c r="L56" s="452">
        <v>0</v>
      </c>
      <c r="M56" s="452">
        <v>0</v>
      </c>
      <c r="N56" s="453">
        <f t="shared" si="14"/>
        <v>0</v>
      </c>
      <c r="O56" s="452">
        <f t="shared" si="9"/>
        <v>42</v>
      </c>
      <c r="P56" s="452">
        <f t="shared" si="9"/>
        <v>1</v>
      </c>
      <c r="Q56" s="453">
        <f t="shared" si="15"/>
        <v>43</v>
      </c>
      <c r="R56" s="452">
        <f t="shared" si="10"/>
        <v>0</v>
      </c>
      <c r="S56" s="452">
        <f t="shared" si="10"/>
        <v>0</v>
      </c>
      <c r="T56" s="453">
        <f t="shared" si="16"/>
        <v>0</v>
      </c>
      <c r="X56"/>
      <c r="Y56"/>
      <c r="Z56"/>
      <c r="AA56"/>
    </row>
    <row r="57" spans="1:27" s="454" customFormat="1" ht="12.6" customHeight="1">
      <c r="A57" s="14">
        <v>47</v>
      </c>
      <c r="B57" s="16" t="s">
        <v>1159</v>
      </c>
      <c r="C57" s="452">
        <v>0</v>
      </c>
      <c r="D57" s="452">
        <v>0</v>
      </c>
      <c r="E57" s="453">
        <f t="shared" si="11"/>
        <v>0</v>
      </c>
      <c r="F57" s="452">
        <v>0</v>
      </c>
      <c r="G57" s="452">
        <v>0</v>
      </c>
      <c r="H57" s="453">
        <f t="shared" si="12"/>
        <v>0</v>
      </c>
      <c r="I57" s="454">
        <v>5</v>
      </c>
      <c r="J57" s="454">
        <v>0</v>
      </c>
      <c r="K57" s="455">
        <f t="shared" si="13"/>
        <v>5</v>
      </c>
      <c r="L57" s="452">
        <v>0</v>
      </c>
      <c r="M57" s="452">
        <v>0</v>
      </c>
      <c r="N57" s="453">
        <f t="shared" si="14"/>
        <v>0</v>
      </c>
      <c r="O57" s="452">
        <f t="shared" si="9"/>
        <v>5</v>
      </c>
      <c r="P57" s="452">
        <f t="shared" si="9"/>
        <v>0</v>
      </c>
      <c r="Q57" s="453">
        <f t="shared" si="15"/>
        <v>5</v>
      </c>
      <c r="R57" s="452">
        <f t="shared" si="10"/>
        <v>0</v>
      </c>
      <c r="S57" s="452">
        <f t="shared" si="10"/>
        <v>0</v>
      </c>
      <c r="T57" s="453">
        <f t="shared" si="16"/>
        <v>0</v>
      </c>
      <c r="X57"/>
      <c r="Y57"/>
      <c r="Z57"/>
      <c r="AA57"/>
    </row>
    <row r="58" spans="1:27" s="454" customFormat="1" ht="12.6" customHeight="1">
      <c r="A58" s="14">
        <v>48</v>
      </c>
      <c r="B58" s="16" t="s">
        <v>1160</v>
      </c>
      <c r="C58" s="452">
        <v>0</v>
      </c>
      <c r="D58" s="452">
        <v>0</v>
      </c>
      <c r="E58" s="453">
        <f t="shared" si="11"/>
        <v>0</v>
      </c>
      <c r="F58" s="452">
        <v>0</v>
      </c>
      <c r="G58" s="452">
        <v>0</v>
      </c>
      <c r="H58" s="453">
        <f t="shared" si="12"/>
        <v>0</v>
      </c>
      <c r="I58" s="454">
        <v>29</v>
      </c>
      <c r="J58" s="454">
        <v>5</v>
      </c>
      <c r="K58" s="455">
        <f t="shared" si="13"/>
        <v>34</v>
      </c>
      <c r="L58" s="452">
        <v>0</v>
      </c>
      <c r="M58" s="452">
        <v>0</v>
      </c>
      <c r="N58" s="453">
        <f t="shared" si="14"/>
        <v>0</v>
      </c>
      <c r="O58" s="452">
        <f t="shared" si="9"/>
        <v>29</v>
      </c>
      <c r="P58" s="452">
        <f t="shared" si="9"/>
        <v>5</v>
      </c>
      <c r="Q58" s="453">
        <f t="shared" si="15"/>
        <v>34</v>
      </c>
      <c r="R58" s="452">
        <f t="shared" si="10"/>
        <v>0</v>
      </c>
      <c r="S58" s="452">
        <f t="shared" si="10"/>
        <v>0</v>
      </c>
      <c r="T58" s="453">
        <f t="shared" si="16"/>
        <v>0</v>
      </c>
      <c r="X58"/>
      <c r="Y58"/>
      <c r="Z58"/>
      <c r="AA58"/>
    </row>
    <row r="59" spans="1:27" s="454" customFormat="1" ht="12.6" customHeight="1">
      <c r="A59" s="14">
        <v>49</v>
      </c>
      <c r="B59" s="16" t="s">
        <v>1161</v>
      </c>
      <c r="C59" s="452">
        <v>0</v>
      </c>
      <c r="D59" s="452">
        <v>0</v>
      </c>
      <c r="E59" s="453">
        <f t="shared" si="11"/>
        <v>0</v>
      </c>
      <c r="F59" s="452">
        <v>0</v>
      </c>
      <c r="G59" s="452">
        <v>0</v>
      </c>
      <c r="H59" s="453">
        <f t="shared" si="12"/>
        <v>0</v>
      </c>
      <c r="I59" s="454">
        <v>5</v>
      </c>
      <c r="J59" s="454">
        <v>0</v>
      </c>
      <c r="K59" s="455">
        <f t="shared" si="13"/>
        <v>5</v>
      </c>
      <c r="L59" s="452">
        <v>0</v>
      </c>
      <c r="M59" s="452">
        <v>0</v>
      </c>
      <c r="N59" s="453">
        <f t="shared" si="14"/>
        <v>0</v>
      </c>
      <c r="O59" s="452">
        <f t="shared" si="9"/>
        <v>5</v>
      </c>
      <c r="P59" s="452">
        <f t="shared" si="9"/>
        <v>0</v>
      </c>
      <c r="Q59" s="453">
        <f t="shared" si="15"/>
        <v>5</v>
      </c>
      <c r="R59" s="452">
        <f t="shared" si="10"/>
        <v>0</v>
      </c>
      <c r="S59" s="452">
        <f t="shared" si="10"/>
        <v>0</v>
      </c>
      <c r="T59" s="453">
        <f t="shared" si="16"/>
        <v>0</v>
      </c>
      <c r="X59"/>
      <c r="Y59"/>
      <c r="Z59"/>
      <c r="AA59"/>
    </row>
    <row r="60" spans="1:27" s="454" customFormat="1" ht="12.6" customHeight="1">
      <c r="A60" s="14">
        <v>50</v>
      </c>
      <c r="B60" s="16" t="s">
        <v>1162</v>
      </c>
      <c r="C60" s="452">
        <v>0</v>
      </c>
      <c r="D60" s="452">
        <v>0</v>
      </c>
      <c r="E60" s="453">
        <f t="shared" si="11"/>
        <v>0</v>
      </c>
      <c r="F60" s="452">
        <v>0</v>
      </c>
      <c r="G60" s="452">
        <v>0</v>
      </c>
      <c r="H60" s="453">
        <f t="shared" si="12"/>
        <v>0</v>
      </c>
      <c r="I60" s="454">
        <v>5</v>
      </c>
      <c r="J60" s="454">
        <v>0</v>
      </c>
      <c r="K60" s="455">
        <f t="shared" si="13"/>
        <v>5</v>
      </c>
      <c r="L60" s="452">
        <v>0</v>
      </c>
      <c r="M60" s="452">
        <v>0</v>
      </c>
      <c r="N60" s="453">
        <f t="shared" si="14"/>
        <v>0</v>
      </c>
      <c r="O60" s="452">
        <f t="shared" si="9"/>
        <v>5</v>
      </c>
      <c r="P60" s="452">
        <f t="shared" si="9"/>
        <v>0</v>
      </c>
      <c r="Q60" s="453">
        <f t="shared" si="15"/>
        <v>5</v>
      </c>
      <c r="R60" s="452">
        <f t="shared" si="10"/>
        <v>0</v>
      </c>
      <c r="S60" s="452">
        <f t="shared" si="10"/>
        <v>0</v>
      </c>
      <c r="T60" s="453">
        <f t="shared" si="16"/>
        <v>0</v>
      </c>
      <c r="X60"/>
      <c r="Y60"/>
      <c r="Z60"/>
      <c r="AA60"/>
    </row>
    <row r="61" spans="1:27" s="454" customFormat="1" ht="12.6" customHeight="1">
      <c r="A61" s="14">
        <v>51</v>
      </c>
      <c r="B61" s="16" t="s">
        <v>1163</v>
      </c>
      <c r="C61" s="452">
        <v>0</v>
      </c>
      <c r="D61" s="452">
        <v>0</v>
      </c>
      <c r="E61" s="453">
        <f t="shared" si="11"/>
        <v>0</v>
      </c>
      <c r="F61" s="452">
        <v>0</v>
      </c>
      <c r="G61" s="452">
        <v>0</v>
      </c>
      <c r="H61" s="453">
        <f t="shared" si="12"/>
        <v>0</v>
      </c>
      <c r="I61" s="454">
        <v>10</v>
      </c>
      <c r="J61" s="454">
        <v>0</v>
      </c>
      <c r="K61" s="455">
        <f t="shared" si="13"/>
        <v>10</v>
      </c>
      <c r="L61" s="452">
        <v>0</v>
      </c>
      <c r="M61" s="452">
        <v>0</v>
      </c>
      <c r="N61" s="453">
        <f t="shared" si="14"/>
        <v>0</v>
      </c>
      <c r="O61" s="452">
        <f t="shared" si="9"/>
        <v>10</v>
      </c>
      <c r="P61" s="452">
        <f t="shared" si="9"/>
        <v>0</v>
      </c>
      <c r="Q61" s="453">
        <f t="shared" si="15"/>
        <v>10</v>
      </c>
      <c r="R61" s="452">
        <f t="shared" si="10"/>
        <v>0</v>
      </c>
      <c r="S61" s="452">
        <f t="shared" si="10"/>
        <v>0</v>
      </c>
      <c r="T61" s="453">
        <f t="shared" si="16"/>
        <v>0</v>
      </c>
      <c r="X61"/>
      <c r="Y61"/>
      <c r="Z61"/>
      <c r="AA61"/>
    </row>
    <row r="62" spans="1:27" s="454" customFormat="1" ht="12.6" customHeight="1">
      <c r="A62" s="14">
        <v>52</v>
      </c>
      <c r="B62" s="16" t="s">
        <v>1164</v>
      </c>
      <c r="C62" s="452">
        <v>0</v>
      </c>
      <c r="D62" s="452">
        <v>0</v>
      </c>
      <c r="E62" s="453">
        <f t="shared" si="11"/>
        <v>0</v>
      </c>
      <c r="F62" s="452">
        <v>0</v>
      </c>
      <c r="G62" s="452">
        <v>0</v>
      </c>
      <c r="H62" s="453">
        <f t="shared" si="12"/>
        <v>0</v>
      </c>
      <c r="I62" s="454">
        <v>24</v>
      </c>
      <c r="J62" s="454">
        <v>2</v>
      </c>
      <c r="K62" s="455">
        <f t="shared" si="13"/>
        <v>26</v>
      </c>
      <c r="L62" s="452">
        <v>0</v>
      </c>
      <c r="M62" s="452">
        <v>0</v>
      </c>
      <c r="N62" s="453">
        <f t="shared" si="14"/>
        <v>0</v>
      </c>
      <c r="O62" s="452">
        <f t="shared" si="9"/>
        <v>24</v>
      </c>
      <c r="P62" s="452">
        <f t="shared" si="9"/>
        <v>2</v>
      </c>
      <c r="Q62" s="453">
        <f t="shared" si="15"/>
        <v>26</v>
      </c>
      <c r="R62" s="452">
        <f t="shared" si="10"/>
        <v>0</v>
      </c>
      <c r="S62" s="452">
        <f t="shared" si="10"/>
        <v>0</v>
      </c>
      <c r="T62" s="453">
        <f t="shared" si="16"/>
        <v>0</v>
      </c>
      <c r="X62"/>
      <c r="Y62"/>
      <c r="Z62"/>
      <c r="AA62"/>
    </row>
    <row r="63" spans="1:27" s="454" customFormat="1" ht="12.6" customHeight="1">
      <c r="A63" s="14">
        <v>53</v>
      </c>
      <c r="B63" s="16" t="s">
        <v>1165</v>
      </c>
      <c r="C63" s="452">
        <v>0</v>
      </c>
      <c r="D63" s="452">
        <v>0</v>
      </c>
      <c r="E63" s="453">
        <f t="shared" si="11"/>
        <v>0</v>
      </c>
      <c r="F63" s="452">
        <v>0</v>
      </c>
      <c r="G63" s="452">
        <v>0</v>
      </c>
      <c r="H63" s="453">
        <f t="shared" si="12"/>
        <v>0</v>
      </c>
      <c r="I63" s="454">
        <v>9</v>
      </c>
      <c r="J63" s="454">
        <v>0</v>
      </c>
      <c r="K63" s="455">
        <f t="shared" si="13"/>
        <v>9</v>
      </c>
      <c r="L63" s="452">
        <v>1</v>
      </c>
      <c r="M63" s="452">
        <v>0</v>
      </c>
      <c r="N63" s="453">
        <f t="shared" si="14"/>
        <v>1</v>
      </c>
      <c r="O63" s="452">
        <f t="shared" si="9"/>
        <v>9</v>
      </c>
      <c r="P63" s="452">
        <f t="shared" si="9"/>
        <v>0</v>
      </c>
      <c r="Q63" s="453">
        <f t="shared" si="15"/>
        <v>9</v>
      </c>
      <c r="R63" s="452">
        <f t="shared" si="10"/>
        <v>1</v>
      </c>
      <c r="S63" s="452">
        <f t="shared" si="10"/>
        <v>0</v>
      </c>
      <c r="T63" s="453">
        <f t="shared" si="16"/>
        <v>1</v>
      </c>
      <c r="X63"/>
      <c r="Y63"/>
      <c r="Z63"/>
      <c r="AA63"/>
    </row>
    <row r="64" spans="1:27" s="454" customFormat="1" ht="12.6" customHeight="1">
      <c r="A64" s="14">
        <v>54</v>
      </c>
      <c r="B64" s="16" t="s">
        <v>1166</v>
      </c>
      <c r="C64" s="452">
        <v>0</v>
      </c>
      <c r="D64" s="452">
        <v>0</v>
      </c>
      <c r="E64" s="453">
        <f t="shared" si="11"/>
        <v>0</v>
      </c>
      <c r="F64" s="452">
        <v>1</v>
      </c>
      <c r="G64" s="452">
        <v>0</v>
      </c>
      <c r="H64" s="453">
        <f t="shared" si="12"/>
        <v>1</v>
      </c>
      <c r="I64" s="454">
        <v>38</v>
      </c>
      <c r="J64" s="454">
        <v>3</v>
      </c>
      <c r="K64" s="455">
        <f t="shared" si="13"/>
        <v>41</v>
      </c>
      <c r="L64" s="452">
        <v>9</v>
      </c>
      <c r="M64" s="452">
        <v>1</v>
      </c>
      <c r="N64" s="453">
        <f t="shared" si="14"/>
        <v>10</v>
      </c>
      <c r="O64" s="452">
        <f t="shared" si="9"/>
        <v>38</v>
      </c>
      <c r="P64" s="452">
        <f t="shared" si="9"/>
        <v>3</v>
      </c>
      <c r="Q64" s="453">
        <f t="shared" si="15"/>
        <v>41</v>
      </c>
      <c r="R64" s="452">
        <f t="shared" si="10"/>
        <v>10</v>
      </c>
      <c r="S64" s="452">
        <f t="shared" si="10"/>
        <v>1</v>
      </c>
      <c r="T64" s="453">
        <f t="shared" si="16"/>
        <v>11</v>
      </c>
      <c r="X64"/>
      <c r="Y64"/>
      <c r="Z64"/>
      <c r="AA64"/>
    </row>
    <row r="65" spans="1:27" s="454" customFormat="1" ht="12.6" customHeight="1">
      <c r="A65" s="14">
        <v>55</v>
      </c>
      <c r="B65" s="16" t="s">
        <v>1167</v>
      </c>
      <c r="C65" s="452">
        <v>0</v>
      </c>
      <c r="D65" s="452">
        <v>0</v>
      </c>
      <c r="E65" s="453">
        <f t="shared" si="11"/>
        <v>0</v>
      </c>
      <c r="F65" s="452">
        <v>0</v>
      </c>
      <c r="G65" s="452">
        <v>0</v>
      </c>
      <c r="H65" s="453">
        <f t="shared" si="12"/>
        <v>0</v>
      </c>
      <c r="I65" s="454">
        <v>53</v>
      </c>
      <c r="J65" s="454">
        <v>5</v>
      </c>
      <c r="K65" s="455">
        <f t="shared" si="13"/>
        <v>58</v>
      </c>
      <c r="L65" s="452">
        <v>4</v>
      </c>
      <c r="M65" s="452">
        <v>0</v>
      </c>
      <c r="N65" s="453">
        <f t="shared" si="14"/>
        <v>4</v>
      </c>
      <c r="O65" s="452">
        <f t="shared" si="9"/>
        <v>53</v>
      </c>
      <c r="P65" s="452">
        <f t="shared" si="9"/>
        <v>5</v>
      </c>
      <c r="Q65" s="453">
        <f t="shared" si="15"/>
        <v>58</v>
      </c>
      <c r="R65" s="452">
        <f t="shared" si="10"/>
        <v>4</v>
      </c>
      <c r="S65" s="452">
        <f t="shared" si="10"/>
        <v>0</v>
      </c>
      <c r="T65" s="453">
        <f t="shared" si="16"/>
        <v>4</v>
      </c>
      <c r="X65"/>
      <c r="Y65"/>
      <c r="Z65"/>
      <c r="AA65"/>
    </row>
    <row r="66" spans="1:27" s="454" customFormat="1" ht="12.6" customHeight="1">
      <c r="A66" s="14">
        <v>56</v>
      </c>
      <c r="B66" s="16" t="s">
        <v>1168</v>
      </c>
      <c r="C66" s="452">
        <v>0</v>
      </c>
      <c r="D66" s="452">
        <v>0</v>
      </c>
      <c r="E66" s="453">
        <f t="shared" si="11"/>
        <v>0</v>
      </c>
      <c r="F66" s="452">
        <v>0</v>
      </c>
      <c r="G66" s="452">
        <v>0</v>
      </c>
      <c r="H66" s="453">
        <f t="shared" si="12"/>
        <v>0</v>
      </c>
      <c r="I66" s="454">
        <v>1</v>
      </c>
      <c r="J66" s="454">
        <v>0</v>
      </c>
      <c r="K66" s="455">
        <f t="shared" si="13"/>
        <v>1</v>
      </c>
      <c r="L66" s="452">
        <v>0</v>
      </c>
      <c r="M66" s="452">
        <v>0</v>
      </c>
      <c r="N66" s="453">
        <f t="shared" si="14"/>
        <v>0</v>
      </c>
      <c r="O66" s="452">
        <f t="shared" si="9"/>
        <v>1</v>
      </c>
      <c r="P66" s="452">
        <f t="shared" si="9"/>
        <v>0</v>
      </c>
      <c r="Q66" s="453">
        <f t="shared" si="15"/>
        <v>1</v>
      </c>
      <c r="R66" s="452">
        <f t="shared" si="10"/>
        <v>0</v>
      </c>
      <c r="S66" s="452">
        <f t="shared" si="10"/>
        <v>0</v>
      </c>
      <c r="T66" s="453">
        <f t="shared" si="16"/>
        <v>0</v>
      </c>
      <c r="X66"/>
      <c r="Y66"/>
      <c r="Z66"/>
      <c r="AA66"/>
    </row>
    <row r="67" spans="1:27" s="454" customFormat="1" ht="12.6" customHeight="1">
      <c r="A67" s="14">
        <v>57</v>
      </c>
      <c r="B67" s="16" t="s">
        <v>1169</v>
      </c>
      <c r="C67" s="452">
        <v>0</v>
      </c>
      <c r="D67" s="452">
        <v>0</v>
      </c>
      <c r="E67" s="453">
        <f t="shared" si="11"/>
        <v>0</v>
      </c>
      <c r="F67" s="452">
        <v>0</v>
      </c>
      <c r="G67" s="452">
        <v>0</v>
      </c>
      <c r="H67" s="453">
        <f t="shared" si="12"/>
        <v>0</v>
      </c>
      <c r="I67" s="454">
        <v>4</v>
      </c>
      <c r="J67" s="454">
        <v>1</v>
      </c>
      <c r="K67" s="455">
        <f t="shared" si="13"/>
        <v>5</v>
      </c>
      <c r="L67" s="452">
        <v>0</v>
      </c>
      <c r="M67" s="452">
        <v>0</v>
      </c>
      <c r="N67" s="453">
        <f t="shared" si="14"/>
        <v>0</v>
      </c>
      <c r="O67" s="452">
        <f t="shared" ref="O67:P91" si="17">C67+I67</f>
        <v>4</v>
      </c>
      <c r="P67" s="452">
        <f t="shared" si="17"/>
        <v>1</v>
      </c>
      <c r="Q67" s="453">
        <f t="shared" si="15"/>
        <v>5</v>
      </c>
      <c r="R67" s="452">
        <f t="shared" ref="R67:S91" si="18">F67+L67</f>
        <v>0</v>
      </c>
      <c r="S67" s="452">
        <f t="shared" si="18"/>
        <v>0</v>
      </c>
      <c r="T67" s="453">
        <f t="shared" si="16"/>
        <v>0</v>
      </c>
      <c r="X67"/>
      <c r="Y67"/>
      <c r="Z67"/>
      <c r="AA67"/>
    </row>
    <row r="68" spans="1:27" s="454" customFormat="1" ht="12.6" customHeight="1">
      <c r="A68" s="14">
        <v>58</v>
      </c>
      <c r="B68" s="16" t="s">
        <v>1170</v>
      </c>
      <c r="C68" s="452">
        <v>0</v>
      </c>
      <c r="D68" s="452">
        <v>0</v>
      </c>
      <c r="E68" s="453">
        <f t="shared" si="11"/>
        <v>0</v>
      </c>
      <c r="F68" s="452">
        <v>1</v>
      </c>
      <c r="G68" s="452">
        <v>0</v>
      </c>
      <c r="H68" s="453">
        <f t="shared" si="12"/>
        <v>1</v>
      </c>
      <c r="I68" s="454">
        <v>32</v>
      </c>
      <c r="J68" s="454">
        <v>0</v>
      </c>
      <c r="K68" s="455">
        <f t="shared" si="13"/>
        <v>32</v>
      </c>
      <c r="L68" s="452">
        <v>0</v>
      </c>
      <c r="M68" s="452">
        <v>0</v>
      </c>
      <c r="N68" s="453">
        <f t="shared" si="14"/>
        <v>0</v>
      </c>
      <c r="O68" s="452">
        <f t="shared" si="17"/>
        <v>32</v>
      </c>
      <c r="P68" s="452">
        <f t="shared" si="17"/>
        <v>0</v>
      </c>
      <c r="Q68" s="453">
        <f t="shared" si="15"/>
        <v>32</v>
      </c>
      <c r="R68" s="452">
        <f t="shared" si="18"/>
        <v>1</v>
      </c>
      <c r="S68" s="452">
        <f t="shared" si="18"/>
        <v>0</v>
      </c>
      <c r="T68" s="453">
        <f t="shared" si="16"/>
        <v>1</v>
      </c>
      <c r="X68"/>
      <c r="Y68"/>
      <c r="Z68"/>
      <c r="AA68"/>
    </row>
    <row r="69" spans="1:27" s="454" customFormat="1" ht="12.6" customHeight="1">
      <c r="A69" s="14">
        <v>59</v>
      </c>
      <c r="B69" s="16" t="s">
        <v>1171</v>
      </c>
      <c r="C69" s="452">
        <v>0</v>
      </c>
      <c r="D69" s="452">
        <v>0</v>
      </c>
      <c r="E69" s="453">
        <f t="shared" si="11"/>
        <v>0</v>
      </c>
      <c r="F69" s="452">
        <v>0</v>
      </c>
      <c r="G69" s="452">
        <v>0</v>
      </c>
      <c r="H69" s="453">
        <f t="shared" si="12"/>
        <v>0</v>
      </c>
      <c r="I69" s="454">
        <v>78</v>
      </c>
      <c r="J69" s="454">
        <v>6</v>
      </c>
      <c r="K69" s="455">
        <f t="shared" si="13"/>
        <v>84</v>
      </c>
      <c r="L69" s="452">
        <v>2</v>
      </c>
      <c r="M69" s="452">
        <v>1</v>
      </c>
      <c r="N69" s="453">
        <f t="shared" si="14"/>
        <v>3</v>
      </c>
      <c r="O69" s="452">
        <f t="shared" si="17"/>
        <v>78</v>
      </c>
      <c r="P69" s="452">
        <f t="shared" si="17"/>
        <v>6</v>
      </c>
      <c r="Q69" s="453">
        <f t="shared" si="15"/>
        <v>84</v>
      </c>
      <c r="R69" s="452">
        <f t="shared" si="18"/>
        <v>2</v>
      </c>
      <c r="S69" s="452">
        <f t="shared" si="18"/>
        <v>1</v>
      </c>
      <c r="T69" s="453">
        <f t="shared" si="16"/>
        <v>3</v>
      </c>
      <c r="X69"/>
      <c r="Y69"/>
      <c r="Z69"/>
      <c r="AA69"/>
    </row>
    <row r="70" spans="1:27" s="454" customFormat="1" ht="12.6" customHeight="1">
      <c r="A70" s="14">
        <v>60</v>
      </c>
      <c r="B70" s="16" t="s">
        <v>1172</v>
      </c>
      <c r="C70" s="452">
        <v>0</v>
      </c>
      <c r="D70" s="452">
        <v>0</v>
      </c>
      <c r="E70" s="453">
        <f t="shared" si="11"/>
        <v>0</v>
      </c>
      <c r="F70" s="452">
        <v>0</v>
      </c>
      <c r="G70" s="452">
        <v>0</v>
      </c>
      <c r="H70" s="453">
        <f t="shared" si="12"/>
        <v>0</v>
      </c>
      <c r="I70" s="454">
        <v>12</v>
      </c>
      <c r="J70" s="454">
        <v>0</v>
      </c>
      <c r="K70" s="455">
        <f t="shared" si="13"/>
        <v>12</v>
      </c>
      <c r="L70" s="452">
        <v>1</v>
      </c>
      <c r="M70" s="452">
        <v>0</v>
      </c>
      <c r="N70" s="453">
        <f t="shared" si="14"/>
        <v>1</v>
      </c>
      <c r="O70" s="452">
        <f t="shared" si="17"/>
        <v>12</v>
      </c>
      <c r="P70" s="452">
        <f t="shared" si="17"/>
        <v>0</v>
      </c>
      <c r="Q70" s="453">
        <f t="shared" si="15"/>
        <v>12</v>
      </c>
      <c r="R70" s="452">
        <f t="shared" si="18"/>
        <v>1</v>
      </c>
      <c r="S70" s="452">
        <f t="shared" si="18"/>
        <v>0</v>
      </c>
      <c r="T70" s="453">
        <f t="shared" si="16"/>
        <v>1</v>
      </c>
      <c r="X70"/>
      <c r="Y70"/>
      <c r="Z70"/>
      <c r="AA70"/>
    </row>
    <row r="71" spans="1:27" s="454" customFormat="1" ht="12.6" customHeight="1">
      <c r="A71" s="14">
        <v>61</v>
      </c>
      <c r="B71" s="16" t="s">
        <v>1173</v>
      </c>
      <c r="C71" s="452">
        <v>0</v>
      </c>
      <c r="D71" s="452">
        <v>0</v>
      </c>
      <c r="E71" s="453">
        <f t="shared" si="11"/>
        <v>0</v>
      </c>
      <c r="F71" s="452">
        <v>0</v>
      </c>
      <c r="G71" s="452">
        <v>0</v>
      </c>
      <c r="H71" s="453">
        <f t="shared" si="12"/>
        <v>0</v>
      </c>
      <c r="I71" s="454">
        <v>22</v>
      </c>
      <c r="J71" s="454">
        <v>0</v>
      </c>
      <c r="K71" s="455">
        <f t="shared" si="13"/>
        <v>22</v>
      </c>
      <c r="L71" s="452">
        <v>1</v>
      </c>
      <c r="M71" s="452">
        <v>0</v>
      </c>
      <c r="N71" s="453">
        <f t="shared" si="14"/>
        <v>1</v>
      </c>
      <c r="O71" s="452">
        <f t="shared" si="17"/>
        <v>22</v>
      </c>
      <c r="P71" s="452">
        <f t="shared" si="17"/>
        <v>0</v>
      </c>
      <c r="Q71" s="453">
        <f t="shared" si="15"/>
        <v>22</v>
      </c>
      <c r="R71" s="452">
        <f t="shared" si="18"/>
        <v>1</v>
      </c>
      <c r="S71" s="452">
        <f t="shared" si="18"/>
        <v>0</v>
      </c>
      <c r="T71" s="453">
        <f t="shared" si="16"/>
        <v>1</v>
      </c>
      <c r="X71"/>
      <c r="Y71"/>
      <c r="Z71"/>
      <c r="AA71"/>
    </row>
    <row r="72" spans="1:27" s="454" customFormat="1" ht="12.6" customHeight="1">
      <c r="A72" s="14">
        <v>62</v>
      </c>
      <c r="B72" s="16" t="s">
        <v>1174</v>
      </c>
      <c r="C72" s="452">
        <v>0</v>
      </c>
      <c r="D72" s="452">
        <v>0</v>
      </c>
      <c r="E72" s="453">
        <f t="shared" si="11"/>
        <v>0</v>
      </c>
      <c r="F72" s="452">
        <v>0</v>
      </c>
      <c r="G72" s="452">
        <v>0</v>
      </c>
      <c r="H72" s="453">
        <f t="shared" si="12"/>
        <v>0</v>
      </c>
      <c r="I72" s="454">
        <v>1</v>
      </c>
      <c r="J72" s="454">
        <v>0</v>
      </c>
      <c r="K72" s="455">
        <f t="shared" si="13"/>
        <v>1</v>
      </c>
      <c r="L72" s="452">
        <v>0</v>
      </c>
      <c r="M72" s="452">
        <v>0</v>
      </c>
      <c r="N72" s="453">
        <f t="shared" si="14"/>
        <v>0</v>
      </c>
      <c r="O72" s="452">
        <f t="shared" si="17"/>
        <v>1</v>
      </c>
      <c r="P72" s="452">
        <f t="shared" si="17"/>
        <v>0</v>
      </c>
      <c r="Q72" s="453">
        <f t="shared" si="15"/>
        <v>1</v>
      </c>
      <c r="R72" s="452">
        <f t="shared" si="18"/>
        <v>0</v>
      </c>
      <c r="S72" s="452">
        <f t="shared" si="18"/>
        <v>0</v>
      </c>
      <c r="T72" s="453">
        <f t="shared" si="16"/>
        <v>0</v>
      </c>
      <c r="X72"/>
      <c r="Y72"/>
      <c r="Z72"/>
      <c r="AA72"/>
    </row>
    <row r="73" spans="1:27" s="454" customFormat="1" ht="12.6" customHeight="1">
      <c r="A73" s="14">
        <v>63</v>
      </c>
      <c r="B73" s="16" t="s">
        <v>1175</v>
      </c>
      <c r="C73" s="452">
        <v>0</v>
      </c>
      <c r="D73" s="452">
        <v>0</v>
      </c>
      <c r="E73" s="453">
        <f t="shared" si="11"/>
        <v>0</v>
      </c>
      <c r="F73" s="452">
        <v>0</v>
      </c>
      <c r="G73" s="452">
        <v>0</v>
      </c>
      <c r="H73" s="453">
        <f t="shared" si="12"/>
        <v>0</v>
      </c>
      <c r="I73" s="454">
        <v>21</v>
      </c>
      <c r="J73" s="454">
        <v>0</v>
      </c>
      <c r="K73" s="455">
        <f t="shared" si="13"/>
        <v>21</v>
      </c>
      <c r="L73" s="452">
        <v>0</v>
      </c>
      <c r="M73" s="452">
        <v>0</v>
      </c>
      <c r="N73" s="453">
        <f t="shared" si="14"/>
        <v>0</v>
      </c>
      <c r="O73" s="452">
        <f t="shared" si="17"/>
        <v>21</v>
      </c>
      <c r="P73" s="452">
        <f t="shared" si="17"/>
        <v>0</v>
      </c>
      <c r="Q73" s="453">
        <f t="shared" si="15"/>
        <v>21</v>
      </c>
      <c r="R73" s="452">
        <f t="shared" si="18"/>
        <v>0</v>
      </c>
      <c r="S73" s="452">
        <f t="shared" si="18"/>
        <v>0</v>
      </c>
      <c r="T73" s="453">
        <f t="shared" si="16"/>
        <v>0</v>
      </c>
      <c r="X73"/>
      <c r="Y73"/>
      <c r="Z73"/>
      <c r="AA73"/>
    </row>
    <row r="74" spans="1:27" s="454" customFormat="1" ht="12.6" customHeight="1">
      <c r="A74" s="14">
        <v>64</v>
      </c>
      <c r="B74" s="16" t="s">
        <v>1176</v>
      </c>
      <c r="C74" s="452">
        <v>0</v>
      </c>
      <c r="D74" s="452">
        <v>0</v>
      </c>
      <c r="E74" s="453">
        <f t="shared" si="11"/>
        <v>0</v>
      </c>
      <c r="F74" s="452">
        <v>0</v>
      </c>
      <c r="G74" s="452">
        <v>0</v>
      </c>
      <c r="H74" s="453">
        <f t="shared" si="12"/>
        <v>0</v>
      </c>
      <c r="I74" s="454">
        <v>18</v>
      </c>
      <c r="J74" s="454">
        <v>1</v>
      </c>
      <c r="K74" s="455">
        <f t="shared" si="13"/>
        <v>19</v>
      </c>
      <c r="L74" s="452">
        <v>0</v>
      </c>
      <c r="M74" s="452">
        <v>0</v>
      </c>
      <c r="N74" s="453">
        <f t="shared" si="14"/>
        <v>0</v>
      </c>
      <c r="O74" s="452">
        <f t="shared" si="17"/>
        <v>18</v>
      </c>
      <c r="P74" s="452">
        <f t="shared" si="17"/>
        <v>1</v>
      </c>
      <c r="Q74" s="453">
        <f t="shared" si="15"/>
        <v>19</v>
      </c>
      <c r="R74" s="452">
        <f t="shared" si="18"/>
        <v>0</v>
      </c>
      <c r="S74" s="452">
        <f t="shared" si="18"/>
        <v>0</v>
      </c>
      <c r="T74" s="453">
        <f t="shared" si="16"/>
        <v>0</v>
      </c>
      <c r="X74"/>
      <c r="Y74"/>
      <c r="Z74"/>
      <c r="AA74"/>
    </row>
    <row r="75" spans="1:27" s="454" customFormat="1" ht="12.6" customHeight="1">
      <c r="A75" s="14">
        <v>65</v>
      </c>
      <c r="B75" s="16" t="s">
        <v>1177</v>
      </c>
      <c r="C75" s="452">
        <v>0</v>
      </c>
      <c r="D75" s="452">
        <v>0</v>
      </c>
      <c r="E75" s="453">
        <f t="shared" si="11"/>
        <v>0</v>
      </c>
      <c r="F75" s="452">
        <v>0</v>
      </c>
      <c r="G75" s="452">
        <v>0</v>
      </c>
      <c r="H75" s="453">
        <f t="shared" si="12"/>
        <v>0</v>
      </c>
      <c r="I75" s="454">
        <v>24</v>
      </c>
      <c r="J75" s="454">
        <v>0</v>
      </c>
      <c r="K75" s="455">
        <f t="shared" si="13"/>
        <v>24</v>
      </c>
      <c r="L75" s="452">
        <v>0</v>
      </c>
      <c r="M75" s="452">
        <v>0</v>
      </c>
      <c r="N75" s="453">
        <f t="shared" si="14"/>
        <v>0</v>
      </c>
      <c r="O75" s="452">
        <f t="shared" si="17"/>
        <v>24</v>
      </c>
      <c r="P75" s="452">
        <f t="shared" si="17"/>
        <v>0</v>
      </c>
      <c r="Q75" s="453">
        <f t="shared" si="15"/>
        <v>24</v>
      </c>
      <c r="R75" s="452">
        <f t="shared" si="18"/>
        <v>0</v>
      </c>
      <c r="S75" s="452">
        <f t="shared" si="18"/>
        <v>0</v>
      </c>
      <c r="T75" s="453">
        <f t="shared" si="16"/>
        <v>0</v>
      </c>
      <c r="X75"/>
      <c r="Y75"/>
      <c r="Z75"/>
      <c r="AA75"/>
    </row>
    <row r="76" spans="1:27" s="454" customFormat="1" ht="12.6" customHeight="1">
      <c r="A76" s="14">
        <v>66</v>
      </c>
      <c r="B76" s="16" t="s">
        <v>1178</v>
      </c>
      <c r="C76" s="452">
        <v>0</v>
      </c>
      <c r="D76" s="452">
        <v>0</v>
      </c>
      <c r="E76" s="453">
        <f t="shared" si="11"/>
        <v>0</v>
      </c>
      <c r="F76" s="452">
        <v>0</v>
      </c>
      <c r="G76" s="452">
        <v>0</v>
      </c>
      <c r="H76" s="453">
        <f t="shared" si="12"/>
        <v>0</v>
      </c>
      <c r="I76" s="454">
        <v>15</v>
      </c>
      <c r="J76" s="454">
        <v>0</v>
      </c>
      <c r="K76" s="455">
        <f t="shared" si="13"/>
        <v>15</v>
      </c>
      <c r="L76" s="452">
        <v>0</v>
      </c>
      <c r="M76" s="452">
        <v>0</v>
      </c>
      <c r="N76" s="453">
        <f t="shared" si="14"/>
        <v>0</v>
      </c>
      <c r="O76" s="452">
        <f t="shared" si="17"/>
        <v>15</v>
      </c>
      <c r="P76" s="452">
        <f t="shared" si="17"/>
        <v>0</v>
      </c>
      <c r="Q76" s="453">
        <f t="shared" si="15"/>
        <v>15</v>
      </c>
      <c r="R76" s="452">
        <f t="shared" si="18"/>
        <v>0</v>
      </c>
      <c r="S76" s="452">
        <f t="shared" si="18"/>
        <v>0</v>
      </c>
      <c r="T76" s="453">
        <f t="shared" si="16"/>
        <v>0</v>
      </c>
      <c r="X76"/>
      <c r="Y76"/>
      <c r="Z76"/>
      <c r="AA76"/>
    </row>
    <row r="77" spans="1:27" s="454" customFormat="1" ht="12.6" customHeight="1">
      <c r="A77" s="14">
        <v>67</v>
      </c>
      <c r="B77" s="16" t="s">
        <v>1179</v>
      </c>
      <c r="C77" s="452">
        <v>0</v>
      </c>
      <c r="D77" s="452">
        <v>0</v>
      </c>
      <c r="E77" s="453">
        <f t="shared" si="11"/>
        <v>0</v>
      </c>
      <c r="F77" s="452">
        <v>0</v>
      </c>
      <c r="G77" s="452">
        <v>0</v>
      </c>
      <c r="H77" s="453">
        <f t="shared" si="12"/>
        <v>0</v>
      </c>
      <c r="I77" s="454">
        <v>88</v>
      </c>
      <c r="J77" s="454">
        <v>1</v>
      </c>
      <c r="K77" s="455">
        <f t="shared" si="13"/>
        <v>89</v>
      </c>
      <c r="L77" s="452">
        <v>3</v>
      </c>
      <c r="M77" s="452">
        <v>0</v>
      </c>
      <c r="N77" s="453">
        <f t="shared" si="14"/>
        <v>3</v>
      </c>
      <c r="O77" s="452">
        <f t="shared" si="17"/>
        <v>88</v>
      </c>
      <c r="P77" s="452">
        <f t="shared" si="17"/>
        <v>1</v>
      </c>
      <c r="Q77" s="453">
        <f t="shared" si="15"/>
        <v>89</v>
      </c>
      <c r="R77" s="452">
        <f t="shared" si="18"/>
        <v>3</v>
      </c>
      <c r="S77" s="452">
        <f t="shared" si="18"/>
        <v>0</v>
      </c>
      <c r="T77" s="453">
        <f t="shared" si="16"/>
        <v>3</v>
      </c>
      <c r="X77"/>
      <c r="Y77"/>
      <c r="Z77"/>
      <c r="AA77"/>
    </row>
    <row r="78" spans="1:27" s="454" customFormat="1" ht="12.6" customHeight="1">
      <c r="A78" s="14">
        <v>68</v>
      </c>
      <c r="B78" s="16" t="s">
        <v>1180</v>
      </c>
      <c r="C78" s="452">
        <v>0</v>
      </c>
      <c r="D78" s="452">
        <v>0</v>
      </c>
      <c r="E78" s="453">
        <f t="shared" si="11"/>
        <v>0</v>
      </c>
      <c r="F78" s="452">
        <v>0</v>
      </c>
      <c r="G78" s="452">
        <v>0</v>
      </c>
      <c r="H78" s="453">
        <f t="shared" si="12"/>
        <v>0</v>
      </c>
      <c r="I78" s="454">
        <v>19</v>
      </c>
      <c r="J78" s="454">
        <v>0</v>
      </c>
      <c r="K78" s="455">
        <f t="shared" si="13"/>
        <v>19</v>
      </c>
      <c r="L78" s="452">
        <v>0</v>
      </c>
      <c r="M78" s="452">
        <v>0</v>
      </c>
      <c r="N78" s="453">
        <f t="shared" si="14"/>
        <v>0</v>
      </c>
      <c r="O78" s="452">
        <f t="shared" si="17"/>
        <v>19</v>
      </c>
      <c r="P78" s="452">
        <f t="shared" si="17"/>
        <v>0</v>
      </c>
      <c r="Q78" s="453">
        <f t="shared" si="15"/>
        <v>19</v>
      </c>
      <c r="R78" s="452">
        <f t="shared" si="18"/>
        <v>0</v>
      </c>
      <c r="S78" s="452">
        <f t="shared" si="18"/>
        <v>0</v>
      </c>
      <c r="T78" s="453">
        <f t="shared" si="16"/>
        <v>0</v>
      </c>
      <c r="X78"/>
      <c r="Y78"/>
      <c r="Z78"/>
      <c r="AA78"/>
    </row>
    <row r="79" spans="1:27" s="454" customFormat="1" ht="12.6" customHeight="1">
      <c r="A79" s="14">
        <v>69</v>
      </c>
      <c r="B79" s="16" t="s">
        <v>1181</v>
      </c>
      <c r="C79" s="452">
        <v>0</v>
      </c>
      <c r="D79" s="452">
        <v>0</v>
      </c>
      <c r="E79" s="453">
        <f t="shared" si="11"/>
        <v>0</v>
      </c>
      <c r="F79" s="452">
        <v>0</v>
      </c>
      <c r="G79" s="452">
        <v>0</v>
      </c>
      <c r="H79" s="453">
        <f t="shared" si="12"/>
        <v>0</v>
      </c>
      <c r="I79" s="454">
        <v>1</v>
      </c>
      <c r="J79" s="454">
        <v>0</v>
      </c>
      <c r="K79" s="455">
        <f t="shared" si="13"/>
        <v>1</v>
      </c>
      <c r="L79" s="452">
        <v>0</v>
      </c>
      <c r="M79" s="452">
        <v>0</v>
      </c>
      <c r="N79" s="453">
        <f t="shared" si="14"/>
        <v>0</v>
      </c>
      <c r="O79" s="452">
        <f t="shared" si="17"/>
        <v>1</v>
      </c>
      <c r="P79" s="452">
        <f t="shared" si="17"/>
        <v>0</v>
      </c>
      <c r="Q79" s="453">
        <f t="shared" si="15"/>
        <v>1</v>
      </c>
      <c r="R79" s="452">
        <f t="shared" si="18"/>
        <v>0</v>
      </c>
      <c r="S79" s="452">
        <f t="shared" si="18"/>
        <v>0</v>
      </c>
      <c r="T79" s="453">
        <f t="shared" si="16"/>
        <v>0</v>
      </c>
      <c r="X79"/>
      <c r="Y79"/>
      <c r="Z79"/>
      <c r="AA79"/>
    </row>
    <row r="80" spans="1:27" s="454" customFormat="1" ht="12.6" customHeight="1">
      <c r="A80" s="14">
        <v>70</v>
      </c>
      <c r="B80" s="16" t="s">
        <v>1182</v>
      </c>
      <c r="C80" s="452">
        <v>0</v>
      </c>
      <c r="D80" s="452">
        <v>0</v>
      </c>
      <c r="E80" s="453">
        <f t="shared" si="11"/>
        <v>0</v>
      </c>
      <c r="F80" s="452">
        <v>0</v>
      </c>
      <c r="G80" s="452">
        <v>0</v>
      </c>
      <c r="H80" s="453">
        <f t="shared" si="12"/>
        <v>0</v>
      </c>
      <c r="I80" s="454">
        <v>8</v>
      </c>
      <c r="J80" s="454">
        <v>0</v>
      </c>
      <c r="K80" s="455">
        <f t="shared" si="13"/>
        <v>8</v>
      </c>
      <c r="L80" s="452">
        <v>0</v>
      </c>
      <c r="M80" s="452">
        <v>0</v>
      </c>
      <c r="N80" s="453">
        <f t="shared" si="14"/>
        <v>0</v>
      </c>
      <c r="O80" s="452">
        <f t="shared" si="17"/>
        <v>8</v>
      </c>
      <c r="P80" s="452">
        <f t="shared" si="17"/>
        <v>0</v>
      </c>
      <c r="Q80" s="453">
        <f t="shared" si="15"/>
        <v>8</v>
      </c>
      <c r="R80" s="452">
        <f t="shared" si="18"/>
        <v>0</v>
      </c>
      <c r="S80" s="452">
        <f t="shared" si="18"/>
        <v>0</v>
      </c>
      <c r="T80" s="453">
        <f t="shared" si="16"/>
        <v>0</v>
      </c>
      <c r="X80"/>
      <c r="Y80"/>
      <c r="Z80"/>
      <c r="AA80"/>
    </row>
    <row r="81" spans="1:27" s="454" customFormat="1" ht="12.6" customHeight="1">
      <c r="A81" s="14">
        <v>71</v>
      </c>
      <c r="B81" s="16" t="s">
        <v>1183</v>
      </c>
      <c r="C81" s="452">
        <v>0</v>
      </c>
      <c r="D81" s="452">
        <v>0</v>
      </c>
      <c r="E81" s="453">
        <f t="shared" si="11"/>
        <v>0</v>
      </c>
      <c r="F81" s="452">
        <v>0</v>
      </c>
      <c r="G81" s="452">
        <v>0</v>
      </c>
      <c r="H81" s="453">
        <f t="shared" si="12"/>
        <v>0</v>
      </c>
      <c r="I81" s="454">
        <v>11</v>
      </c>
      <c r="J81" s="454">
        <v>0</v>
      </c>
      <c r="K81" s="455">
        <f t="shared" si="13"/>
        <v>11</v>
      </c>
      <c r="L81" s="452">
        <v>0</v>
      </c>
      <c r="M81" s="452">
        <v>0</v>
      </c>
      <c r="N81" s="453">
        <f t="shared" si="14"/>
        <v>0</v>
      </c>
      <c r="O81" s="452">
        <f t="shared" si="17"/>
        <v>11</v>
      </c>
      <c r="P81" s="452">
        <f t="shared" si="17"/>
        <v>0</v>
      </c>
      <c r="Q81" s="453">
        <f t="shared" si="15"/>
        <v>11</v>
      </c>
      <c r="R81" s="452">
        <f t="shared" si="18"/>
        <v>0</v>
      </c>
      <c r="S81" s="452">
        <f t="shared" si="18"/>
        <v>0</v>
      </c>
      <c r="T81" s="453">
        <f t="shared" si="16"/>
        <v>0</v>
      </c>
      <c r="X81"/>
      <c r="Y81"/>
      <c r="Z81"/>
      <c r="AA81"/>
    </row>
    <row r="82" spans="1:27" s="454" customFormat="1" ht="12.6" customHeight="1">
      <c r="A82" s="14">
        <v>72</v>
      </c>
      <c r="B82" s="16" t="s">
        <v>1184</v>
      </c>
      <c r="C82" s="452">
        <v>0</v>
      </c>
      <c r="D82" s="452">
        <v>0</v>
      </c>
      <c r="E82" s="453">
        <f t="shared" si="11"/>
        <v>0</v>
      </c>
      <c r="F82" s="452">
        <v>0</v>
      </c>
      <c r="G82" s="452">
        <v>0</v>
      </c>
      <c r="H82" s="453">
        <f t="shared" si="12"/>
        <v>0</v>
      </c>
      <c r="I82" s="454">
        <v>9</v>
      </c>
      <c r="J82" s="454">
        <v>0</v>
      </c>
      <c r="K82" s="455">
        <f t="shared" si="13"/>
        <v>9</v>
      </c>
      <c r="L82" s="452">
        <v>0</v>
      </c>
      <c r="M82" s="452">
        <v>0</v>
      </c>
      <c r="N82" s="453">
        <f t="shared" si="14"/>
        <v>0</v>
      </c>
      <c r="O82" s="452">
        <f t="shared" si="17"/>
        <v>9</v>
      </c>
      <c r="P82" s="452">
        <f t="shared" si="17"/>
        <v>0</v>
      </c>
      <c r="Q82" s="453">
        <f t="shared" si="15"/>
        <v>9</v>
      </c>
      <c r="R82" s="452">
        <f t="shared" si="18"/>
        <v>0</v>
      </c>
      <c r="S82" s="452">
        <f t="shared" si="18"/>
        <v>0</v>
      </c>
      <c r="T82" s="453">
        <f t="shared" si="16"/>
        <v>0</v>
      </c>
      <c r="X82"/>
      <c r="Y82"/>
      <c r="Z82"/>
      <c r="AA82"/>
    </row>
    <row r="83" spans="1:27" s="454" customFormat="1" ht="12.6" customHeight="1">
      <c r="A83" s="14">
        <v>73</v>
      </c>
      <c r="B83" s="16" t="s">
        <v>1185</v>
      </c>
      <c r="C83" s="452">
        <v>0</v>
      </c>
      <c r="D83" s="452">
        <v>0</v>
      </c>
      <c r="E83" s="453">
        <f t="shared" si="11"/>
        <v>0</v>
      </c>
      <c r="F83" s="452">
        <v>0</v>
      </c>
      <c r="G83" s="452">
        <v>0</v>
      </c>
      <c r="H83" s="453">
        <f t="shared" si="12"/>
        <v>0</v>
      </c>
      <c r="I83" s="454">
        <v>10</v>
      </c>
      <c r="J83" s="454">
        <v>0</v>
      </c>
      <c r="K83" s="455">
        <f t="shared" si="13"/>
        <v>10</v>
      </c>
      <c r="L83" s="452">
        <v>0</v>
      </c>
      <c r="M83" s="452">
        <v>0</v>
      </c>
      <c r="N83" s="453">
        <f t="shared" si="14"/>
        <v>0</v>
      </c>
      <c r="O83" s="452">
        <f t="shared" si="17"/>
        <v>10</v>
      </c>
      <c r="P83" s="452">
        <f t="shared" si="17"/>
        <v>0</v>
      </c>
      <c r="Q83" s="453">
        <f t="shared" si="15"/>
        <v>10</v>
      </c>
      <c r="R83" s="452">
        <f t="shared" si="18"/>
        <v>0</v>
      </c>
      <c r="S83" s="452">
        <f t="shared" si="18"/>
        <v>0</v>
      </c>
      <c r="T83" s="453">
        <f t="shared" si="16"/>
        <v>0</v>
      </c>
      <c r="X83"/>
      <c r="Y83"/>
      <c r="Z83"/>
      <c r="AA83"/>
    </row>
    <row r="84" spans="1:27" s="454" customFormat="1" ht="12.6" customHeight="1">
      <c r="A84" s="14">
        <v>74</v>
      </c>
      <c r="B84" s="16" t="s">
        <v>1186</v>
      </c>
      <c r="C84" s="452">
        <v>0</v>
      </c>
      <c r="D84" s="452">
        <v>0</v>
      </c>
      <c r="E84" s="453">
        <f t="shared" si="11"/>
        <v>0</v>
      </c>
      <c r="F84" s="452">
        <v>0</v>
      </c>
      <c r="G84" s="452">
        <v>0</v>
      </c>
      <c r="H84" s="453">
        <f t="shared" si="12"/>
        <v>0</v>
      </c>
      <c r="I84" s="454">
        <v>8</v>
      </c>
      <c r="J84" s="454">
        <v>0</v>
      </c>
      <c r="K84" s="455">
        <f t="shared" si="13"/>
        <v>8</v>
      </c>
      <c r="L84" s="452">
        <v>1</v>
      </c>
      <c r="M84" s="452">
        <v>0</v>
      </c>
      <c r="N84" s="453">
        <f t="shared" si="14"/>
        <v>1</v>
      </c>
      <c r="O84" s="452">
        <f t="shared" si="17"/>
        <v>8</v>
      </c>
      <c r="P84" s="452">
        <f t="shared" si="17"/>
        <v>0</v>
      </c>
      <c r="Q84" s="453">
        <f t="shared" si="15"/>
        <v>8</v>
      </c>
      <c r="R84" s="452">
        <f t="shared" si="18"/>
        <v>1</v>
      </c>
      <c r="S84" s="452">
        <f t="shared" si="18"/>
        <v>0</v>
      </c>
      <c r="T84" s="453">
        <f t="shared" si="16"/>
        <v>1</v>
      </c>
      <c r="X84"/>
      <c r="Y84"/>
      <c r="Z84"/>
      <c r="AA84"/>
    </row>
    <row r="85" spans="1:27" s="454" customFormat="1" ht="12.6" customHeight="1">
      <c r="A85" s="14">
        <v>75</v>
      </c>
      <c r="B85" s="16" t="s">
        <v>1187</v>
      </c>
      <c r="C85" s="452">
        <v>0</v>
      </c>
      <c r="D85" s="452">
        <v>0</v>
      </c>
      <c r="E85" s="453">
        <f t="shared" si="11"/>
        <v>0</v>
      </c>
      <c r="F85" s="452">
        <v>0</v>
      </c>
      <c r="G85" s="452">
        <v>0</v>
      </c>
      <c r="H85" s="453">
        <f t="shared" si="12"/>
        <v>0</v>
      </c>
      <c r="I85" s="454">
        <v>0</v>
      </c>
      <c r="J85" s="454">
        <v>0</v>
      </c>
      <c r="K85" s="455">
        <f t="shared" si="13"/>
        <v>0</v>
      </c>
      <c r="L85" s="452">
        <v>0</v>
      </c>
      <c r="M85" s="452">
        <v>0</v>
      </c>
      <c r="N85" s="453">
        <f t="shared" si="14"/>
        <v>0</v>
      </c>
      <c r="O85" s="452">
        <f t="shared" si="17"/>
        <v>0</v>
      </c>
      <c r="P85" s="452">
        <f t="shared" si="17"/>
        <v>0</v>
      </c>
      <c r="Q85" s="453">
        <f t="shared" si="15"/>
        <v>0</v>
      </c>
      <c r="R85" s="452">
        <f t="shared" si="18"/>
        <v>0</v>
      </c>
      <c r="S85" s="452">
        <f t="shared" si="18"/>
        <v>0</v>
      </c>
      <c r="T85" s="453">
        <f t="shared" si="16"/>
        <v>0</v>
      </c>
      <c r="X85"/>
      <c r="Y85"/>
      <c r="Z85"/>
      <c r="AA85"/>
    </row>
    <row r="86" spans="1:27" s="454" customFormat="1" ht="12.6" customHeight="1">
      <c r="A86" s="14">
        <v>76</v>
      </c>
      <c r="B86" s="16" t="s">
        <v>1188</v>
      </c>
      <c r="C86" s="452">
        <v>0</v>
      </c>
      <c r="D86" s="452">
        <v>0</v>
      </c>
      <c r="E86" s="453">
        <f t="shared" si="11"/>
        <v>0</v>
      </c>
      <c r="F86" s="452">
        <v>0</v>
      </c>
      <c r="G86" s="452">
        <v>0</v>
      </c>
      <c r="H86" s="453">
        <f t="shared" si="12"/>
        <v>0</v>
      </c>
      <c r="I86" s="454">
        <v>8</v>
      </c>
      <c r="J86" s="454">
        <v>0</v>
      </c>
      <c r="K86" s="455">
        <f t="shared" si="13"/>
        <v>8</v>
      </c>
      <c r="L86" s="452">
        <v>0</v>
      </c>
      <c r="M86" s="452">
        <v>0</v>
      </c>
      <c r="N86" s="453">
        <f t="shared" si="14"/>
        <v>0</v>
      </c>
      <c r="O86" s="452">
        <f t="shared" si="17"/>
        <v>8</v>
      </c>
      <c r="P86" s="452">
        <f t="shared" si="17"/>
        <v>0</v>
      </c>
      <c r="Q86" s="453">
        <f t="shared" si="15"/>
        <v>8</v>
      </c>
      <c r="R86" s="452">
        <f t="shared" si="18"/>
        <v>0</v>
      </c>
      <c r="S86" s="452">
        <f t="shared" si="18"/>
        <v>0</v>
      </c>
      <c r="T86" s="453">
        <f t="shared" si="16"/>
        <v>0</v>
      </c>
      <c r="X86"/>
      <c r="Y86"/>
      <c r="Z86"/>
      <c r="AA86"/>
    </row>
    <row r="87" spans="1:27" s="454" customFormat="1" ht="12.6" customHeight="1">
      <c r="A87" s="14">
        <v>77</v>
      </c>
      <c r="B87" s="16" t="s">
        <v>1189</v>
      </c>
      <c r="C87" s="452">
        <v>0</v>
      </c>
      <c r="D87" s="452">
        <v>0</v>
      </c>
      <c r="E87" s="453">
        <f t="shared" si="11"/>
        <v>0</v>
      </c>
      <c r="F87" s="452">
        <v>0</v>
      </c>
      <c r="G87" s="452">
        <v>0</v>
      </c>
      <c r="H87" s="453">
        <f t="shared" si="12"/>
        <v>0</v>
      </c>
      <c r="I87" s="454">
        <v>19</v>
      </c>
      <c r="J87" s="454">
        <v>1</v>
      </c>
      <c r="K87" s="455">
        <f t="shared" si="13"/>
        <v>20</v>
      </c>
      <c r="L87" s="452">
        <v>3</v>
      </c>
      <c r="M87" s="452">
        <v>0</v>
      </c>
      <c r="N87" s="453">
        <f t="shared" si="14"/>
        <v>3</v>
      </c>
      <c r="O87" s="452">
        <f t="shared" si="17"/>
        <v>19</v>
      </c>
      <c r="P87" s="452">
        <f t="shared" si="17"/>
        <v>1</v>
      </c>
      <c r="Q87" s="453">
        <f t="shared" si="15"/>
        <v>20</v>
      </c>
      <c r="R87" s="452">
        <f t="shared" si="18"/>
        <v>3</v>
      </c>
      <c r="S87" s="452">
        <f t="shared" si="18"/>
        <v>0</v>
      </c>
      <c r="T87" s="453">
        <f t="shared" si="16"/>
        <v>3</v>
      </c>
      <c r="X87"/>
      <c r="Y87"/>
      <c r="Z87"/>
      <c r="AA87"/>
    </row>
    <row r="88" spans="1:27" s="454" customFormat="1" ht="12.6" customHeight="1">
      <c r="A88" s="14">
        <v>78</v>
      </c>
      <c r="B88" s="16" t="s">
        <v>1190</v>
      </c>
      <c r="C88" s="452">
        <v>0</v>
      </c>
      <c r="D88" s="452">
        <v>0</v>
      </c>
      <c r="E88" s="453">
        <f t="shared" si="11"/>
        <v>0</v>
      </c>
      <c r="F88" s="452">
        <v>0</v>
      </c>
      <c r="G88" s="452">
        <v>0</v>
      </c>
      <c r="H88" s="453">
        <f t="shared" si="12"/>
        <v>0</v>
      </c>
      <c r="I88" s="454">
        <v>18</v>
      </c>
      <c r="J88" s="454">
        <v>0</v>
      </c>
      <c r="K88" s="455">
        <f t="shared" si="13"/>
        <v>18</v>
      </c>
      <c r="L88" s="452">
        <v>0</v>
      </c>
      <c r="M88" s="452">
        <v>0</v>
      </c>
      <c r="N88" s="453">
        <f t="shared" si="14"/>
        <v>0</v>
      </c>
      <c r="O88" s="452">
        <f t="shared" si="17"/>
        <v>18</v>
      </c>
      <c r="P88" s="452">
        <f t="shared" si="17"/>
        <v>0</v>
      </c>
      <c r="Q88" s="453">
        <f t="shared" si="15"/>
        <v>18</v>
      </c>
      <c r="R88" s="452">
        <f t="shared" si="18"/>
        <v>0</v>
      </c>
      <c r="S88" s="452">
        <f t="shared" si="18"/>
        <v>0</v>
      </c>
      <c r="T88" s="453">
        <f t="shared" si="16"/>
        <v>0</v>
      </c>
      <c r="X88"/>
      <c r="Y88"/>
      <c r="Z88"/>
      <c r="AA88"/>
    </row>
    <row r="89" spans="1:27" s="454" customFormat="1" ht="12.6" customHeight="1">
      <c r="A89" s="14">
        <v>79</v>
      </c>
      <c r="B89" s="16" t="s">
        <v>1191</v>
      </c>
      <c r="C89" s="452">
        <v>0</v>
      </c>
      <c r="D89" s="452">
        <v>0</v>
      </c>
      <c r="E89" s="453">
        <f t="shared" si="11"/>
        <v>0</v>
      </c>
      <c r="F89" s="452">
        <v>0</v>
      </c>
      <c r="G89" s="452">
        <v>0</v>
      </c>
      <c r="H89" s="453">
        <f t="shared" si="12"/>
        <v>0</v>
      </c>
      <c r="I89" s="454">
        <v>0</v>
      </c>
      <c r="J89" s="454">
        <v>0</v>
      </c>
      <c r="K89" s="455">
        <f t="shared" si="13"/>
        <v>0</v>
      </c>
      <c r="L89" s="452">
        <v>0</v>
      </c>
      <c r="M89" s="452">
        <v>0</v>
      </c>
      <c r="N89" s="453">
        <f t="shared" si="14"/>
        <v>0</v>
      </c>
      <c r="O89" s="452">
        <f t="shared" si="17"/>
        <v>0</v>
      </c>
      <c r="P89" s="452">
        <f t="shared" si="17"/>
        <v>0</v>
      </c>
      <c r="Q89" s="453">
        <f t="shared" si="15"/>
        <v>0</v>
      </c>
      <c r="R89" s="452">
        <f t="shared" si="18"/>
        <v>0</v>
      </c>
      <c r="S89" s="452">
        <f t="shared" si="18"/>
        <v>0</v>
      </c>
      <c r="T89" s="453">
        <f t="shared" si="16"/>
        <v>0</v>
      </c>
      <c r="X89"/>
      <c r="Y89"/>
      <c r="Z89"/>
      <c r="AA89"/>
    </row>
    <row r="90" spans="1:27" s="454" customFormat="1" ht="12.6" customHeight="1">
      <c r="A90" s="14">
        <v>80</v>
      </c>
      <c r="B90" s="16" t="s">
        <v>1192</v>
      </c>
      <c r="C90" s="452">
        <v>0</v>
      </c>
      <c r="D90" s="452">
        <v>0</v>
      </c>
      <c r="E90" s="453">
        <f t="shared" si="11"/>
        <v>0</v>
      </c>
      <c r="F90" s="452">
        <v>0</v>
      </c>
      <c r="G90" s="452">
        <v>0</v>
      </c>
      <c r="H90" s="453">
        <f t="shared" si="12"/>
        <v>0</v>
      </c>
      <c r="I90" s="454">
        <v>14</v>
      </c>
      <c r="J90" s="454">
        <v>0</v>
      </c>
      <c r="K90" s="455">
        <f t="shared" si="13"/>
        <v>14</v>
      </c>
      <c r="L90" s="452">
        <v>0</v>
      </c>
      <c r="M90" s="452">
        <v>0</v>
      </c>
      <c r="N90" s="453">
        <f t="shared" si="14"/>
        <v>0</v>
      </c>
      <c r="O90" s="452">
        <f t="shared" si="17"/>
        <v>14</v>
      </c>
      <c r="P90" s="452">
        <f t="shared" si="17"/>
        <v>0</v>
      </c>
      <c r="Q90" s="453">
        <f t="shared" si="15"/>
        <v>14</v>
      </c>
      <c r="R90" s="452">
        <f t="shared" si="18"/>
        <v>0</v>
      </c>
      <c r="S90" s="452">
        <f t="shared" si="18"/>
        <v>0</v>
      </c>
      <c r="T90" s="453">
        <f t="shared" si="16"/>
        <v>0</v>
      </c>
      <c r="X90"/>
      <c r="Y90"/>
      <c r="Z90"/>
      <c r="AA90"/>
    </row>
    <row r="91" spans="1:27" s="454" customFormat="1" ht="12.6" customHeight="1">
      <c r="A91" s="14">
        <v>81</v>
      </c>
      <c r="B91" s="16" t="s">
        <v>1193</v>
      </c>
      <c r="C91" s="452">
        <v>0</v>
      </c>
      <c r="D91" s="452">
        <v>0</v>
      </c>
      <c r="E91" s="453">
        <f t="shared" si="11"/>
        <v>0</v>
      </c>
      <c r="F91" s="452">
        <v>0</v>
      </c>
      <c r="G91" s="452">
        <v>0</v>
      </c>
      <c r="H91" s="453">
        <f t="shared" si="12"/>
        <v>0</v>
      </c>
      <c r="I91" s="454">
        <v>28</v>
      </c>
      <c r="J91" s="454">
        <v>0</v>
      </c>
      <c r="K91" s="455">
        <f t="shared" si="13"/>
        <v>28</v>
      </c>
      <c r="L91" s="452">
        <v>0</v>
      </c>
      <c r="M91" s="452">
        <v>0</v>
      </c>
      <c r="N91" s="453">
        <f t="shared" si="14"/>
        <v>0</v>
      </c>
      <c r="O91" s="452">
        <f t="shared" si="17"/>
        <v>28</v>
      </c>
      <c r="P91" s="452">
        <f t="shared" si="17"/>
        <v>0</v>
      </c>
      <c r="Q91" s="453">
        <f t="shared" si="15"/>
        <v>28</v>
      </c>
      <c r="R91" s="452">
        <f t="shared" si="18"/>
        <v>0</v>
      </c>
      <c r="S91" s="452">
        <f t="shared" si="18"/>
        <v>0</v>
      </c>
      <c r="T91" s="453">
        <f t="shared" si="16"/>
        <v>0</v>
      </c>
      <c r="X91"/>
      <c r="Y91"/>
      <c r="Z91"/>
      <c r="AA91"/>
    </row>
    <row r="92" spans="1:27" s="454" customFormat="1">
      <c r="A92" s="466"/>
      <c r="B92" s="467" t="s">
        <v>1111</v>
      </c>
      <c r="C92" s="467">
        <f>SUM(C7:C91)</f>
        <v>4</v>
      </c>
      <c r="D92" s="467">
        <f t="shared" ref="D92:T92" si="19">SUM(D7:D91)</f>
        <v>1</v>
      </c>
      <c r="E92" s="467">
        <f t="shared" si="19"/>
        <v>5</v>
      </c>
      <c r="F92" s="467">
        <f t="shared" si="19"/>
        <v>11</v>
      </c>
      <c r="G92" s="467">
        <f t="shared" si="19"/>
        <v>0</v>
      </c>
      <c r="H92" s="467">
        <f t="shared" si="19"/>
        <v>11</v>
      </c>
      <c r="I92" s="468">
        <f t="shared" si="19"/>
        <v>3263</v>
      </c>
      <c r="J92" s="467">
        <f t="shared" si="19"/>
        <v>165</v>
      </c>
      <c r="K92" s="467">
        <f t="shared" si="19"/>
        <v>3428</v>
      </c>
      <c r="L92" s="467">
        <f t="shared" si="19"/>
        <v>140</v>
      </c>
      <c r="M92" s="467">
        <f t="shared" si="19"/>
        <v>12</v>
      </c>
      <c r="N92" s="467">
        <f t="shared" si="19"/>
        <v>152</v>
      </c>
      <c r="O92" s="467">
        <f t="shared" si="19"/>
        <v>3267</v>
      </c>
      <c r="P92" s="467">
        <f t="shared" si="19"/>
        <v>166</v>
      </c>
      <c r="Q92" s="467">
        <f t="shared" si="19"/>
        <v>3433</v>
      </c>
      <c r="R92" s="467">
        <f t="shared" si="19"/>
        <v>151</v>
      </c>
      <c r="S92" s="467">
        <f t="shared" si="19"/>
        <v>12</v>
      </c>
      <c r="T92" s="467">
        <f t="shared" si="19"/>
        <v>163</v>
      </c>
      <c r="V92" s="469"/>
      <c r="X92"/>
      <c r="Y92"/>
      <c r="Z92"/>
      <c r="AA92"/>
    </row>
  </sheetData>
  <mergeCells count="28">
    <mergeCell ref="A1:T1"/>
    <mergeCell ref="A2:T2"/>
    <mergeCell ref="S3:T3"/>
    <mergeCell ref="A4:A6"/>
    <mergeCell ref="B4:B6"/>
    <mergeCell ref="C4:H4"/>
    <mergeCell ref="I4:N4"/>
    <mergeCell ref="O4:T4"/>
    <mergeCell ref="C5:E5"/>
    <mergeCell ref="F5:H5"/>
    <mergeCell ref="I5:K5"/>
    <mergeCell ref="L5:N5"/>
    <mergeCell ref="O5:Q5"/>
    <mergeCell ref="R5:T5"/>
    <mergeCell ref="E47:F47"/>
    <mergeCell ref="J47:K47"/>
    <mergeCell ref="S47:T47"/>
    <mergeCell ref="R49:T49"/>
    <mergeCell ref="A48:A50"/>
    <mergeCell ref="B48:B50"/>
    <mergeCell ref="C48:H48"/>
    <mergeCell ref="I48:N48"/>
    <mergeCell ref="O48:T48"/>
    <mergeCell ref="C49:E49"/>
    <mergeCell ref="F49:H49"/>
    <mergeCell ref="I49:K49"/>
    <mergeCell ref="L49:N49"/>
    <mergeCell ref="O49:Q49"/>
  </mergeCells>
  <printOptions horizontalCentered="1" verticalCentered="1"/>
  <pageMargins left="0.25" right="0.23622047244094491" top="0" bottom="0" header="0.27559055118110237" footer="0.19685039370078741"/>
  <pageSetup paperSize="9" scale="79" orientation="landscape" r:id="rId1"/>
  <headerFooter alignWithMargins="0"/>
  <rowBreaks count="1" manualBreakCount="1">
    <brk id="46" max="19" man="1"/>
  </rowBreaks>
  <ignoredErrors>
    <ignoredError sqref="Q7:Q46 Q51:Q91" formula="1"/>
  </ignoredErrors>
</worksheet>
</file>

<file path=xl/worksheets/sheet13.xml><?xml version="1.0" encoding="utf-8"?>
<worksheet xmlns="http://schemas.openxmlformats.org/spreadsheetml/2006/main" xmlns:r="http://schemas.openxmlformats.org/officeDocument/2006/relationships">
  <sheetPr>
    <tabColor theme="0" tint="-0.34998626667073579"/>
  </sheetPr>
  <dimension ref="A1:AA64"/>
  <sheetViews>
    <sheetView showGridLines="0" zoomScaleNormal="100" workbookViewId="0">
      <pane xSplit="1" ySplit="6" topLeftCell="B49"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5"/>
  <cols>
    <col min="1" max="1" width="6.7109375" style="97" bestFit="1" customWidth="1"/>
    <col min="2" max="2" width="5.5703125" style="97" bestFit="1" customWidth="1"/>
    <col min="3" max="3" width="5.85546875" style="97" bestFit="1" customWidth="1"/>
    <col min="4" max="4" width="6.7109375" style="97" bestFit="1" customWidth="1"/>
    <col min="5" max="5" width="5.5703125" style="97" bestFit="1" customWidth="1"/>
    <col min="6" max="6" width="5.85546875" style="97" bestFit="1" customWidth="1"/>
    <col min="7" max="7" width="6.7109375" style="97" bestFit="1" customWidth="1"/>
    <col min="8" max="8" width="5.5703125" style="97" bestFit="1" customWidth="1"/>
    <col min="9" max="9" width="5.85546875" style="97" bestFit="1" customWidth="1"/>
    <col min="10" max="10" width="6.7109375" style="97" bestFit="1" customWidth="1"/>
    <col min="11" max="11" width="5.5703125" style="97" bestFit="1" customWidth="1"/>
    <col min="12" max="12" width="5.85546875" style="97" bestFit="1" customWidth="1"/>
    <col min="13" max="13" width="6.7109375" style="97" bestFit="1" customWidth="1"/>
    <col min="14" max="14" width="5.5703125" style="97" bestFit="1" customWidth="1"/>
    <col min="15" max="15" width="5.85546875" style="97" bestFit="1" customWidth="1"/>
    <col min="16" max="16" width="6.7109375" style="97" bestFit="1" customWidth="1"/>
    <col min="17" max="17" width="5.5703125" style="97" bestFit="1" customWidth="1"/>
    <col min="18" max="18" width="5.85546875" style="97" bestFit="1" customWidth="1"/>
    <col min="19" max="19" width="6.7109375" style="97" bestFit="1" customWidth="1"/>
    <col min="20" max="22" width="9.140625" style="97"/>
    <col min="28" max="16384" width="9.140625" style="97"/>
  </cols>
  <sheetData>
    <row r="1" spans="1:27" ht="33" customHeight="1">
      <c r="A1" s="858" t="s">
        <v>3165</v>
      </c>
      <c r="B1" s="858"/>
      <c r="C1" s="858"/>
      <c r="D1" s="858"/>
      <c r="E1" s="858"/>
      <c r="F1" s="858"/>
      <c r="G1" s="858"/>
      <c r="H1" s="858"/>
      <c r="I1" s="858"/>
      <c r="J1" s="858"/>
      <c r="K1" s="858"/>
      <c r="L1" s="858"/>
      <c r="M1" s="858"/>
      <c r="N1" s="858"/>
      <c r="O1" s="858"/>
      <c r="P1" s="858"/>
      <c r="Q1" s="858"/>
      <c r="R1" s="858"/>
      <c r="S1" s="858"/>
    </row>
    <row r="2" spans="1:27" ht="24" customHeight="1">
      <c r="A2" s="859" t="s">
        <v>3196</v>
      </c>
      <c r="B2" s="859"/>
      <c r="C2" s="859"/>
      <c r="D2" s="859"/>
      <c r="E2" s="859"/>
      <c r="F2" s="859"/>
      <c r="G2" s="859"/>
      <c r="H2" s="859"/>
      <c r="I2" s="859"/>
      <c r="J2" s="859"/>
      <c r="K2" s="859"/>
      <c r="L2" s="859"/>
      <c r="M2" s="859"/>
      <c r="N2" s="859"/>
      <c r="O2" s="859"/>
      <c r="P2" s="859"/>
      <c r="Q2" s="859"/>
      <c r="R2" s="859"/>
      <c r="S2" s="859"/>
    </row>
    <row r="3" spans="1:27" ht="13.5" customHeight="1">
      <c r="R3" s="853"/>
      <c r="S3" s="853"/>
    </row>
    <row r="4" spans="1:27" s="113" customFormat="1" ht="56.25" customHeight="1">
      <c r="A4" s="860" t="s">
        <v>3023</v>
      </c>
      <c r="B4" s="861" t="s">
        <v>3145</v>
      </c>
      <c r="C4" s="862"/>
      <c r="D4" s="862"/>
      <c r="E4" s="862"/>
      <c r="F4" s="862"/>
      <c r="G4" s="862"/>
      <c r="H4" s="861" t="s">
        <v>3146</v>
      </c>
      <c r="I4" s="862"/>
      <c r="J4" s="862"/>
      <c r="K4" s="862"/>
      <c r="L4" s="862"/>
      <c r="M4" s="863"/>
      <c r="N4" s="769" t="s">
        <v>1010</v>
      </c>
      <c r="O4" s="770"/>
      <c r="P4" s="770"/>
      <c r="Q4" s="770"/>
      <c r="R4" s="770"/>
      <c r="S4" s="770"/>
      <c r="W4"/>
      <c r="X4"/>
      <c r="Y4"/>
      <c r="Z4"/>
      <c r="AA4"/>
    </row>
    <row r="5" spans="1:27" s="113" customFormat="1" ht="30" customHeight="1">
      <c r="A5" s="860"/>
      <c r="B5" s="864" t="s">
        <v>3024</v>
      </c>
      <c r="C5" s="855"/>
      <c r="D5" s="855"/>
      <c r="E5" s="854" t="s">
        <v>3025</v>
      </c>
      <c r="F5" s="855"/>
      <c r="G5" s="855"/>
      <c r="H5" s="854" t="s">
        <v>3024</v>
      </c>
      <c r="I5" s="855"/>
      <c r="J5" s="855"/>
      <c r="K5" s="854" t="s">
        <v>3025</v>
      </c>
      <c r="L5" s="855"/>
      <c r="M5" s="855"/>
      <c r="N5" s="715" t="s">
        <v>3024</v>
      </c>
      <c r="O5" s="856"/>
      <c r="P5" s="857"/>
      <c r="Q5" s="715" t="s">
        <v>3026</v>
      </c>
      <c r="R5" s="856"/>
      <c r="S5" s="856"/>
      <c r="W5"/>
      <c r="X5"/>
      <c r="Y5"/>
      <c r="Z5"/>
      <c r="AA5"/>
    </row>
    <row r="6" spans="1:27" ht="26.25" customHeight="1">
      <c r="A6" s="860"/>
      <c r="B6" s="431" t="s">
        <v>3027</v>
      </c>
      <c r="C6" s="409" t="s">
        <v>3028</v>
      </c>
      <c r="D6" s="431" t="s">
        <v>2924</v>
      </c>
      <c r="E6" s="431" t="s">
        <v>3027</v>
      </c>
      <c r="F6" s="409" t="s">
        <v>3028</v>
      </c>
      <c r="G6" s="431" t="s">
        <v>2924</v>
      </c>
      <c r="H6" s="431" t="s">
        <v>3027</v>
      </c>
      <c r="I6" s="409" t="s">
        <v>3028</v>
      </c>
      <c r="J6" s="431" t="s">
        <v>2924</v>
      </c>
      <c r="K6" s="431" t="s">
        <v>3027</v>
      </c>
      <c r="L6" s="409" t="s">
        <v>3028</v>
      </c>
      <c r="M6" s="431" t="s">
        <v>2924</v>
      </c>
      <c r="N6" s="431" t="s">
        <v>3027</v>
      </c>
      <c r="O6" s="409" t="s">
        <v>3028</v>
      </c>
      <c r="P6" s="431" t="s">
        <v>2924</v>
      </c>
      <c r="Q6" s="431" t="s">
        <v>3027</v>
      </c>
      <c r="R6" s="409" t="s">
        <v>3028</v>
      </c>
      <c r="S6" s="429" t="s">
        <v>2924</v>
      </c>
    </row>
    <row r="7" spans="1:27" s="475" customFormat="1">
      <c r="A7" s="470">
        <v>17</v>
      </c>
      <c r="B7" s="471">
        <v>0</v>
      </c>
      <c r="C7" s="471">
        <v>0</v>
      </c>
      <c r="D7" s="472">
        <f t="shared" ref="D7:D63" si="0">B7+C7</f>
        <v>0</v>
      </c>
      <c r="E7" s="471">
        <v>0</v>
      </c>
      <c r="F7" s="471">
        <v>0</v>
      </c>
      <c r="G7" s="472">
        <f t="shared" ref="G7:G63" si="1">E7+F7</f>
        <v>0</v>
      </c>
      <c r="H7" s="471">
        <v>7</v>
      </c>
      <c r="I7" s="471">
        <v>0</v>
      </c>
      <c r="J7" s="472">
        <f t="shared" ref="J7:J63" si="2">H7+I7</f>
        <v>7</v>
      </c>
      <c r="K7" s="471">
        <v>0</v>
      </c>
      <c r="L7" s="471">
        <v>0</v>
      </c>
      <c r="M7" s="472">
        <f t="shared" ref="M7:M63" si="3">K7+L7</f>
        <v>0</v>
      </c>
      <c r="N7" s="473">
        <f t="shared" ref="N7:O63" si="4">B7+H7</f>
        <v>7</v>
      </c>
      <c r="O7" s="473">
        <f t="shared" si="4"/>
        <v>0</v>
      </c>
      <c r="P7" s="474">
        <f t="shared" ref="P7:P63" si="5">+O7+N7</f>
        <v>7</v>
      </c>
      <c r="Q7" s="473">
        <f t="shared" ref="Q7:R63" si="6">E7+K7</f>
        <v>0</v>
      </c>
      <c r="R7" s="473">
        <f t="shared" si="6"/>
        <v>0</v>
      </c>
      <c r="S7" s="474">
        <f t="shared" ref="S7:S63" si="7">+R7+Q7</f>
        <v>0</v>
      </c>
      <c r="W7"/>
      <c r="X7"/>
      <c r="Y7"/>
      <c r="Z7"/>
      <c r="AA7"/>
    </row>
    <row r="8" spans="1:27" s="475" customFormat="1">
      <c r="A8" s="470">
        <f t="shared" ref="A8:A63" si="8">+A7+1</f>
        <v>18</v>
      </c>
      <c r="B8" s="471">
        <v>0</v>
      </c>
      <c r="C8" s="471">
        <v>0</v>
      </c>
      <c r="D8" s="472">
        <f t="shared" si="0"/>
        <v>0</v>
      </c>
      <c r="E8" s="471">
        <v>0</v>
      </c>
      <c r="F8" s="471">
        <v>0</v>
      </c>
      <c r="G8" s="472">
        <f t="shared" si="1"/>
        <v>0</v>
      </c>
      <c r="H8" s="471">
        <v>8</v>
      </c>
      <c r="I8" s="471">
        <v>0</v>
      </c>
      <c r="J8" s="472">
        <f t="shared" si="2"/>
        <v>8</v>
      </c>
      <c r="K8" s="471">
        <v>0</v>
      </c>
      <c r="L8" s="471">
        <v>0</v>
      </c>
      <c r="M8" s="472">
        <f t="shared" si="3"/>
        <v>0</v>
      </c>
      <c r="N8" s="473">
        <f t="shared" si="4"/>
        <v>8</v>
      </c>
      <c r="O8" s="473">
        <f t="shared" si="4"/>
        <v>0</v>
      </c>
      <c r="P8" s="474">
        <f t="shared" si="5"/>
        <v>8</v>
      </c>
      <c r="Q8" s="473">
        <f t="shared" si="6"/>
        <v>0</v>
      </c>
      <c r="R8" s="473">
        <f t="shared" si="6"/>
        <v>0</v>
      </c>
      <c r="S8" s="474">
        <f t="shared" si="7"/>
        <v>0</v>
      </c>
      <c r="W8"/>
      <c r="X8"/>
      <c r="Y8"/>
      <c r="Z8"/>
      <c r="AA8"/>
    </row>
    <row r="9" spans="1:27" s="475" customFormat="1">
      <c r="A9" s="470">
        <f t="shared" si="8"/>
        <v>19</v>
      </c>
      <c r="B9" s="471">
        <v>0</v>
      </c>
      <c r="C9" s="471">
        <v>0</v>
      </c>
      <c r="D9" s="472">
        <f t="shared" si="0"/>
        <v>0</v>
      </c>
      <c r="E9" s="471">
        <v>0</v>
      </c>
      <c r="F9" s="471">
        <v>0</v>
      </c>
      <c r="G9" s="472">
        <f t="shared" si="1"/>
        <v>0</v>
      </c>
      <c r="H9" s="471">
        <v>19</v>
      </c>
      <c r="I9" s="471">
        <v>2</v>
      </c>
      <c r="J9" s="472">
        <f t="shared" si="2"/>
        <v>21</v>
      </c>
      <c r="K9" s="471">
        <v>0</v>
      </c>
      <c r="L9" s="471">
        <v>0</v>
      </c>
      <c r="M9" s="472">
        <f t="shared" si="3"/>
        <v>0</v>
      </c>
      <c r="N9" s="473">
        <f t="shared" si="4"/>
        <v>19</v>
      </c>
      <c r="O9" s="473">
        <f t="shared" si="4"/>
        <v>2</v>
      </c>
      <c r="P9" s="474">
        <f t="shared" si="5"/>
        <v>21</v>
      </c>
      <c r="Q9" s="473">
        <f t="shared" si="6"/>
        <v>0</v>
      </c>
      <c r="R9" s="473">
        <f t="shared" si="6"/>
        <v>0</v>
      </c>
      <c r="S9" s="474">
        <f t="shared" si="7"/>
        <v>0</v>
      </c>
      <c r="W9"/>
      <c r="X9"/>
      <c r="Y9"/>
      <c r="Z9"/>
      <c r="AA9"/>
    </row>
    <row r="10" spans="1:27" s="475" customFormat="1">
      <c r="A10" s="470">
        <f t="shared" si="8"/>
        <v>20</v>
      </c>
      <c r="B10" s="471">
        <v>0</v>
      </c>
      <c r="C10" s="471">
        <v>0</v>
      </c>
      <c r="D10" s="472">
        <f t="shared" si="0"/>
        <v>0</v>
      </c>
      <c r="E10" s="471">
        <v>0</v>
      </c>
      <c r="F10" s="471">
        <v>0</v>
      </c>
      <c r="G10" s="472">
        <f t="shared" si="1"/>
        <v>0</v>
      </c>
      <c r="H10" s="471">
        <v>27</v>
      </c>
      <c r="I10" s="471">
        <v>5</v>
      </c>
      <c r="J10" s="472">
        <f t="shared" si="2"/>
        <v>32</v>
      </c>
      <c r="K10" s="471">
        <v>0</v>
      </c>
      <c r="L10" s="471">
        <v>0</v>
      </c>
      <c r="M10" s="472">
        <f t="shared" si="3"/>
        <v>0</v>
      </c>
      <c r="N10" s="473">
        <f t="shared" si="4"/>
        <v>27</v>
      </c>
      <c r="O10" s="473">
        <f t="shared" si="4"/>
        <v>5</v>
      </c>
      <c r="P10" s="474">
        <f t="shared" si="5"/>
        <v>32</v>
      </c>
      <c r="Q10" s="473">
        <f t="shared" si="6"/>
        <v>0</v>
      </c>
      <c r="R10" s="473">
        <f t="shared" si="6"/>
        <v>0</v>
      </c>
      <c r="S10" s="474">
        <f t="shared" si="7"/>
        <v>0</v>
      </c>
      <c r="W10"/>
      <c r="X10"/>
      <c r="Y10"/>
      <c r="Z10"/>
      <c r="AA10"/>
    </row>
    <row r="11" spans="1:27" s="475" customFormat="1">
      <c r="A11" s="470">
        <f t="shared" si="8"/>
        <v>21</v>
      </c>
      <c r="B11" s="471">
        <v>0</v>
      </c>
      <c r="C11" s="471">
        <v>0</v>
      </c>
      <c r="D11" s="472">
        <f t="shared" si="0"/>
        <v>0</v>
      </c>
      <c r="E11" s="471">
        <v>0</v>
      </c>
      <c r="F11" s="471">
        <v>0</v>
      </c>
      <c r="G11" s="472">
        <f t="shared" si="1"/>
        <v>0</v>
      </c>
      <c r="H11" s="471">
        <v>43</v>
      </c>
      <c r="I11" s="471">
        <v>1</v>
      </c>
      <c r="J11" s="472">
        <f t="shared" si="2"/>
        <v>44</v>
      </c>
      <c r="K11" s="471">
        <v>0</v>
      </c>
      <c r="L11" s="471">
        <v>0</v>
      </c>
      <c r="M11" s="472">
        <f t="shared" si="3"/>
        <v>0</v>
      </c>
      <c r="N11" s="473">
        <f t="shared" si="4"/>
        <v>43</v>
      </c>
      <c r="O11" s="473">
        <f t="shared" si="4"/>
        <v>1</v>
      </c>
      <c r="P11" s="474">
        <f t="shared" si="5"/>
        <v>44</v>
      </c>
      <c r="Q11" s="473">
        <f t="shared" si="6"/>
        <v>0</v>
      </c>
      <c r="R11" s="473">
        <f t="shared" si="6"/>
        <v>0</v>
      </c>
      <c r="S11" s="474">
        <f t="shared" si="7"/>
        <v>0</v>
      </c>
      <c r="W11"/>
      <c r="X11"/>
      <c r="Y11"/>
      <c r="Z11"/>
      <c r="AA11"/>
    </row>
    <row r="12" spans="1:27" s="475" customFormat="1">
      <c r="A12" s="470">
        <f t="shared" si="8"/>
        <v>22</v>
      </c>
      <c r="B12" s="471">
        <v>0</v>
      </c>
      <c r="C12" s="471">
        <v>0</v>
      </c>
      <c r="D12" s="472">
        <f t="shared" si="0"/>
        <v>0</v>
      </c>
      <c r="E12" s="471">
        <v>0</v>
      </c>
      <c r="F12" s="471">
        <v>0</v>
      </c>
      <c r="G12" s="472">
        <f t="shared" si="1"/>
        <v>0</v>
      </c>
      <c r="H12" s="471">
        <v>37</v>
      </c>
      <c r="I12" s="471">
        <v>2</v>
      </c>
      <c r="J12" s="472">
        <f t="shared" si="2"/>
        <v>39</v>
      </c>
      <c r="K12" s="471">
        <v>0</v>
      </c>
      <c r="L12" s="471">
        <v>0</v>
      </c>
      <c r="M12" s="472">
        <f t="shared" si="3"/>
        <v>0</v>
      </c>
      <c r="N12" s="473">
        <f t="shared" si="4"/>
        <v>37</v>
      </c>
      <c r="O12" s="473">
        <f t="shared" si="4"/>
        <v>2</v>
      </c>
      <c r="P12" s="474">
        <f t="shared" si="5"/>
        <v>39</v>
      </c>
      <c r="Q12" s="473">
        <f t="shared" si="6"/>
        <v>0</v>
      </c>
      <c r="R12" s="473">
        <f t="shared" si="6"/>
        <v>0</v>
      </c>
      <c r="S12" s="474">
        <f t="shared" si="7"/>
        <v>0</v>
      </c>
      <c r="W12"/>
      <c r="X12"/>
      <c r="Y12"/>
      <c r="Z12"/>
      <c r="AA12"/>
    </row>
    <row r="13" spans="1:27" s="475" customFormat="1">
      <c r="A13" s="470">
        <f t="shared" si="8"/>
        <v>23</v>
      </c>
      <c r="B13" s="471">
        <v>0</v>
      </c>
      <c r="C13" s="471">
        <v>0</v>
      </c>
      <c r="D13" s="472">
        <f t="shared" si="0"/>
        <v>0</v>
      </c>
      <c r="E13" s="471">
        <v>0</v>
      </c>
      <c r="F13" s="471">
        <v>0</v>
      </c>
      <c r="G13" s="472">
        <f t="shared" si="1"/>
        <v>0</v>
      </c>
      <c r="H13" s="471">
        <v>47</v>
      </c>
      <c r="I13" s="471">
        <v>5</v>
      </c>
      <c r="J13" s="472">
        <f t="shared" si="2"/>
        <v>52</v>
      </c>
      <c r="K13" s="471">
        <v>0</v>
      </c>
      <c r="L13" s="471">
        <v>1</v>
      </c>
      <c r="M13" s="472">
        <f t="shared" si="3"/>
        <v>1</v>
      </c>
      <c r="N13" s="473">
        <f t="shared" si="4"/>
        <v>47</v>
      </c>
      <c r="O13" s="473">
        <f t="shared" si="4"/>
        <v>5</v>
      </c>
      <c r="P13" s="474">
        <f t="shared" si="5"/>
        <v>52</v>
      </c>
      <c r="Q13" s="473">
        <f t="shared" si="6"/>
        <v>0</v>
      </c>
      <c r="R13" s="473">
        <f t="shared" si="6"/>
        <v>1</v>
      </c>
      <c r="S13" s="474">
        <f t="shared" si="7"/>
        <v>1</v>
      </c>
      <c r="W13"/>
      <c r="X13"/>
      <c r="Y13"/>
      <c r="Z13"/>
      <c r="AA13"/>
    </row>
    <row r="14" spans="1:27" s="475" customFormat="1">
      <c r="A14" s="470">
        <f t="shared" si="8"/>
        <v>24</v>
      </c>
      <c r="B14" s="471">
        <v>0</v>
      </c>
      <c r="C14" s="471">
        <v>0</v>
      </c>
      <c r="D14" s="472">
        <f t="shared" si="0"/>
        <v>0</v>
      </c>
      <c r="E14" s="471">
        <v>0</v>
      </c>
      <c r="F14" s="471">
        <v>0</v>
      </c>
      <c r="G14" s="472">
        <f t="shared" si="1"/>
        <v>0</v>
      </c>
      <c r="H14" s="471">
        <v>36</v>
      </c>
      <c r="I14" s="471">
        <v>2</v>
      </c>
      <c r="J14" s="472">
        <f t="shared" si="2"/>
        <v>38</v>
      </c>
      <c r="K14" s="471">
        <v>0</v>
      </c>
      <c r="L14" s="471">
        <v>0</v>
      </c>
      <c r="M14" s="472">
        <f t="shared" si="3"/>
        <v>0</v>
      </c>
      <c r="N14" s="473">
        <f t="shared" si="4"/>
        <v>36</v>
      </c>
      <c r="O14" s="473">
        <f t="shared" si="4"/>
        <v>2</v>
      </c>
      <c r="P14" s="474">
        <f t="shared" si="5"/>
        <v>38</v>
      </c>
      <c r="Q14" s="473">
        <f t="shared" si="6"/>
        <v>0</v>
      </c>
      <c r="R14" s="473">
        <f t="shared" si="6"/>
        <v>0</v>
      </c>
      <c r="S14" s="474">
        <f t="shared" si="7"/>
        <v>0</v>
      </c>
      <c r="W14"/>
      <c r="X14"/>
      <c r="Y14"/>
      <c r="Z14"/>
      <c r="AA14"/>
    </row>
    <row r="15" spans="1:27" s="475" customFormat="1">
      <c r="A15" s="470">
        <f t="shared" si="8"/>
        <v>25</v>
      </c>
      <c r="B15" s="471">
        <v>0</v>
      </c>
      <c r="C15" s="471">
        <v>0</v>
      </c>
      <c r="D15" s="472">
        <f t="shared" si="0"/>
        <v>0</v>
      </c>
      <c r="E15" s="471">
        <v>0</v>
      </c>
      <c r="F15" s="471">
        <v>0</v>
      </c>
      <c r="G15" s="472">
        <f t="shared" si="1"/>
        <v>0</v>
      </c>
      <c r="H15" s="471">
        <v>78</v>
      </c>
      <c r="I15" s="471">
        <v>4</v>
      </c>
      <c r="J15" s="472">
        <f t="shared" si="2"/>
        <v>82</v>
      </c>
      <c r="K15" s="471">
        <v>1</v>
      </c>
      <c r="L15" s="471">
        <v>0</v>
      </c>
      <c r="M15" s="472">
        <f t="shared" si="3"/>
        <v>1</v>
      </c>
      <c r="N15" s="473">
        <f t="shared" si="4"/>
        <v>78</v>
      </c>
      <c r="O15" s="473">
        <f t="shared" si="4"/>
        <v>4</v>
      </c>
      <c r="P15" s="474">
        <f t="shared" si="5"/>
        <v>82</v>
      </c>
      <c r="Q15" s="473">
        <f t="shared" si="6"/>
        <v>1</v>
      </c>
      <c r="R15" s="473">
        <f t="shared" si="6"/>
        <v>0</v>
      </c>
      <c r="S15" s="474">
        <f t="shared" si="7"/>
        <v>1</v>
      </c>
      <c r="W15"/>
      <c r="X15"/>
      <c r="Y15"/>
      <c r="Z15"/>
      <c r="AA15"/>
    </row>
    <row r="16" spans="1:27" s="475" customFormat="1">
      <c r="A16" s="470">
        <f t="shared" si="8"/>
        <v>26</v>
      </c>
      <c r="B16" s="471">
        <v>0</v>
      </c>
      <c r="C16" s="471">
        <v>1</v>
      </c>
      <c r="D16" s="472">
        <f t="shared" si="0"/>
        <v>1</v>
      </c>
      <c r="E16" s="471">
        <v>1</v>
      </c>
      <c r="F16" s="471">
        <v>0</v>
      </c>
      <c r="G16" s="472">
        <f t="shared" si="1"/>
        <v>1</v>
      </c>
      <c r="H16" s="471">
        <v>76</v>
      </c>
      <c r="I16" s="471">
        <v>3</v>
      </c>
      <c r="J16" s="472">
        <f t="shared" si="2"/>
        <v>79</v>
      </c>
      <c r="K16" s="471">
        <v>0</v>
      </c>
      <c r="L16" s="471">
        <v>0</v>
      </c>
      <c r="M16" s="472">
        <f t="shared" si="3"/>
        <v>0</v>
      </c>
      <c r="N16" s="473">
        <f t="shared" si="4"/>
        <v>76</v>
      </c>
      <c r="O16" s="473">
        <f t="shared" si="4"/>
        <v>4</v>
      </c>
      <c r="P16" s="474">
        <f t="shared" si="5"/>
        <v>80</v>
      </c>
      <c r="Q16" s="473">
        <f t="shared" si="6"/>
        <v>1</v>
      </c>
      <c r="R16" s="473">
        <f t="shared" si="6"/>
        <v>0</v>
      </c>
      <c r="S16" s="474">
        <f t="shared" si="7"/>
        <v>1</v>
      </c>
      <c r="W16"/>
      <c r="X16"/>
      <c r="Y16"/>
      <c r="Z16"/>
      <c r="AA16"/>
    </row>
    <row r="17" spans="1:27" s="475" customFormat="1">
      <c r="A17" s="470">
        <f t="shared" si="8"/>
        <v>27</v>
      </c>
      <c r="B17" s="471">
        <v>0</v>
      </c>
      <c r="C17" s="471">
        <v>0</v>
      </c>
      <c r="D17" s="472">
        <f t="shared" si="0"/>
        <v>0</v>
      </c>
      <c r="E17" s="471">
        <v>0</v>
      </c>
      <c r="F17" s="471">
        <v>0</v>
      </c>
      <c r="G17" s="472">
        <f t="shared" si="1"/>
        <v>0</v>
      </c>
      <c r="H17" s="471">
        <v>89</v>
      </c>
      <c r="I17" s="471">
        <v>3</v>
      </c>
      <c r="J17" s="472">
        <f t="shared" si="2"/>
        <v>92</v>
      </c>
      <c r="K17" s="471">
        <v>0</v>
      </c>
      <c r="L17" s="471">
        <v>0</v>
      </c>
      <c r="M17" s="472">
        <f t="shared" si="3"/>
        <v>0</v>
      </c>
      <c r="N17" s="473">
        <f t="shared" si="4"/>
        <v>89</v>
      </c>
      <c r="O17" s="473">
        <f t="shared" si="4"/>
        <v>3</v>
      </c>
      <c r="P17" s="474">
        <f t="shared" si="5"/>
        <v>92</v>
      </c>
      <c r="Q17" s="473">
        <f t="shared" si="6"/>
        <v>0</v>
      </c>
      <c r="R17" s="473">
        <f t="shared" si="6"/>
        <v>0</v>
      </c>
      <c r="S17" s="474">
        <f t="shared" si="7"/>
        <v>0</v>
      </c>
      <c r="W17"/>
      <c r="X17"/>
      <c r="Y17"/>
      <c r="Z17"/>
      <c r="AA17"/>
    </row>
    <row r="18" spans="1:27" s="475" customFormat="1">
      <c r="A18" s="470">
        <f t="shared" si="8"/>
        <v>28</v>
      </c>
      <c r="B18" s="471">
        <v>0</v>
      </c>
      <c r="C18" s="471">
        <v>0</v>
      </c>
      <c r="D18" s="472">
        <f t="shared" si="0"/>
        <v>0</v>
      </c>
      <c r="E18" s="471">
        <v>0</v>
      </c>
      <c r="F18" s="471">
        <v>0</v>
      </c>
      <c r="G18" s="472">
        <f t="shared" si="1"/>
        <v>0</v>
      </c>
      <c r="H18" s="471">
        <v>102</v>
      </c>
      <c r="I18" s="471">
        <v>3</v>
      </c>
      <c r="J18" s="472">
        <f t="shared" si="2"/>
        <v>105</v>
      </c>
      <c r="K18" s="471">
        <v>1</v>
      </c>
      <c r="L18" s="471">
        <v>1</v>
      </c>
      <c r="M18" s="472">
        <f t="shared" si="3"/>
        <v>2</v>
      </c>
      <c r="N18" s="473">
        <f t="shared" si="4"/>
        <v>102</v>
      </c>
      <c r="O18" s="473">
        <f t="shared" si="4"/>
        <v>3</v>
      </c>
      <c r="P18" s="474">
        <f t="shared" si="5"/>
        <v>105</v>
      </c>
      <c r="Q18" s="473">
        <f t="shared" si="6"/>
        <v>1</v>
      </c>
      <c r="R18" s="473">
        <f t="shared" si="6"/>
        <v>1</v>
      </c>
      <c r="S18" s="474">
        <f t="shared" si="7"/>
        <v>2</v>
      </c>
      <c r="W18"/>
      <c r="X18"/>
      <c r="Y18"/>
      <c r="Z18"/>
      <c r="AA18"/>
    </row>
    <row r="19" spans="1:27" s="475" customFormat="1">
      <c r="A19" s="470">
        <f t="shared" si="8"/>
        <v>29</v>
      </c>
      <c r="B19" s="471">
        <v>0</v>
      </c>
      <c r="C19" s="471">
        <v>0</v>
      </c>
      <c r="D19" s="472">
        <f t="shared" si="0"/>
        <v>0</v>
      </c>
      <c r="E19" s="471">
        <v>0</v>
      </c>
      <c r="F19" s="471">
        <v>0</v>
      </c>
      <c r="G19" s="472">
        <f t="shared" si="1"/>
        <v>0</v>
      </c>
      <c r="H19" s="471">
        <v>94</v>
      </c>
      <c r="I19" s="471">
        <v>4</v>
      </c>
      <c r="J19" s="472">
        <f t="shared" si="2"/>
        <v>98</v>
      </c>
      <c r="K19" s="471">
        <v>0</v>
      </c>
      <c r="L19" s="471">
        <v>0</v>
      </c>
      <c r="M19" s="472">
        <f t="shared" si="3"/>
        <v>0</v>
      </c>
      <c r="N19" s="473">
        <f t="shared" si="4"/>
        <v>94</v>
      </c>
      <c r="O19" s="473">
        <f t="shared" si="4"/>
        <v>4</v>
      </c>
      <c r="P19" s="474">
        <f t="shared" si="5"/>
        <v>98</v>
      </c>
      <c r="Q19" s="473">
        <f t="shared" si="6"/>
        <v>0</v>
      </c>
      <c r="R19" s="473">
        <f t="shared" si="6"/>
        <v>0</v>
      </c>
      <c r="S19" s="474">
        <f t="shared" si="7"/>
        <v>0</v>
      </c>
      <c r="W19"/>
      <c r="X19"/>
      <c r="Y19"/>
      <c r="Z19"/>
      <c r="AA19"/>
    </row>
    <row r="20" spans="1:27" s="475" customFormat="1">
      <c r="A20" s="470">
        <f t="shared" si="8"/>
        <v>30</v>
      </c>
      <c r="B20" s="471">
        <v>2</v>
      </c>
      <c r="C20" s="471">
        <v>0</v>
      </c>
      <c r="D20" s="472">
        <f t="shared" si="0"/>
        <v>2</v>
      </c>
      <c r="E20" s="471">
        <v>0</v>
      </c>
      <c r="F20" s="471">
        <v>0</v>
      </c>
      <c r="G20" s="472">
        <f t="shared" si="1"/>
        <v>0</v>
      </c>
      <c r="H20" s="471">
        <v>107</v>
      </c>
      <c r="I20" s="471">
        <v>5</v>
      </c>
      <c r="J20" s="472">
        <f t="shared" si="2"/>
        <v>112</v>
      </c>
      <c r="K20" s="471">
        <v>1</v>
      </c>
      <c r="L20" s="471">
        <v>1</v>
      </c>
      <c r="M20" s="472">
        <f t="shared" si="3"/>
        <v>2</v>
      </c>
      <c r="N20" s="473">
        <f t="shared" si="4"/>
        <v>109</v>
      </c>
      <c r="O20" s="473">
        <f t="shared" si="4"/>
        <v>5</v>
      </c>
      <c r="P20" s="474">
        <f t="shared" si="5"/>
        <v>114</v>
      </c>
      <c r="Q20" s="473">
        <f t="shared" si="6"/>
        <v>1</v>
      </c>
      <c r="R20" s="473">
        <f t="shared" si="6"/>
        <v>1</v>
      </c>
      <c r="S20" s="474">
        <f t="shared" si="7"/>
        <v>2</v>
      </c>
      <c r="W20"/>
      <c r="X20"/>
      <c r="Y20"/>
      <c r="Z20"/>
      <c r="AA20"/>
    </row>
    <row r="21" spans="1:27" s="475" customFormat="1">
      <c r="A21" s="470">
        <f t="shared" si="8"/>
        <v>31</v>
      </c>
      <c r="B21" s="471">
        <v>0</v>
      </c>
      <c r="C21" s="471">
        <v>0</v>
      </c>
      <c r="D21" s="472">
        <f t="shared" si="0"/>
        <v>0</v>
      </c>
      <c r="E21" s="471">
        <v>0</v>
      </c>
      <c r="F21" s="471">
        <v>0</v>
      </c>
      <c r="G21" s="472">
        <f t="shared" si="1"/>
        <v>0</v>
      </c>
      <c r="H21" s="471">
        <v>118</v>
      </c>
      <c r="I21" s="471">
        <v>4</v>
      </c>
      <c r="J21" s="472">
        <f t="shared" si="2"/>
        <v>122</v>
      </c>
      <c r="K21" s="471">
        <v>2</v>
      </c>
      <c r="L21" s="471">
        <v>0</v>
      </c>
      <c r="M21" s="472">
        <f t="shared" si="3"/>
        <v>2</v>
      </c>
      <c r="N21" s="473">
        <f t="shared" si="4"/>
        <v>118</v>
      </c>
      <c r="O21" s="473">
        <f t="shared" si="4"/>
        <v>4</v>
      </c>
      <c r="P21" s="474">
        <f t="shared" si="5"/>
        <v>122</v>
      </c>
      <c r="Q21" s="473">
        <f t="shared" si="6"/>
        <v>2</v>
      </c>
      <c r="R21" s="473">
        <f t="shared" si="6"/>
        <v>0</v>
      </c>
      <c r="S21" s="474">
        <f t="shared" si="7"/>
        <v>2</v>
      </c>
      <c r="W21"/>
      <c r="X21"/>
      <c r="Y21"/>
      <c r="Z21"/>
      <c r="AA21"/>
    </row>
    <row r="22" spans="1:27" s="475" customFormat="1">
      <c r="A22" s="470">
        <f t="shared" si="8"/>
        <v>32</v>
      </c>
      <c r="B22" s="471">
        <v>0</v>
      </c>
      <c r="C22" s="471">
        <v>0</v>
      </c>
      <c r="D22" s="472">
        <f t="shared" si="0"/>
        <v>0</v>
      </c>
      <c r="E22" s="471">
        <v>0</v>
      </c>
      <c r="F22" s="471">
        <v>0</v>
      </c>
      <c r="G22" s="472">
        <f t="shared" si="1"/>
        <v>0</v>
      </c>
      <c r="H22" s="471">
        <v>111</v>
      </c>
      <c r="I22" s="471">
        <v>3</v>
      </c>
      <c r="J22" s="472">
        <f t="shared" si="2"/>
        <v>114</v>
      </c>
      <c r="K22" s="471">
        <v>3</v>
      </c>
      <c r="L22" s="471">
        <v>0</v>
      </c>
      <c r="M22" s="472">
        <f t="shared" si="3"/>
        <v>3</v>
      </c>
      <c r="N22" s="473">
        <f t="shared" si="4"/>
        <v>111</v>
      </c>
      <c r="O22" s="473">
        <f t="shared" si="4"/>
        <v>3</v>
      </c>
      <c r="P22" s="474">
        <f t="shared" si="5"/>
        <v>114</v>
      </c>
      <c r="Q22" s="473">
        <f t="shared" si="6"/>
        <v>3</v>
      </c>
      <c r="R22" s="473">
        <f t="shared" si="6"/>
        <v>0</v>
      </c>
      <c r="S22" s="474">
        <f t="shared" si="7"/>
        <v>3</v>
      </c>
      <c r="W22"/>
      <c r="X22"/>
      <c r="Y22"/>
      <c r="Z22"/>
      <c r="AA22"/>
    </row>
    <row r="23" spans="1:27" s="475" customFormat="1">
      <c r="A23" s="470">
        <f t="shared" si="8"/>
        <v>33</v>
      </c>
      <c r="B23" s="471">
        <v>0</v>
      </c>
      <c r="C23" s="471">
        <v>0</v>
      </c>
      <c r="D23" s="472">
        <f t="shared" si="0"/>
        <v>0</v>
      </c>
      <c r="E23" s="471">
        <v>0</v>
      </c>
      <c r="F23" s="471">
        <v>0</v>
      </c>
      <c r="G23" s="472">
        <f t="shared" si="1"/>
        <v>0</v>
      </c>
      <c r="H23" s="471">
        <v>140</v>
      </c>
      <c r="I23" s="471">
        <v>7</v>
      </c>
      <c r="J23" s="472">
        <f t="shared" si="2"/>
        <v>147</v>
      </c>
      <c r="K23" s="471">
        <v>3</v>
      </c>
      <c r="L23" s="471">
        <v>0</v>
      </c>
      <c r="M23" s="472">
        <f t="shared" si="3"/>
        <v>3</v>
      </c>
      <c r="N23" s="473">
        <f t="shared" si="4"/>
        <v>140</v>
      </c>
      <c r="O23" s="473">
        <f t="shared" si="4"/>
        <v>7</v>
      </c>
      <c r="P23" s="474">
        <f t="shared" si="5"/>
        <v>147</v>
      </c>
      <c r="Q23" s="473">
        <f t="shared" si="6"/>
        <v>3</v>
      </c>
      <c r="R23" s="473">
        <f t="shared" si="6"/>
        <v>0</v>
      </c>
      <c r="S23" s="474">
        <f t="shared" si="7"/>
        <v>3</v>
      </c>
      <c r="W23"/>
      <c r="X23"/>
      <c r="Y23"/>
      <c r="Z23"/>
      <c r="AA23"/>
    </row>
    <row r="24" spans="1:27" s="475" customFormat="1">
      <c r="A24" s="470">
        <f t="shared" si="8"/>
        <v>34</v>
      </c>
      <c r="B24" s="471">
        <v>0</v>
      </c>
      <c r="C24" s="471">
        <v>0</v>
      </c>
      <c r="D24" s="472">
        <f t="shared" si="0"/>
        <v>0</v>
      </c>
      <c r="E24" s="471">
        <v>0</v>
      </c>
      <c r="F24" s="471">
        <v>0</v>
      </c>
      <c r="G24" s="472">
        <f t="shared" si="1"/>
        <v>0</v>
      </c>
      <c r="H24" s="471">
        <v>136</v>
      </c>
      <c r="I24" s="471">
        <v>4</v>
      </c>
      <c r="J24" s="472">
        <f t="shared" si="2"/>
        <v>140</v>
      </c>
      <c r="K24" s="471">
        <v>4</v>
      </c>
      <c r="L24" s="471">
        <v>0</v>
      </c>
      <c r="M24" s="472">
        <f t="shared" si="3"/>
        <v>4</v>
      </c>
      <c r="N24" s="473">
        <f t="shared" si="4"/>
        <v>136</v>
      </c>
      <c r="O24" s="473">
        <f t="shared" si="4"/>
        <v>4</v>
      </c>
      <c r="P24" s="474">
        <f t="shared" si="5"/>
        <v>140</v>
      </c>
      <c r="Q24" s="473">
        <f t="shared" si="6"/>
        <v>4</v>
      </c>
      <c r="R24" s="473">
        <f t="shared" si="6"/>
        <v>0</v>
      </c>
      <c r="S24" s="474">
        <f t="shared" si="7"/>
        <v>4</v>
      </c>
      <c r="W24"/>
      <c r="X24"/>
      <c r="Y24"/>
      <c r="Z24"/>
      <c r="AA24"/>
    </row>
    <row r="25" spans="1:27" s="475" customFormat="1">
      <c r="A25" s="470">
        <f t="shared" si="8"/>
        <v>35</v>
      </c>
      <c r="B25" s="471">
        <v>0</v>
      </c>
      <c r="C25" s="471">
        <v>0</v>
      </c>
      <c r="D25" s="472">
        <f t="shared" si="0"/>
        <v>0</v>
      </c>
      <c r="E25" s="471">
        <v>1</v>
      </c>
      <c r="F25" s="471">
        <v>0</v>
      </c>
      <c r="G25" s="472">
        <f t="shared" si="1"/>
        <v>1</v>
      </c>
      <c r="H25" s="471">
        <v>138</v>
      </c>
      <c r="I25" s="471">
        <v>9</v>
      </c>
      <c r="J25" s="472">
        <f t="shared" si="2"/>
        <v>147</v>
      </c>
      <c r="K25" s="471">
        <v>7</v>
      </c>
      <c r="L25" s="471">
        <v>1</v>
      </c>
      <c r="M25" s="472">
        <f t="shared" si="3"/>
        <v>8</v>
      </c>
      <c r="N25" s="473">
        <f t="shared" si="4"/>
        <v>138</v>
      </c>
      <c r="O25" s="473">
        <f t="shared" si="4"/>
        <v>9</v>
      </c>
      <c r="P25" s="474">
        <f t="shared" si="5"/>
        <v>147</v>
      </c>
      <c r="Q25" s="473">
        <f t="shared" si="6"/>
        <v>8</v>
      </c>
      <c r="R25" s="473">
        <f t="shared" si="6"/>
        <v>1</v>
      </c>
      <c r="S25" s="474">
        <f t="shared" si="7"/>
        <v>9</v>
      </c>
      <c r="W25"/>
      <c r="X25"/>
      <c r="Y25"/>
      <c r="Z25"/>
      <c r="AA25"/>
    </row>
    <row r="26" spans="1:27" s="475" customFormat="1">
      <c r="A26" s="470">
        <f t="shared" si="8"/>
        <v>36</v>
      </c>
      <c r="B26" s="471">
        <v>0</v>
      </c>
      <c r="C26" s="471">
        <v>0</v>
      </c>
      <c r="D26" s="472">
        <f t="shared" si="0"/>
        <v>0</v>
      </c>
      <c r="E26" s="471">
        <v>0</v>
      </c>
      <c r="F26" s="471">
        <v>0</v>
      </c>
      <c r="G26" s="472">
        <f t="shared" si="1"/>
        <v>0</v>
      </c>
      <c r="H26" s="471">
        <v>123</v>
      </c>
      <c r="I26" s="471">
        <v>10</v>
      </c>
      <c r="J26" s="472">
        <f t="shared" si="2"/>
        <v>133</v>
      </c>
      <c r="K26" s="471">
        <v>8</v>
      </c>
      <c r="L26" s="471">
        <v>0</v>
      </c>
      <c r="M26" s="472">
        <f t="shared" si="3"/>
        <v>8</v>
      </c>
      <c r="N26" s="473">
        <f t="shared" si="4"/>
        <v>123</v>
      </c>
      <c r="O26" s="473">
        <f t="shared" si="4"/>
        <v>10</v>
      </c>
      <c r="P26" s="474">
        <f t="shared" si="5"/>
        <v>133</v>
      </c>
      <c r="Q26" s="473">
        <f t="shared" si="6"/>
        <v>8</v>
      </c>
      <c r="R26" s="473">
        <f t="shared" si="6"/>
        <v>0</v>
      </c>
      <c r="S26" s="474">
        <f t="shared" si="7"/>
        <v>8</v>
      </c>
      <c r="W26"/>
      <c r="X26"/>
      <c r="Y26"/>
      <c r="Z26"/>
      <c r="AA26"/>
    </row>
    <row r="27" spans="1:27" s="475" customFormat="1">
      <c r="A27" s="470">
        <f t="shared" si="8"/>
        <v>37</v>
      </c>
      <c r="B27" s="471">
        <v>0</v>
      </c>
      <c r="C27" s="471">
        <v>0</v>
      </c>
      <c r="D27" s="472">
        <f t="shared" si="0"/>
        <v>0</v>
      </c>
      <c r="E27" s="471">
        <v>0</v>
      </c>
      <c r="F27" s="471">
        <v>0</v>
      </c>
      <c r="G27" s="472">
        <f t="shared" si="1"/>
        <v>0</v>
      </c>
      <c r="H27" s="471">
        <v>119</v>
      </c>
      <c r="I27" s="471">
        <v>5</v>
      </c>
      <c r="J27" s="472">
        <f t="shared" si="2"/>
        <v>124</v>
      </c>
      <c r="K27" s="471">
        <v>14</v>
      </c>
      <c r="L27" s="471">
        <v>0</v>
      </c>
      <c r="M27" s="472">
        <f t="shared" si="3"/>
        <v>14</v>
      </c>
      <c r="N27" s="473">
        <f t="shared" si="4"/>
        <v>119</v>
      </c>
      <c r="O27" s="473">
        <f t="shared" si="4"/>
        <v>5</v>
      </c>
      <c r="P27" s="474">
        <f t="shared" si="5"/>
        <v>124</v>
      </c>
      <c r="Q27" s="473">
        <f t="shared" si="6"/>
        <v>14</v>
      </c>
      <c r="R27" s="473">
        <f t="shared" si="6"/>
        <v>0</v>
      </c>
      <c r="S27" s="474">
        <f t="shared" si="7"/>
        <v>14</v>
      </c>
      <c r="W27"/>
      <c r="X27"/>
      <c r="Y27"/>
      <c r="Z27"/>
      <c r="AA27"/>
    </row>
    <row r="28" spans="1:27" s="475" customFormat="1">
      <c r="A28" s="470">
        <f t="shared" si="8"/>
        <v>38</v>
      </c>
      <c r="B28" s="471">
        <v>0</v>
      </c>
      <c r="C28" s="471">
        <v>0</v>
      </c>
      <c r="D28" s="472">
        <f t="shared" si="0"/>
        <v>0</v>
      </c>
      <c r="E28" s="471">
        <v>0</v>
      </c>
      <c r="F28" s="471">
        <v>0</v>
      </c>
      <c r="G28" s="472">
        <f t="shared" si="1"/>
        <v>0</v>
      </c>
      <c r="H28" s="471">
        <v>130</v>
      </c>
      <c r="I28" s="471">
        <v>7</v>
      </c>
      <c r="J28" s="472">
        <f t="shared" si="2"/>
        <v>137</v>
      </c>
      <c r="K28" s="471">
        <v>6</v>
      </c>
      <c r="L28" s="471">
        <v>1</v>
      </c>
      <c r="M28" s="472">
        <f t="shared" si="3"/>
        <v>7</v>
      </c>
      <c r="N28" s="473">
        <f t="shared" si="4"/>
        <v>130</v>
      </c>
      <c r="O28" s="473">
        <f t="shared" si="4"/>
        <v>7</v>
      </c>
      <c r="P28" s="474">
        <f t="shared" si="5"/>
        <v>137</v>
      </c>
      <c r="Q28" s="473">
        <f t="shared" si="6"/>
        <v>6</v>
      </c>
      <c r="R28" s="473">
        <f t="shared" si="6"/>
        <v>1</v>
      </c>
      <c r="S28" s="474">
        <f t="shared" si="7"/>
        <v>7</v>
      </c>
      <c r="W28"/>
      <c r="X28"/>
      <c r="Y28"/>
      <c r="Z28"/>
      <c r="AA28"/>
    </row>
    <row r="29" spans="1:27" s="475" customFormat="1">
      <c r="A29" s="470">
        <f t="shared" si="8"/>
        <v>39</v>
      </c>
      <c r="B29" s="471">
        <v>1</v>
      </c>
      <c r="C29" s="471">
        <v>0</v>
      </c>
      <c r="D29" s="472">
        <f t="shared" si="0"/>
        <v>1</v>
      </c>
      <c r="E29" s="471">
        <v>2</v>
      </c>
      <c r="F29" s="471">
        <v>0</v>
      </c>
      <c r="G29" s="472">
        <f t="shared" si="1"/>
        <v>2</v>
      </c>
      <c r="H29" s="471">
        <v>116</v>
      </c>
      <c r="I29" s="471">
        <v>4</v>
      </c>
      <c r="J29" s="472">
        <f t="shared" si="2"/>
        <v>120</v>
      </c>
      <c r="K29" s="471">
        <v>8</v>
      </c>
      <c r="L29" s="471">
        <v>0</v>
      </c>
      <c r="M29" s="472">
        <f t="shared" si="3"/>
        <v>8</v>
      </c>
      <c r="N29" s="473">
        <f t="shared" si="4"/>
        <v>117</v>
      </c>
      <c r="O29" s="473">
        <f t="shared" si="4"/>
        <v>4</v>
      </c>
      <c r="P29" s="474">
        <f t="shared" si="5"/>
        <v>121</v>
      </c>
      <c r="Q29" s="473">
        <f t="shared" si="6"/>
        <v>10</v>
      </c>
      <c r="R29" s="473">
        <f t="shared" si="6"/>
        <v>0</v>
      </c>
      <c r="S29" s="474">
        <f t="shared" si="7"/>
        <v>10</v>
      </c>
      <c r="W29"/>
      <c r="X29"/>
      <c r="Y29"/>
      <c r="Z29"/>
      <c r="AA29"/>
    </row>
    <row r="30" spans="1:27" s="475" customFormat="1">
      <c r="A30" s="470">
        <f t="shared" si="8"/>
        <v>40</v>
      </c>
      <c r="B30" s="471">
        <v>0</v>
      </c>
      <c r="C30" s="471">
        <v>0</v>
      </c>
      <c r="D30" s="472">
        <f t="shared" si="0"/>
        <v>0</v>
      </c>
      <c r="E30" s="471">
        <v>2</v>
      </c>
      <c r="F30" s="471">
        <v>0</v>
      </c>
      <c r="G30" s="472">
        <f t="shared" si="1"/>
        <v>2</v>
      </c>
      <c r="H30" s="471">
        <v>131</v>
      </c>
      <c r="I30" s="471">
        <v>5</v>
      </c>
      <c r="J30" s="472">
        <f t="shared" si="2"/>
        <v>136</v>
      </c>
      <c r="K30" s="471">
        <v>6</v>
      </c>
      <c r="L30" s="471">
        <v>0</v>
      </c>
      <c r="M30" s="472">
        <f t="shared" si="3"/>
        <v>6</v>
      </c>
      <c r="N30" s="473">
        <f t="shared" si="4"/>
        <v>131</v>
      </c>
      <c r="O30" s="473">
        <f t="shared" si="4"/>
        <v>5</v>
      </c>
      <c r="P30" s="474">
        <f t="shared" si="5"/>
        <v>136</v>
      </c>
      <c r="Q30" s="473">
        <f t="shared" si="6"/>
        <v>8</v>
      </c>
      <c r="R30" s="473">
        <f t="shared" si="6"/>
        <v>0</v>
      </c>
      <c r="S30" s="474">
        <f t="shared" si="7"/>
        <v>8</v>
      </c>
      <c r="W30"/>
      <c r="X30"/>
      <c r="Y30"/>
      <c r="Z30"/>
      <c r="AA30"/>
    </row>
    <row r="31" spans="1:27" s="475" customFormat="1">
      <c r="A31" s="470">
        <f t="shared" si="8"/>
        <v>41</v>
      </c>
      <c r="B31" s="471">
        <v>0</v>
      </c>
      <c r="C31" s="471">
        <v>0</v>
      </c>
      <c r="D31" s="472">
        <f t="shared" si="0"/>
        <v>0</v>
      </c>
      <c r="E31" s="471">
        <v>0</v>
      </c>
      <c r="F31" s="471">
        <v>0</v>
      </c>
      <c r="G31" s="472">
        <f t="shared" si="1"/>
        <v>0</v>
      </c>
      <c r="H31" s="471">
        <v>126</v>
      </c>
      <c r="I31" s="471">
        <v>4</v>
      </c>
      <c r="J31" s="472">
        <f t="shared" si="2"/>
        <v>130</v>
      </c>
      <c r="K31" s="471">
        <v>6</v>
      </c>
      <c r="L31" s="471">
        <v>1</v>
      </c>
      <c r="M31" s="472">
        <f t="shared" si="3"/>
        <v>7</v>
      </c>
      <c r="N31" s="473">
        <f t="shared" si="4"/>
        <v>126</v>
      </c>
      <c r="O31" s="473">
        <f t="shared" si="4"/>
        <v>4</v>
      </c>
      <c r="P31" s="474">
        <f t="shared" si="5"/>
        <v>130</v>
      </c>
      <c r="Q31" s="473">
        <f t="shared" si="6"/>
        <v>6</v>
      </c>
      <c r="R31" s="473">
        <f t="shared" si="6"/>
        <v>1</v>
      </c>
      <c r="S31" s="474">
        <f t="shared" si="7"/>
        <v>7</v>
      </c>
      <c r="W31"/>
      <c r="X31"/>
      <c r="Y31"/>
      <c r="Z31"/>
      <c r="AA31"/>
    </row>
    <row r="32" spans="1:27" s="475" customFormat="1">
      <c r="A32" s="470">
        <f t="shared" si="8"/>
        <v>42</v>
      </c>
      <c r="B32" s="471">
        <v>0</v>
      </c>
      <c r="C32" s="471">
        <v>0</v>
      </c>
      <c r="D32" s="472">
        <f t="shared" si="0"/>
        <v>0</v>
      </c>
      <c r="E32" s="471">
        <v>1</v>
      </c>
      <c r="F32" s="471">
        <v>0</v>
      </c>
      <c r="G32" s="472">
        <f t="shared" si="1"/>
        <v>1</v>
      </c>
      <c r="H32" s="471">
        <v>120</v>
      </c>
      <c r="I32" s="471">
        <v>5</v>
      </c>
      <c r="J32" s="472">
        <f t="shared" si="2"/>
        <v>125</v>
      </c>
      <c r="K32" s="471">
        <v>9</v>
      </c>
      <c r="L32" s="471">
        <v>0</v>
      </c>
      <c r="M32" s="472">
        <f t="shared" si="3"/>
        <v>9</v>
      </c>
      <c r="N32" s="473">
        <f t="shared" si="4"/>
        <v>120</v>
      </c>
      <c r="O32" s="473">
        <f t="shared" si="4"/>
        <v>5</v>
      </c>
      <c r="P32" s="474">
        <f t="shared" si="5"/>
        <v>125</v>
      </c>
      <c r="Q32" s="473">
        <f t="shared" si="6"/>
        <v>10</v>
      </c>
      <c r="R32" s="473">
        <f t="shared" si="6"/>
        <v>0</v>
      </c>
      <c r="S32" s="474">
        <f t="shared" si="7"/>
        <v>10</v>
      </c>
      <c r="W32"/>
      <c r="X32"/>
      <c r="Y32"/>
      <c r="Z32"/>
      <c r="AA32"/>
    </row>
    <row r="33" spans="1:27" s="475" customFormat="1">
      <c r="A33" s="470">
        <f t="shared" si="8"/>
        <v>43</v>
      </c>
      <c r="B33" s="471">
        <v>0</v>
      </c>
      <c r="C33" s="471">
        <v>0</v>
      </c>
      <c r="D33" s="472">
        <f t="shared" si="0"/>
        <v>0</v>
      </c>
      <c r="E33" s="471">
        <v>0</v>
      </c>
      <c r="F33" s="471">
        <v>0</v>
      </c>
      <c r="G33" s="472">
        <f t="shared" si="1"/>
        <v>0</v>
      </c>
      <c r="H33" s="471">
        <v>103</v>
      </c>
      <c r="I33" s="471">
        <v>9</v>
      </c>
      <c r="J33" s="472">
        <f t="shared" si="2"/>
        <v>112</v>
      </c>
      <c r="K33" s="471">
        <v>13</v>
      </c>
      <c r="L33" s="471">
        <v>1</v>
      </c>
      <c r="M33" s="472">
        <f t="shared" si="3"/>
        <v>14</v>
      </c>
      <c r="N33" s="473">
        <f t="shared" si="4"/>
        <v>103</v>
      </c>
      <c r="O33" s="473">
        <f t="shared" si="4"/>
        <v>9</v>
      </c>
      <c r="P33" s="474">
        <f t="shared" si="5"/>
        <v>112</v>
      </c>
      <c r="Q33" s="473">
        <f t="shared" si="6"/>
        <v>13</v>
      </c>
      <c r="R33" s="473">
        <f t="shared" si="6"/>
        <v>1</v>
      </c>
      <c r="S33" s="474">
        <f t="shared" si="7"/>
        <v>14</v>
      </c>
      <c r="W33"/>
      <c r="X33"/>
      <c r="Y33"/>
      <c r="Z33"/>
      <c r="AA33"/>
    </row>
    <row r="34" spans="1:27" s="475" customFormat="1">
      <c r="A34" s="470">
        <f t="shared" si="8"/>
        <v>44</v>
      </c>
      <c r="B34" s="471">
        <v>0</v>
      </c>
      <c r="C34" s="471">
        <v>0</v>
      </c>
      <c r="D34" s="472">
        <f t="shared" si="0"/>
        <v>0</v>
      </c>
      <c r="E34" s="471">
        <v>1</v>
      </c>
      <c r="F34" s="471">
        <v>0</v>
      </c>
      <c r="G34" s="472">
        <f t="shared" si="1"/>
        <v>1</v>
      </c>
      <c r="H34" s="471">
        <v>97</v>
      </c>
      <c r="I34" s="471">
        <v>8</v>
      </c>
      <c r="J34" s="472">
        <f t="shared" si="2"/>
        <v>105</v>
      </c>
      <c r="K34" s="471">
        <v>7</v>
      </c>
      <c r="L34" s="471">
        <v>0</v>
      </c>
      <c r="M34" s="472">
        <f t="shared" si="3"/>
        <v>7</v>
      </c>
      <c r="N34" s="473">
        <f t="shared" si="4"/>
        <v>97</v>
      </c>
      <c r="O34" s="473">
        <f t="shared" si="4"/>
        <v>8</v>
      </c>
      <c r="P34" s="474">
        <f t="shared" si="5"/>
        <v>105</v>
      </c>
      <c r="Q34" s="473">
        <f t="shared" si="6"/>
        <v>8</v>
      </c>
      <c r="R34" s="473">
        <f t="shared" si="6"/>
        <v>0</v>
      </c>
      <c r="S34" s="474">
        <f t="shared" si="7"/>
        <v>8</v>
      </c>
      <c r="W34"/>
      <c r="X34"/>
      <c r="Y34"/>
      <c r="Z34"/>
      <c r="AA34"/>
    </row>
    <row r="35" spans="1:27" s="475" customFormat="1">
      <c r="A35" s="470">
        <f t="shared" si="8"/>
        <v>45</v>
      </c>
      <c r="B35" s="471">
        <v>0</v>
      </c>
      <c r="C35" s="471">
        <v>0</v>
      </c>
      <c r="D35" s="472">
        <f t="shared" si="0"/>
        <v>0</v>
      </c>
      <c r="E35" s="471">
        <v>1</v>
      </c>
      <c r="F35" s="471">
        <v>0</v>
      </c>
      <c r="G35" s="472">
        <f t="shared" si="1"/>
        <v>1</v>
      </c>
      <c r="H35" s="471">
        <v>102</v>
      </c>
      <c r="I35" s="471">
        <v>8</v>
      </c>
      <c r="J35" s="472">
        <f t="shared" si="2"/>
        <v>110</v>
      </c>
      <c r="K35" s="471">
        <v>7</v>
      </c>
      <c r="L35" s="471">
        <v>0</v>
      </c>
      <c r="M35" s="472">
        <f t="shared" si="3"/>
        <v>7</v>
      </c>
      <c r="N35" s="473">
        <f t="shared" si="4"/>
        <v>102</v>
      </c>
      <c r="O35" s="473">
        <f t="shared" si="4"/>
        <v>8</v>
      </c>
      <c r="P35" s="474">
        <f t="shared" si="5"/>
        <v>110</v>
      </c>
      <c r="Q35" s="473">
        <f t="shared" si="6"/>
        <v>8</v>
      </c>
      <c r="R35" s="473">
        <f t="shared" si="6"/>
        <v>0</v>
      </c>
      <c r="S35" s="474">
        <f t="shared" si="7"/>
        <v>8</v>
      </c>
      <c r="W35"/>
      <c r="X35"/>
      <c r="Y35"/>
      <c r="Z35"/>
      <c r="AA35"/>
    </row>
    <row r="36" spans="1:27" s="475" customFormat="1">
      <c r="A36" s="470">
        <f t="shared" si="8"/>
        <v>46</v>
      </c>
      <c r="B36" s="471">
        <v>0</v>
      </c>
      <c r="C36" s="471">
        <v>0</v>
      </c>
      <c r="D36" s="472">
        <f t="shared" si="0"/>
        <v>0</v>
      </c>
      <c r="E36" s="471">
        <v>0</v>
      </c>
      <c r="F36" s="471">
        <v>0</v>
      </c>
      <c r="G36" s="472">
        <f t="shared" si="1"/>
        <v>0</v>
      </c>
      <c r="H36" s="471">
        <v>106</v>
      </c>
      <c r="I36" s="471">
        <v>3</v>
      </c>
      <c r="J36" s="472">
        <f t="shared" si="2"/>
        <v>109</v>
      </c>
      <c r="K36" s="471">
        <v>10</v>
      </c>
      <c r="L36" s="471">
        <v>0</v>
      </c>
      <c r="M36" s="472">
        <f t="shared" si="3"/>
        <v>10</v>
      </c>
      <c r="N36" s="473">
        <f t="shared" si="4"/>
        <v>106</v>
      </c>
      <c r="O36" s="473">
        <f t="shared" si="4"/>
        <v>3</v>
      </c>
      <c r="P36" s="474">
        <f t="shared" si="5"/>
        <v>109</v>
      </c>
      <c r="Q36" s="473">
        <f t="shared" si="6"/>
        <v>10</v>
      </c>
      <c r="R36" s="473">
        <f t="shared" si="6"/>
        <v>0</v>
      </c>
      <c r="S36" s="474">
        <f t="shared" si="7"/>
        <v>10</v>
      </c>
      <c r="W36"/>
      <c r="X36"/>
      <c r="Y36"/>
      <c r="Z36"/>
      <c r="AA36"/>
    </row>
    <row r="37" spans="1:27" s="475" customFormat="1">
      <c r="A37" s="470">
        <f t="shared" si="8"/>
        <v>47</v>
      </c>
      <c r="B37" s="471">
        <v>1</v>
      </c>
      <c r="C37" s="471">
        <v>0</v>
      </c>
      <c r="D37" s="472">
        <f t="shared" si="0"/>
        <v>1</v>
      </c>
      <c r="E37" s="471">
        <v>1</v>
      </c>
      <c r="F37" s="471">
        <v>0</v>
      </c>
      <c r="G37" s="472">
        <f t="shared" si="1"/>
        <v>1</v>
      </c>
      <c r="H37" s="471">
        <v>81</v>
      </c>
      <c r="I37" s="471">
        <v>4</v>
      </c>
      <c r="J37" s="472">
        <f t="shared" si="2"/>
        <v>85</v>
      </c>
      <c r="K37" s="471">
        <v>5</v>
      </c>
      <c r="L37" s="471">
        <v>1</v>
      </c>
      <c r="M37" s="472">
        <f t="shared" si="3"/>
        <v>6</v>
      </c>
      <c r="N37" s="473">
        <f t="shared" si="4"/>
        <v>82</v>
      </c>
      <c r="O37" s="473">
        <f t="shared" si="4"/>
        <v>4</v>
      </c>
      <c r="P37" s="474">
        <f t="shared" si="5"/>
        <v>86</v>
      </c>
      <c r="Q37" s="473">
        <f t="shared" si="6"/>
        <v>6</v>
      </c>
      <c r="R37" s="473">
        <f t="shared" si="6"/>
        <v>1</v>
      </c>
      <c r="S37" s="474">
        <f t="shared" si="7"/>
        <v>7</v>
      </c>
      <c r="W37"/>
      <c r="X37"/>
      <c r="Y37"/>
      <c r="Z37"/>
      <c r="AA37"/>
    </row>
    <row r="38" spans="1:27" s="475" customFormat="1">
      <c r="A38" s="470">
        <f t="shared" si="8"/>
        <v>48</v>
      </c>
      <c r="B38" s="471">
        <v>0</v>
      </c>
      <c r="C38" s="471">
        <v>0</v>
      </c>
      <c r="D38" s="472">
        <f t="shared" si="0"/>
        <v>0</v>
      </c>
      <c r="E38" s="471">
        <v>1</v>
      </c>
      <c r="F38" s="471">
        <v>0</v>
      </c>
      <c r="G38" s="472">
        <f t="shared" si="1"/>
        <v>1</v>
      </c>
      <c r="H38" s="471">
        <v>87</v>
      </c>
      <c r="I38" s="471">
        <v>6</v>
      </c>
      <c r="J38" s="472">
        <f t="shared" si="2"/>
        <v>93</v>
      </c>
      <c r="K38" s="471">
        <v>11</v>
      </c>
      <c r="L38" s="471">
        <v>0</v>
      </c>
      <c r="M38" s="472">
        <f t="shared" si="3"/>
        <v>11</v>
      </c>
      <c r="N38" s="473">
        <f t="shared" si="4"/>
        <v>87</v>
      </c>
      <c r="O38" s="473">
        <f t="shared" si="4"/>
        <v>6</v>
      </c>
      <c r="P38" s="474">
        <f t="shared" si="5"/>
        <v>93</v>
      </c>
      <c r="Q38" s="473">
        <f t="shared" si="6"/>
        <v>12</v>
      </c>
      <c r="R38" s="473">
        <f t="shared" si="6"/>
        <v>0</v>
      </c>
      <c r="S38" s="474">
        <f t="shared" si="7"/>
        <v>12</v>
      </c>
      <c r="W38"/>
      <c r="X38"/>
      <c r="Y38"/>
      <c r="Z38"/>
      <c r="AA38"/>
    </row>
    <row r="39" spans="1:27" s="475" customFormat="1">
      <c r="A39" s="470">
        <f t="shared" si="8"/>
        <v>49</v>
      </c>
      <c r="B39" s="471">
        <v>0</v>
      </c>
      <c r="C39" s="471">
        <v>0</v>
      </c>
      <c r="D39" s="472">
        <f t="shared" si="0"/>
        <v>0</v>
      </c>
      <c r="E39" s="471">
        <v>0</v>
      </c>
      <c r="F39" s="471">
        <v>0</v>
      </c>
      <c r="G39" s="472">
        <f t="shared" si="1"/>
        <v>0</v>
      </c>
      <c r="H39" s="471">
        <v>84</v>
      </c>
      <c r="I39" s="471">
        <v>4</v>
      </c>
      <c r="J39" s="472">
        <f t="shared" si="2"/>
        <v>88</v>
      </c>
      <c r="K39" s="471">
        <v>4</v>
      </c>
      <c r="L39" s="471">
        <v>0</v>
      </c>
      <c r="M39" s="472">
        <f t="shared" si="3"/>
        <v>4</v>
      </c>
      <c r="N39" s="473">
        <f t="shared" si="4"/>
        <v>84</v>
      </c>
      <c r="O39" s="473">
        <f t="shared" si="4"/>
        <v>4</v>
      </c>
      <c r="P39" s="474">
        <f t="shared" si="5"/>
        <v>88</v>
      </c>
      <c r="Q39" s="473">
        <f t="shared" si="6"/>
        <v>4</v>
      </c>
      <c r="R39" s="473">
        <f t="shared" si="6"/>
        <v>0</v>
      </c>
      <c r="S39" s="474">
        <f t="shared" si="7"/>
        <v>4</v>
      </c>
      <c r="W39"/>
      <c r="X39"/>
      <c r="Y39"/>
      <c r="Z39"/>
      <c r="AA39"/>
    </row>
    <row r="40" spans="1:27" s="475" customFormat="1">
      <c r="A40" s="470">
        <f t="shared" si="8"/>
        <v>50</v>
      </c>
      <c r="B40" s="471">
        <v>0</v>
      </c>
      <c r="C40" s="471">
        <v>0</v>
      </c>
      <c r="D40" s="472">
        <f t="shared" si="0"/>
        <v>0</v>
      </c>
      <c r="E40" s="471">
        <v>0</v>
      </c>
      <c r="F40" s="471">
        <v>0</v>
      </c>
      <c r="G40" s="472">
        <f t="shared" si="1"/>
        <v>0</v>
      </c>
      <c r="H40" s="471">
        <v>64</v>
      </c>
      <c r="I40" s="471">
        <v>4</v>
      </c>
      <c r="J40" s="472">
        <f t="shared" si="2"/>
        <v>68</v>
      </c>
      <c r="K40" s="471">
        <v>1</v>
      </c>
      <c r="L40" s="471">
        <v>2</v>
      </c>
      <c r="M40" s="472">
        <f t="shared" si="3"/>
        <v>3</v>
      </c>
      <c r="N40" s="473">
        <f t="shared" si="4"/>
        <v>64</v>
      </c>
      <c r="O40" s="473">
        <f t="shared" si="4"/>
        <v>4</v>
      </c>
      <c r="P40" s="474">
        <f t="shared" si="5"/>
        <v>68</v>
      </c>
      <c r="Q40" s="473">
        <f t="shared" si="6"/>
        <v>1</v>
      </c>
      <c r="R40" s="473">
        <f t="shared" si="6"/>
        <v>2</v>
      </c>
      <c r="S40" s="474">
        <f t="shared" si="7"/>
        <v>3</v>
      </c>
      <c r="W40"/>
      <c r="X40"/>
      <c r="Y40"/>
      <c r="Z40"/>
      <c r="AA40"/>
    </row>
    <row r="41" spans="1:27" s="475" customFormat="1">
      <c r="A41" s="470">
        <f t="shared" si="8"/>
        <v>51</v>
      </c>
      <c r="B41" s="471">
        <v>0</v>
      </c>
      <c r="C41" s="471">
        <v>0</v>
      </c>
      <c r="D41" s="472">
        <f t="shared" si="0"/>
        <v>0</v>
      </c>
      <c r="E41" s="471">
        <v>0</v>
      </c>
      <c r="F41" s="471">
        <v>0</v>
      </c>
      <c r="G41" s="472">
        <f t="shared" si="1"/>
        <v>0</v>
      </c>
      <c r="H41" s="471">
        <v>42</v>
      </c>
      <c r="I41" s="471">
        <v>4</v>
      </c>
      <c r="J41" s="472">
        <f t="shared" si="2"/>
        <v>46</v>
      </c>
      <c r="K41" s="471">
        <v>0</v>
      </c>
      <c r="L41" s="471">
        <v>0</v>
      </c>
      <c r="M41" s="472">
        <f t="shared" si="3"/>
        <v>0</v>
      </c>
      <c r="N41" s="473">
        <f t="shared" si="4"/>
        <v>42</v>
      </c>
      <c r="O41" s="473">
        <f t="shared" si="4"/>
        <v>4</v>
      </c>
      <c r="P41" s="474">
        <f t="shared" si="5"/>
        <v>46</v>
      </c>
      <c r="Q41" s="473">
        <f t="shared" si="6"/>
        <v>0</v>
      </c>
      <c r="R41" s="473">
        <f t="shared" si="6"/>
        <v>0</v>
      </c>
      <c r="S41" s="474">
        <f t="shared" si="7"/>
        <v>0</v>
      </c>
      <c r="W41"/>
      <c r="X41"/>
      <c r="Y41"/>
      <c r="Z41"/>
      <c r="AA41"/>
    </row>
    <row r="42" spans="1:27" s="475" customFormat="1">
      <c r="A42" s="470">
        <f t="shared" si="8"/>
        <v>52</v>
      </c>
      <c r="B42" s="471">
        <v>0</v>
      </c>
      <c r="C42" s="471">
        <v>0</v>
      </c>
      <c r="D42" s="472">
        <f t="shared" si="0"/>
        <v>0</v>
      </c>
      <c r="E42" s="471">
        <v>0</v>
      </c>
      <c r="F42" s="471">
        <v>0</v>
      </c>
      <c r="G42" s="472">
        <f t="shared" si="1"/>
        <v>0</v>
      </c>
      <c r="H42" s="471">
        <v>44</v>
      </c>
      <c r="I42" s="471">
        <v>1</v>
      </c>
      <c r="J42" s="472">
        <f t="shared" si="2"/>
        <v>45</v>
      </c>
      <c r="K42" s="471">
        <v>2</v>
      </c>
      <c r="L42" s="471">
        <v>0</v>
      </c>
      <c r="M42" s="472">
        <f t="shared" si="3"/>
        <v>2</v>
      </c>
      <c r="N42" s="473">
        <f t="shared" si="4"/>
        <v>44</v>
      </c>
      <c r="O42" s="473">
        <f t="shared" si="4"/>
        <v>1</v>
      </c>
      <c r="P42" s="474">
        <f t="shared" si="5"/>
        <v>45</v>
      </c>
      <c r="Q42" s="473">
        <f t="shared" si="6"/>
        <v>2</v>
      </c>
      <c r="R42" s="473">
        <f t="shared" si="6"/>
        <v>0</v>
      </c>
      <c r="S42" s="474">
        <f t="shared" si="7"/>
        <v>2</v>
      </c>
      <c r="W42"/>
      <c r="X42"/>
      <c r="Y42"/>
      <c r="Z42"/>
      <c r="AA42"/>
    </row>
    <row r="43" spans="1:27" s="475" customFormat="1">
      <c r="A43" s="470">
        <f t="shared" si="8"/>
        <v>53</v>
      </c>
      <c r="B43" s="471">
        <v>0</v>
      </c>
      <c r="C43" s="471">
        <v>0</v>
      </c>
      <c r="D43" s="472">
        <f t="shared" si="0"/>
        <v>0</v>
      </c>
      <c r="E43" s="471">
        <v>0</v>
      </c>
      <c r="F43" s="471">
        <v>0</v>
      </c>
      <c r="G43" s="472">
        <f t="shared" si="1"/>
        <v>0</v>
      </c>
      <c r="H43" s="471">
        <v>33</v>
      </c>
      <c r="I43" s="471">
        <v>1</v>
      </c>
      <c r="J43" s="472">
        <f t="shared" si="2"/>
        <v>34</v>
      </c>
      <c r="K43" s="471">
        <v>0</v>
      </c>
      <c r="L43" s="471">
        <v>2</v>
      </c>
      <c r="M43" s="472">
        <f t="shared" si="3"/>
        <v>2</v>
      </c>
      <c r="N43" s="473">
        <f t="shared" si="4"/>
        <v>33</v>
      </c>
      <c r="O43" s="473">
        <f t="shared" si="4"/>
        <v>1</v>
      </c>
      <c r="P43" s="474">
        <f t="shared" si="5"/>
        <v>34</v>
      </c>
      <c r="Q43" s="473">
        <f t="shared" si="6"/>
        <v>0</v>
      </c>
      <c r="R43" s="473">
        <f t="shared" si="6"/>
        <v>2</v>
      </c>
      <c r="S43" s="474">
        <f t="shared" si="7"/>
        <v>2</v>
      </c>
      <c r="W43"/>
      <c r="X43"/>
      <c r="Y43"/>
      <c r="Z43"/>
      <c r="AA43"/>
    </row>
    <row r="44" spans="1:27" s="475" customFormat="1">
      <c r="A44" s="470">
        <f t="shared" si="8"/>
        <v>54</v>
      </c>
      <c r="B44" s="471">
        <v>0</v>
      </c>
      <c r="C44" s="471">
        <v>0</v>
      </c>
      <c r="D44" s="472">
        <f t="shared" si="0"/>
        <v>0</v>
      </c>
      <c r="E44" s="471">
        <v>0</v>
      </c>
      <c r="F44" s="471">
        <v>0</v>
      </c>
      <c r="G44" s="472">
        <f t="shared" si="1"/>
        <v>0</v>
      </c>
      <c r="H44" s="471">
        <v>26</v>
      </c>
      <c r="I44" s="471">
        <v>1</v>
      </c>
      <c r="J44" s="472">
        <f t="shared" si="2"/>
        <v>27</v>
      </c>
      <c r="K44" s="471">
        <v>0</v>
      </c>
      <c r="L44" s="471">
        <v>0</v>
      </c>
      <c r="M44" s="472">
        <f t="shared" si="3"/>
        <v>0</v>
      </c>
      <c r="N44" s="473">
        <f t="shared" si="4"/>
        <v>26</v>
      </c>
      <c r="O44" s="473">
        <f t="shared" si="4"/>
        <v>1</v>
      </c>
      <c r="P44" s="474">
        <f t="shared" si="5"/>
        <v>27</v>
      </c>
      <c r="Q44" s="473">
        <f t="shared" si="6"/>
        <v>0</v>
      </c>
      <c r="R44" s="473">
        <f t="shared" si="6"/>
        <v>0</v>
      </c>
      <c r="S44" s="474">
        <f t="shared" si="7"/>
        <v>0</v>
      </c>
      <c r="W44"/>
      <c r="X44"/>
      <c r="Y44"/>
      <c r="Z44"/>
      <c r="AA44"/>
    </row>
    <row r="45" spans="1:27" s="475" customFormat="1">
      <c r="A45" s="470">
        <f t="shared" si="8"/>
        <v>55</v>
      </c>
      <c r="B45" s="471">
        <v>0</v>
      </c>
      <c r="C45" s="471">
        <v>0</v>
      </c>
      <c r="D45" s="472">
        <f t="shared" si="0"/>
        <v>0</v>
      </c>
      <c r="E45" s="471">
        <v>0</v>
      </c>
      <c r="F45" s="471">
        <v>0</v>
      </c>
      <c r="G45" s="472">
        <f t="shared" si="1"/>
        <v>0</v>
      </c>
      <c r="H45" s="471">
        <v>28</v>
      </c>
      <c r="I45" s="471">
        <v>1</v>
      </c>
      <c r="J45" s="472">
        <f t="shared" si="2"/>
        <v>29</v>
      </c>
      <c r="K45" s="471">
        <v>0</v>
      </c>
      <c r="L45" s="471">
        <v>0</v>
      </c>
      <c r="M45" s="472">
        <f t="shared" si="3"/>
        <v>0</v>
      </c>
      <c r="N45" s="473">
        <f t="shared" si="4"/>
        <v>28</v>
      </c>
      <c r="O45" s="473">
        <f t="shared" si="4"/>
        <v>1</v>
      </c>
      <c r="P45" s="474">
        <f t="shared" si="5"/>
        <v>29</v>
      </c>
      <c r="Q45" s="473">
        <f t="shared" si="6"/>
        <v>0</v>
      </c>
      <c r="R45" s="473">
        <f t="shared" si="6"/>
        <v>0</v>
      </c>
      <c r="S45" s="474">
        <f t="shared" si="7"/>
        <v>0</v>
      </c>
      <c r="W45"/>
      <c r="X45"/>
      <c r="Y45"/>
      <c r="Z45"/>
      <c r="AA45"/>
    </row>
    <row r="46" spans="1:27" s="475" customFormat="1">
      <c r="A46" s="470">
        <f t="shared" si="8"/>
        <v>56</v>
      </c>
      <c r="B46" s="471">
        <v>0</v>
      </c>
      <c r="C46" s="471">
        <v>0</v>
      </c>
      <c r="D46" s="472">
        <f t="shared" si="0"/>
        <v>0</v>
      </c>
      <c r="E46" s="471">
        <v>0</v>
      </c>
      <c r="F46" s="471">
        <v>0</v>
      </c>
      <c r="G46" s="472">
        <f t="shared" si="1"/>
        <v>0</v>
      </c>
      <c r="H46" s="471">
        <v>17</v>
      </c>
      <c r="I46" s="471">
        <v>1</v>
      </c>
      <c r="J46" s="472">
        <f t="shared" si="2"/>
        <v>18</v>
      </c>
      <c r="K46" s="471">
        <v>0</v>
      </c>
      <c r="L46" s="471">
        <v>0</v>
      </c>
      <c r="M46" s="472">
        <f t="shared" si="3"/>
        <v>0</v>
      </c>
      <c r="N46" s="473">
        <f t="shared" si="4"/>
        <v>17</v>
      </c>
      <c r="O46" s="473">
        <f t="shared" si="4"/>
        <v>1</v>
      </c>
      <c r="P46" s="474">
        <f t="shared" si="5"/>
        <v>18</v>
      </c>
      <c r="Q46" s="473">
        <f t="shared" si="6"/>
        <v>0</v>
      </c>
      <c r="R46" s="473">
        <f t="shared" si="6"/>
        <v>0</v>
      </c>
      <c r="S46" s="474">
        <f t="shared" si="7"/>
        <v>0</v>
      </c>
      <c r="W46"/>
      <c r="X46"/>
      <c r="Y46"/>
      <c r="Z46"/>
      <c r="AA46"/>
    </row>
    <row r="47" spans="1:27" s="475" customFormat="1">
      <c r="A47" s="470">
        <f t="shared" si="8"/>
        <v>57</v>
      </c>
      <c r="B47" s="471">
        <v>0</v>
      </c>
      <c r="C47" s="471">
        <v>0</v>
      </c>
      <c r="D47" s="472">
        <f t="shared" si="0"/>
        <v>0</v>
      </c>
      <c r="E47" s="471">
        <v>0</v>
      </c>
      <c r="F47" s="471">
        <v>0</v>
      </c>
      <c r="G47" s="472">
        <f t="shared" si="1"/>
        <v>0</v>
      </c>
      <c r="H47" s="471">
        <v>12</v>
      </c>
      <c r="I47" s="471">
        <v>1</v>
      </c>
      <c r="J47" s="472">
        <f t="shared" si="2"/>
        <v>13</v>
      </c>
      <c r="K47" s="471">
        <v>0</v>
      </c>
      <c r="L47" s="471">
        <v>0</v>
      </c>
      <c r="M47" s="472">
        <f t="shared" si="3"/>
        <v>0</v>
      </c>
      <c r="N47" s="473">
        <f t="shared" si="4"/>
        <v>12</v>
      </c>
      <c r="O47" s="473">
        <f t="shared" si="4"/>
        <v>1</v>
      </c>
      <c r="P47" s="474">
        <f t="shared" si="5"/>
        <v>13</v>
      </c>
      <c r="Q47" s="473">
        <f t="shared" si="6"/>
        <v>0</v>
      </c>
      <c r="R47" s="473">
        <f t="shared" si="6"/>
        <v>0</v>
      </c>
      <c r="S47" s="474">
        <f t="shared" si="7"/>
        <v>0</v>
      </c>
      <c r="W47"/>
      <c r="X47"/>
      <c r="Y47"/>
      <c r="Z47"/>
      <c r="AA47"/>
    </row>
    <row r="48" spans="1:27" s="475" customFormat="1">
      <c r="A48" s="470">
        <f t="shared" si="8"/>
        <v>58</v>
      </c>
      <c r="B48" s="471">
        <v>0</v>
      </c>
      <c r="C48" s="471">
        <v>0</v>
      </c>
      <c r="D48" s="472">
        <f t="shared" si="0"/>
        <v>0</v>
      </c>
      <c r="E48" s="471">
        <v>0</v>
      </c>
      <c r="F48" s="471">
        <v>0</v>
      </c>
      <c r="G48" s="472">
        <f t="shared" si="1"/>
        <v>0</v>
      </c>
      <c r="H48" s="471">
        <v>13</v>
      </c>
      <c r="I48" s="471">
        <v>2</v>
      </c>
      <c r="J48" s="472">
        <f t="shared" si="2"/>
        <v>15</v>
      </c>
      <c r="K48" s="471">
        <v>0</v>
      </c>
      <c r="L48" s="471">
        <v>0</v>
      </c>
      <c r="M48" s="472">
        <f t="shared" si="3"/>
        <v>0</v>
      </c>
      <c r="N48" s="473">
        <f t="shared" si="4"/>
        <v>13</v>
      </c>
      <c r="O48" s="473">
        <f t="shared" si="4"/>
        <v>2</v>
      </c>
      <c r="P48" s="474">
        <f t="shared" si="5"/>
        <v>15</v>
      </c>
      <c r="Q48" s="473">
        <f t="shared" si="6"/>
        <v>0</v>
      </c>
      <c r="R48" s="473">
        <f t="shared" si="6"/>
        <v>0</v>
      </c>
      <c r="S48" s="474">
        <f t="shared" si="7"/>
        <v>0</v>
      </c>
      <c r="W48"/>
      <c r="X48"/>
      <c r="Y48"/>
      <c r="Z48"/>
      <c r="AA48"/>
    </row>
    <row r="49" spans="1:27" s="475" customFormat="1">
      <c r="A49" s="470">
        <f t="shared" si="8"/>
        <v>59</v>
      </c>
      <c r="B49" s="471">
        <v>0</v>
      </c>
      <c r="C49" s="471">
        <v>0</v>
      </c>
      <c r="D49" s="472">
        <f t="shared" si="0"/>
        <v>0</v>
      </c>
      <c r="E49" s="471">
        <v>0</v>
      </c>
      <c r="F49" s="471">
        <v>0</v>
      </c>
      <c r="G49" s="472">
        <f t="shared" si="1"/>
        <v>0</v>
      </c>
      <c r="H49" s="471">
        <v>11</v>
      </c>
      <c r="I49" s="471">
        <v>0</v>
      </c>
      <c r="J49" s="472">
        <f t="shared" si="2"/>
        <v>11</v>
      </c>
      <c r="K49" s="471">
        <v>0</v>
      </c>
      <c r="L49" s="471">
        <v>0</v>
      </c>
      <c r="M49" s="472">
        <f t="shared" si="3"/>
        <v>0</v>
      </c>
      <c r="N49" s="473">
        <f t="shared" si="4"/>
        <v>11</v>
      </c>
      <c r="O49" s="473">
        <f t="shared" si="4"/>
        <v>0</v>
      </c>
      <c r="P49" s="474">
        <f t="shared" si="5"/>
        <v>11</v>
      </c>
      <c r="Q49" s="473">
        <f t="shared" si="6"/>
        <v>0</v>
      </c>
      <c r="R49" s="473">
        <f t="shared" si="6"/>
        <v>0</v>
      </c>
      <c r="S49" s="474">
        <f t="shared" si="7"/>
        <v>0</v>
      </c>
      <c r="W49"/>
      <c r="X49"/>
      <c r="Y49"/>
      <c r="Z49"/>
      <c r="AA49"/>
    </row>
    <row r="50" spans="1:27" s="475" customFormat="1">
      <c r="A50" s="470">
        <f t="shared" si="8"/>
        <v>60</v>
      </c>
      <c r="B50" s="471">
        <v>0</v>
      </c>
      <c r="C50" s="471">
        <v>0</v>
      </c>
      <c r="D50" s="472">
        <f t="shared" si="0"/>
        <v>0</v>
      </c>
      <c r="E50" s="471">
        <v>0</v>
      </c>
      <c r="F50" s="471">
        <v>0</v>
      </c>
      <c r="G50" s="472">
        <f t="shared" si="1"/>
        <v>0</v>
      </c>
      <c r="H50" s="471">
        <v>13</v>
      </c>
      <c r="I50" s="471">
        <v>0</v>
      </c>
      <c r="J50" s="472">
        <f t="shared" si="2"/>
        <v>13</v>
      </c>
      <c r="K50" s="471">
        <v>0</v>
      </c>
      <c r="L50" s="471">
        <v>0</v>
      </c>
      <c r="M50" s="472">
        <f t="shared" si="3"/>
        <v>0</v>
      </c>
      <c r="N50" s="473">
        <f t="shared" si="4"/>
        <v>13</v>
      </c>
      <c r="O50" s="473">
        <f t="shared" si="4"/>
        <v>0</v>
      </c>
      <c r="P50" s="474">
        <f t="shared" si="5"/>
        <v>13</v>
      </c>
      <c r="Q50" s="473">
        <f t="shared" si="6"/>
        <v>0</v>
      </c>
      <c r="R50" s="473">
        <f t="shared" si="6"/>
        <v>0</v>
      </c>
      <c r="S50" s="474">
        <f t="shared" si="7"/>
        <v>0</v>
      </c>
      <c r="W50"/>
      <c r="X50"/>
      <c r="Y50"/>
      <c r="Z50"/>
      <c r="AA50"/>
    </row>
    <row r="51" spans="1:27" s="475" customFormat="1">
      <c r="A51" s="470">
        <f t="shared" si="8"/>
        <v>61</v>
      </c>
      <c r="B51" s="471">
        <v>0</v>
      </c>
      <c r="C51" s="471">
        <v>0</v>
      </c>
      <c r="D51" s="472">
        <f t="shared" si="0"/>
        <v>0</v>
      </c>
      <c r="E51" s="471">
        <v>0</v>
      </c>
      <c r="F51" s="471">
        <v>0</v>
      </c>
      <c r="G51" s="472">
        <f t="shared" si="1"/>
        <v>0</v>
      </c>
      <c r="H51" s="471">
        <v>7</v>
      </c>
      <c r="I51" s="471">
        <v>1</v>
      </c>
      <c r="J51" s="472">
        <f t="shared" si="2"/>
        <v>8</v>
      </c>
      <c r="K51" s="471">
        <v>0</v>
      </c>
      <c r="L51" s="471">
        <v>0</v>
      </c>
      <c r="M51" s="472">
        <f t="shared" si="3"/>
        <v>0</v>
      </c>
      <c r="N51" s="473">
        <f t="shared" si="4"/>
        <v>7</v>
      </c>
      <c r="O51" s="473">
        <f t="shared" si="4"/>
        <v>1</v>
      </c>
      <c r="P51" s="474">
        <f t="shared" si="5"/>
        <v>8</v>
      </c>
      <c r="Q51" s="473">
        <f t="shared" si="6"/>
        <v>0</v>
      </c>
      <c r="R51" s="473">
        <f t="shared" si="6"/>
        <v>0</v>
      </c>
      <c r="S51" s="474">
        <f t="shared" si="7"/>
        <v>0</v>
      </c>
      <c r="W51"/>
      <c r="X51"/>
      <c r="Y51"/>
      <c r="Z51"/>
      <c r="AA51"/>
    </row>
    <row r="52" spans="1:27" s="475" customFormat="1">
      <c r="A52" s="470">
        <f t="shared" si="8"/>
        <v>62</v>
      </c>
      <c r="B52" s="471">
        <v>0</v>
      </c>
      <c r="C52" s="471">
        <v>0</v>
      </c>
      <c r="D52" s="472">
        <f t="shared" si="0"/>
        <v>0</v>
      </c>
      <c r="E52" s="471">
        <v>0</v>
      </c>
      <c r="F52" s="471">
        <v>0</v>
      </c>
      <c r="G52" s="472">
        <f t="shared" si="1"/>
        <v>0</v>
      </c>
      <c r="H52" s="471">
        <v>2</v>
      </c>
      <c r="I52" s="471">
        <v>0</v>
      </c>
      <c r="J52" s="472">
        <f t="shared" si="2"/>
        <v>2</v>
      </c>
      <c r="K52" s="471">
        <v>0</v>
      </c>
      <c r="L52" s="471">
        <v>0</v>
      </c>
      <c r="M52" s="472">
        <f t="shared" si="3"/>
        <v>0</v>
      </c>
      <c r="N52" s="473">
        <f t="shared" si="4"/>
        <v>2</v>
      </c>
      <c r="O52" s="473">
        <f t="shared" si="4"/>
        <v>0</v>
      </c>
      <c r="P52" s="474">
        <f t="shared" si="5"/>
        <v>2</v>
      </c>
      <c r="Q52" s="473">
        <f t="shared" si="6"/>
        <v>0</v>
      </c>
      <c r="R52" s="473">
        <f t="shared" si="6"/>
        <v>0</v>
      </c>
      <c r="S52" s="474">
        <f t="shared" si="7"/>
        <v>0</v>
      </c>
      <c r="W52"/>
      <c r="X52"/>
      <c r="Y52"/>
      <c r="Z52"/>
      <c r="AA52"/>
    </row>
    <row r="53" spans="1:27" s="475" customFormat="1">
      <c r="A53" s="470">
        <f t="shared" si="8"/>
        <v>63</v>
      </c>
      <c r="B53" s="471">
        <v>0</v>
      </c>
      <c r="C53" s="471">
        <v>0</v>
      </c>
      <c r="D53" s="472">
        <f t="shared" si="0"/>
        <v>0</v>
      </c>
      <c r="E53" s="471">
        <v>0</v>
      </c>
      <c r="F53" s="471">
        <v>0</v>
      </c>
      <c r="G53" s="472">
        <f t="shared" si="1"/>
        <v>0</v>
      </c>
      <c r="H53" s="471">
        <v>4</v>
      </c>
      <c r="I53" s="471">
        <v>0</v>
      </c>
      <c r="J53" s="472">
        <f t="shared" si="2"/>
        <v>4</v>
      </c>
      <c r="K53" s="471">
        <v>0</v>
      </c>
      <c r="L53" s="471">
        <v>0</v>
      </c>
      <c r="M53" s="472">
        <f t="shared" si="3"/>
        <v>0</v>
      </c>
      <c r="N53" s="473">
        <f t="shared" si="4"/>
        <v>4</v>
      </c>
      <c r="O53" s="473">
        <f t="shared" si="4"/>
        <v>0</v>
      </c>
      <c r="P53" s="474">
        <f t="shared" si="5"/>
        <v>4</v>
      </c>
      <c r="Q53" s="473">
        <f t="shared" si="6"/>
        <v>0</v>
      </c>
      <c r="R53" s="473">
        <f t="shared" si="6"/>
        <v>0</v>
      </c>
      <c r="S53" s="474">
        <f t="shared" si="7"/>
        <v>0</v>
      </c>
      <c r="W53"/>
      <c r="X53"/>
      <c r="Y53"/>
      <c r="Z53"/>
      <c r="AA53"/>
    </row>
    <row r="54" spans="1:27" s="475" customFormat="1">
      <c r="A54" s="470">
        <f t="shared" si="8"/>
        <v>64</v>
      </c>
      <c r="B54" s="471">
        <v>0</v>
      </c>
      <c r="C54" s="471">
        <v>0</v>
      </c>
      <c r="D54" s="472">
        <f t="shared" si="0"/>
        <v>0</v>
      </c>
      <c r="E54" s="471">
        <v>0</v>
      </c>
      <c r="F54" s="471">
        <v>0</v>
      </c>
      <c r="G54" s="472">
        <f t="shared" si="1"/>
        <v>0</v>
      </c>
      <c r="H54" s="471">
        <v>0</v>
      </c>
      <c r="I54" s="471">
        <v>0</v>
      </c>
      <c r="J54" s="472">
        <f t="shared" si="2"/>
        <v>0</v>
      </c>
      <c r="K54" s="471">
        <v>0</v>
      </c>
      <c r="L54" s="471">
        <v>0</v>
      </c>
      <c r="M54" s="472">
        <f t="shared" si="3"/>
        <v>0</v>
      </c>
      <c r="N54" s="473">
        <f t="shared" si="4"/>
        <v>0</v>
      </c>
      <c r="O54" s="473">
        <f t="shared" si="4"/>
        <v>0</v>
      </c>
      <c r="P54" s="474">
        <f t="shared" si="5"/>
        <v>0</v>
      </c>
      <c r="Q54" s="473">
        <f t="shared" si="6"/>
        <v>0</v>
      </c>
      <c r="R54" s="473">
        <f t="shared" si="6"/>
        <v>0</v>
      </c>
      <c r="S54" s="474">
        <f t="shared" si="7"/>
        <v>0</v>
      </c>
      <c r="W54"/>
      <c r="X54"/>
      <c r="Y54"/>
      <c r="Z54"/>
      <c r="AA54"/>
    </row>
    <row r="55" spans="1:27" s="475" customFormat="1">
      <c r="A55" s="470">
        <f t="shared" si="8"/>
        <v>65</v>
      </c>
      <c r="B55" s="471">
        <v>0</v>
      </c>
      <c r="C55" s="471">
        <v>0</v>
      </c>
      <c r="D55" s="472">
        <f t="shared" si="0"/>
        <v>0</v>
      </c>
      <c r="E55" s="471">
        <v>0</v>
      </c>
      <c r="F55" s="471">
        <v>0</v>
      </c>
      <c r="G55" s="472">
        <f t="shared" si="1"/>
        <v>0</v>
      </c>
      <c r="H55" s="471">
        <v>1</v>
      </c>
      <c r="I55" s="471">
        <v>0</v>
      </c>
      <c r="J55" s="472">
        <f t="shared" si="2"/>
        <v>1</v>
      </c>
      <c r="K55" s="471">
        <v>0</v>
      </c>
      <c r="L55" s="471">
        <v>0</v>
      </c>
      <c r="M55" s="472">
        <f t="shared" si="3"/>
        <v>0</v>
      </c>
      <c r="N55" s="473">
        <f t="shared" si="4"/>
        <v>1</v>
      </c>
      <c r="O55" s="473">
        <f t="shared" si="4"/>
        <v>0</v>
      </c>
      <c r="P55" s="474">
        <f t="shared" si="5"/>
        <v>1</v>
      </c>
      <c r="Q55" s="473">
        <f t="shared" si="6"/>
        <v>0</v>
      </c>
      <c r="R55" s="473">
        <f t="shared" si="6"/>
        <v>0</v>
      </c>
      <c r="S55" s="474">
        <f t="shared" si="7"/>
        <v>0</v>
      </c>
      <c r="W55"/>
      <c r="X55"/>
      <c r="Y55"/>
      <c r="Z55"/>
      <c r="AA55"/>
    </row>
    <row r="56" spans="1:27" s="475" customFormat="1">
      <c r="A56" s="470">
        <f t="shared" si="8"/>
        <v>66</v>
      </c>
      <c r="B56" s="471">
        <v>0</v>
      </c>
      <c r="C56" s="471">
        <v>0</v>
      </c>
      <c r="D56" s="472">
        <f t="shared" si="0"/>
        <v>0</v>
      </c>
      <c r="E56" s="471">
        <v>0</v>
      </c>
      <c r="F56" s="471">
        <v>0</v>
      </c>
      <c r="G56" s="472">
        <f t="shared" si="1"/>
        <v>0</v>
      </c>
      <c r="H56" s="471">
        <v>3</v>
      </c>
      <c r="I56" s="471">
        <v>0</v>
      </c>
      <c r="J56" s="472">
        <f t="shared" si="2"/>
        <v>3</v>
      </c>
      <c r="K56" s="471">
        <v>0</v>
      </c>
      <c r="L56" s="471">
        <v>0</v>
      </c>
      <c r="M56" s="472">
        <f t="shared" si="3"/>
        <v>0</v>
      </c>
      <c r="N56" s="473">
        <f t="shared" si="4"/>
        <v>3</v>
      </c>
      <c r="O56" s="473">
        <f t="shared" si="4"/>
        <v>0</v>
      </c>
      <c r="P56" s="474">
        <f t="shared" si="5"/>
        <v>3</v>
      </c>
      <c r="Q56" s="473">
        <f t="shared" si="6"/>
        <v>0</v>
      </c>
      <c r="R56" s="473">
        <f t="shared" si="6"/>
        <v>0</v>
      </c>
      <c r="S56" s="474">
        <f t="shared" si="7"/>
        <v>0</v>
      </c>
      <c r="W56"/>
      <c r="X56"/>
      <c r="Y56"/>
      <c r="Z56"/>
      <c r="AA56"/>
    </row>
    <row r="57" spans="1:27" s="475" customFormat="1">
      <c r="A57" s="470">
        <f t="shared" si="8"/>
        <v>67</v>
      </c>
      <c r="B57" s="471">
        <v>0</v>
      </c>
      <c r="C57" s="471">
        <v>0</v>
      </c>
      <c r="D57" s="472">
        <f t="shared" si="0"/>
        <v>0</v>
      </c>
      <c r="E57" s="471">
        <v>0</v>
      </c>
      <c r="F57" s="471">
        <v>0</v>
      </c>
      <c r="G57" s="472">
        <f t="shared" si="1"/>
        <v>0</v>
      </c>
      <c r="H57" s="471">
        <v>2</v>
      </c>
      <c r="I57" s="471">
        <v>0</v>
      </c>
      <c r="J57" s="472">
        <f t="shared" si="2"/>
        <v>2</v>
      </c>
      <c r="K57" s="471">
        <v>0</v>
      </c>
      <c r="L57" s="471">
        <v>0</v>
      </c>
      <c r="M57" s="472">
        <f t="shared" si="3"/>
        <v>0</v>
      </c>
      <c r="N57" s="473">
        <f t="shared" si="4"/>
        <v>2</v>
      </c>
      <c r="O57" s="473">
        <f t="shared" si="4"/>
        <v>0</v>
      </c>
      <c r="P57" s="474">
        <f t="shared" si="5"/>
        <v>2</v>
      </c>
      <c r="Q57" s="473">
        <f t="shared" si="6"/>
        <v>0</v>
      </c>
      <c r="R57" s="473">
        <f t="shared" si="6"/>
        <v>0</v>
      </c>
      <c r="S57" s="474">
        <f t="shared" si="7"/>
        <v>0</v>
      </c>
      <c r="W57"/>
      <c r="X57"/>
      <c r="Y57"/>
      <c r="Z57"/>
      <c r="AA57"/>
    </row>
    <row r="58" spans="1:27" s="475" customFormat="1">
      <c r="A58" s="470">
        <f t="shared" si="8"/>
        <v>68</v>
      </c>
      <c r="B58" s="471">
        <v>0</v>
      </c>
      <c r="C58" s="471">
        <v>0</v>
      </c>
      <c r="D58" s="472">
        <f t="shared" si="0"/>
        <v>0</v>
      </c>
      <c r="E58" s="471">
        <v>0</v>
      </c>
      <c r="F58" s="471">
        <v>0</v>
      </c>
      <c r="G58" s="472">
        <f t="shared" si="1"/>
        <v>0</v>
      </c>
      <c r="H58" s="471">
        <v>1</v>
      </c>
      <c r="I58" s="471">
        <v>0</v>
      </c>
      <c r="J58" s="472">
        <f t="shared" si="2"/>
        <v>1</v>
      </c>
      <c r="K58" s="471">
        <v>0</v>
      </c>
      <c r="L58" s="471">
        <v>0</v>
      </c>
      <c r="M58" s="472">
        <f t="shared" si="3"/>
        <v>0</v>
      </c>
      <c r="N58" s="473">
        <f t="shared" si="4"/>
        <v>1</v>
      </c>
      <c r="O58" s="473">
        <f t="shared" si="4"/>
        <v>0</v>
      </c>
      <c r="P58" s="474">
        <f t="shared" si="5"/>
        <v>1</v>
      </c>
      <c r="Q58" s="473">
        <f t="shared" si="6"/>
        <v>0</v>
      </c>
      <c r="R58" s="473">
        <f t="shared" si="6"/>
        <v>0</v>
      </c>
      <c r="S58" s="474">
        <f t="shared" si="7"/>
        <v>0</v>
      </c>
      <c r="W58"/>
      <c r="X58"/>
      <c r="Y58"/>
      <c r="Z58"/>
      <c r="AA58"/>
    </row>
    <row r="59" spans="1:27" s="475" customFormat="1">
      <c r="A59" s="470">
        <f t="shared" si="8"/>
        <v>69</v>
      </c>
      <c r="B59" s="471">
        <v>0</v>
      </c>
      <c r="C59" s="471">
        <v>0</v>
      </c>
      <c r="D59" s="472">
        <f t="shared" si="0"/>
        <v>0</v>
      </c>
      <c r="E59" s="471">
        <v>0</v>
      </c>
      <c r="F59" s="471">
        <v>0</v>
      </c>
      <c r="G59" s="472">
        <f t="shared" si="1"/>
        <v>0</v>
      </c>
      <c r="H59" s="471">
        <v>0</v>
      </c>
      <c r="I59" s="471">
        <v>0</v>
      </c>
      <c r="J59" s="472">
        <f t="shared" si="2"/>
        <v>0</v>
      </c>
      <c r="K59" s="471">
        <v>0</v>
      </c>
      <c r="L59" s="471">
        <v>0</v>
      </c>
      <c r="M59" s="472">
        <f t="shared" si="3"/>
        <v>0</v>
      </c>
      <c r="N59" s="473">
        <f t="shared" si="4"/>
        <v>0</v>
      </c>
      <c r="O59" s="473">
        <f t="shared" si="4"/>
        <v>0</v>
      </c>
      <c r="P59" s="474">
        <f t="shared" si="5"/>
        <v>0</v>
      </c>
      <c r="Q59" s="473">
        <f t="shared" si="6"/>
        <v>0</v>
      </c>
      <c r="R59" s="473">
        <f t="shared" si="6"/>
        <v>0</v>
      </c>
      <c r="S59" s="474">
        <f t="shared" si="7"/>
        <v>0</v>
      </c>
      <c r="W59"/>
      <c r="X59"/>
      <c r="Y59"/>
      <c r="Z59"/>
      <c r="AA59"/>
    </row>
    <row r="60" spans="1:27" s="475" customFormat="1">
      <c r="A60" s="470">
        <f t="shared" si="8"/>
        <v>70</v>
      </c>
      <c r="B60" s="471">
        <v>0</v>
      </c>
      <c r="C60" s="471">
        <v>0</v>
      </c>
      <c r="D60" s="472">
        <f t="shared" si="0"/>
        <v>0</v>
      </c>
      <c r="E60" s="471">
        <v>0</v>
      </c>
      <c r="F60" s="471">
        <v>0</v>
      </c>
      <c r="G60" s="472">
        <f t="shared" si="1"/>
        <v>0</v>
      </c>
      <c r="H60" s="471">
        <v>0</v>
      </c>
      <c r="I60" s="471">
        <v>0</v>
      </c>
      <c r="J60" s="472">
        <f t="shared" si="2"/>
        <v>0</v>
      </c>
      <c r="K60" s="471">
        <v>1</v>
      </c>
      <c r="L60" s="471">
        <v>0</v>
      </c>
      <c r="M60" s="472">
        <f t="shared" si="3"/>
        <v>1</v>
      </c>
      <c r="N60" s="473">
        <f t="shared" si="4"/>
        <v>0</v>
      </c>
      <c r="O60" s="473">
        <f t="shared" si="4"/>
        <v>0</v>
      </c>
      <c r="P60" s="474">
        <f t="shared" si="5"/>
        <v>0</v>
      </c>
      <c r="Q60" s="473">
        <f t="shared" si="6"/>
        <v>1</v>
      </c>
      <c r="R60" s="473">
        <f t="shared" si="6"/>
        <v>0</v>
      </c>
      <c r="S60" s="474">
        <f t="shared" si="7"/>
        <v>1</v>
      </c>
      <c r="W60"/>
      <c r="X60"/>
      <c r="Y60"/>
      <c r="Z60"/>
      <c r="AA60"/>
    </row>
    <row r="61" spans="1:27" s="475" customFormat="1">
      <c r="A61" s="470">
        <f t="shared" si="8"/>
        <v>71</v>
      </c>
      <c r="B61" s="471">
        <v>0</v>
      </c>
      <c r="C61" s="471">
        <v>0</v>
      </c>
      <c r="D61" s="472">
        <f t="shared" si="0"/>
        <v>0</v>
      </c>
      <c r="E61" s="471">
        <v>0</v>
      </c>
      <c r="F61" s="471">
        <v>0</v>
      </c>
      <c r="G61" s="472">
        <f t="shared" si="1"/>
        <v>0</v>
      </c>
      <c r="H61" s="471">
        <v>0</v>
      </c>
      <c r="I61" s="471">
        <v>0</v>
      </c>
      <c r="J61" s="472">
        <f t="shared" si="2"/>
        <v>0</v>
      </c>
      <c r="K61" s="471">
        <v>0</v>
      </c>
      <c r="L61" s="471">
        <v>0</v>
      </c>
      <c r="M61" s="472">
        <f t="shared" si="3"/>
        <v>0</v>
      </c>
      <c r="N61" s="473">
        <f t="shared" si="4"/>
        <v>0</v>
      </c>
      <c r="O61" s="473">
        <f t="shared" si="4"/>
        <v>0</v>
      </c>
      <c r="P61" s="474">
        <f t="shared" si="5"/>
        <v>0</v>
      </c>
      <c r="Q61" s="473">
        <f t="shared" si="6"/>
        <v>0</v>
      </c>
      <c r="R61" s="473">
        <f t="shared" si="6"/>
        <v>0</v>
      </c>
      <c r="S61" s="474">
        <f t="shared" si="7"/>
        <v>0</v>
      </c>
      <c r="W61"/>
      <c r="X61"/>
      <c r="Y61"/>
      <c r="Z61"/>
      <c r="AA61"/>
    </row>
    <row r="62" spans="1:27" s="475" customFormat="1">
      <c r="A62" s="470">
        <f t="shared" si="8"/>
        <v>72</v>
      </c>
      <c r="B62" s="471">
        <v>0</v>
      </c>
      <c r="C62" s="471">
        <v>0</v>
      </c>
      <c r="D62" s="472">
        <f t="shared" si="0"/>
        <v>0</v>
      </c>
      <c r="E62" s="471">
        <v>0</v>
      </c>
      <c r="F62" s="471">
        <v>0</v>
      </c>
      <c r="G62" s="472">
        <f t="shared" si="1"/>
        <v>0</v>
      </c>
      <c r="H62" s="471">
        <v>0</v>
      </c>
      <c r="I62" s="471">
        <v>0</v>
      </c>
      <c r="J62" s="472">
        <f t="shared" si="2"/>
        <v>0</v>
      </c>
      <c r="K62" s="471">
        <v>0</v>
      </c>
      <c r="L62" s="471">
        <v>0</v>
      </c>
      <c r="M62" s="472">
        <f t="shared" si="3"/>
        <v>0</v>
      </c>
      <c r="N62" s="473">
        <f t="shared" si="4"/>
        <v>0</v>
      </c>
      <c r="O62" s="473">
        <f t="shared" si="4"/>
        <v>0</v>
      </c>
      <c r="P62" s="474">
        <f t="shared" si="5"/>
        <v>0</v>
      </c>
      <c r="Q62" s="473">
        <f t="shared" si="6"/>
        <v>0</v>
      </c>
      <c r="R62" s="473">
        <f t="shared" si="6"/>
        <v>0</v>
      </c>
      <c r="S62" s="474">
        <f t="shared" si="7"/>
        <v>0</v>
      </c>
      <c r="W62"/>
      <c r="X62"/>
      <c r="Y62"/>
      <c r="Z62"/>
      <c r="AA62"/>
    </row>
    <row r="63" spans="1:27" s="475" customFormat="1">
      <c r="A63" s="470">
        <f t="shared" si="8"/>
        <v>73</v>
      </c>
      <c r="B63" s="471">
        <v>0</v>
      </c>
      <c r="C63" s="471">
        <v>0</v>
      </c>
      <c r="D63" s="472">
        <f t="shared" si="0"/>
        <v>0</v>
      </c>
      <c r="E63" s="471">
        <v>0</v>
      </c>
      <c r="F63" s="471">
        <v>0</v>
      </c>
      <c r="G63" s="472">
        <f t="shared" si="1"/>
        <v>0</v>
      </c>
      <c r="H63" s="471">
        <v>2</v>
      </c>
      <c r="I63" s="471">
        <v>0</v>
      </c>
      <c r="J63" s="472">
        <f t="shared" si="2"/>
        <v>2</v>
      </c>
      <c r="K63" s="471">
        <v>0</v>
      </c>
      <c r="L63" s="471">
        <v>0</v>
      </c>
      <c r="M63" s="472">
        <f t="shared" si="3"/>
        <v>0</v>
      </c>
      <c r="N63" s="473">
        <f t="shared" si="4"/>
        <v>2</v>
      </c>
      <c r="O63" s="473">
        <f t="shared" si="4"/>
        <v>0</v>
      </c>
      <c r="P63" s="474">
        <f t="shared" si="5"/>
        <v>2</v>
      </c>
      <c r="Q63" s="473">
        <f t="shared" si="6"/>
        <v>0</v>
      </c>
      <c r="R63" s="473">
        <f t="shared" si="6"/>
        <v>0</v>
      </c>
      <c r="S63" s="474">
        <f t="shared" si="7"/>
        <v>0</v>
      </c>
      <c r="W63"/>
      <c r="X63"/>
      <c r="Y63"/>
      <c r="Z63"/>
      <c r="AA63"/>
    </row>
    <row r="64" spans="1:27" s="475" customFormat="1" ht="25.5" customHeight="1">
      <c r="A64" s="263" t="s">
        <v>1010</v>
      </c>
      <c r="B64" s="82">
        <f t="shared" ref="B64:S64" si="9">SUM(B7:B63)</f>
        <v>4</v>
      </c>
      <c r="C64" s="82">
        <f t="shared" si="9"/>
        <v>1</v>
      </c>
      <c r="D64" s="82">
        <f t="shared" si="9"/>
        <v>5</v>
      </c>
      <c r="E64" s="82">
        <f t="shared" si="9"/>
        <v>11</v>
      </c>
      <c r="F64" s="82">
        <f t="shared" si="9"/>
        <v>0</v>
      </c>
      <c r="G64" s="82">
        <f t="shared" si="9"/>
        <v>11</v>
      </c>
      <c r="H64" s="82">
        <f t="shared" si="9"/>
        <v>3263</v>
      </c>
      <c r="I64" s="82">
        <f t="shared" si="9"/>
        <v>165</v>
      </c>
      <c r="J64" s="82">
        <f t="shared" si="9"/>
        <v>3428</v>
      </c>
      <c r="K64" s="82">
        <f t="shared" si="9"/>
        <v>140</v>
      </c>
      <c r="L64" s="82">
        <f t="shared" si="9"/>
        <v>12</v>
      </c>
      <c r="M64" s="82">
        <f t="shared" si="9"/>
        <v>152</v>
      </c>
      <c r="N64" s="82">
        <f t="shared" si="9"/>
        <v>3267</v>
      </c>
      <c r="O64" s="82">
        <f t="shared" si="9"/>
        <v>166</v>
      </c>
      <c r="P64" s="82">
        <f t="shared" si="9"/>
        <v>3433</v>
      </c>
      <c r="Q64" s="82">
        <f t="shared" si="9"/>
        <v>151</v>
      </c>
      <c r="R64" s="82">
        <f t="shared" si="9"/>
        <v>12</v>
      </c>
      <c r="S64" s="82">
        <f t="shared" si="9"/>
        <v>163</v>
      </c>
      <c r="T64" s="473"/>
      <c r="W64"/>
      <c r="X64"/>
      <c r="Y64"/>
      <c r="Z64"/>
      <c r="AA64"/>
    </row>
  </sheetData>
  <mergeCells count="13">
    <mergeCell ref="K5:M5"/>
    <mergeCell ref="N5:P5"/>
    <mergeCell ref="Q5:S5"/>
    <mergeCell ref="A1:S1"/>
    <mergeCell ref="A2:S2"/>
    <mergeCell ref="R3:S3"/>
    <mergeCell ref="A4:A6"/>
    <mergeCell ref="B4:G4"/>
    <mergeCell ref="H4:M4"/>
    <mergeCell ref="N4:S4"/>
    <mergeCell ref="B5:D5"/>
    <mergeCell ref="E5:G5"/>
    <mergeCell ref="H5:J5"/>
  </mergeCells>
  <printOptions horizontalCentered="1" verticalCentered="1" gridLinesSet="0"/>
  <pageMargins left="0" right="0" top="0" bottom="0" header="0" footer="0"/>
  <pageSetup paperSize="9" scale="70" orientation="portrait" r:id="rId1"/>
  <headerFooter alignWithMargins="0"/>
  <ignoredErrors>
    <ignoredError sqref="P7:P63" formula="1"/>
  </ignoredErrors>
</worksheet>
</file>

<file path=xl/worksheets/sheet14.xml><?xml version="1.0" encoding="utf-8"?>
<worksheet xmlns="http://schemas.openxmlformats.org/spreadsheetml/2006/main" xmlns:r="http://schemas.openxmlformats.org/officeDocument/2006/relationships">
  <sheetPr>
    <tabColor theme="0" tint="-0.34998626667073579"/>
  </sheetPr>
  <dimension ref="A1:T18"/>
  <sheetViews>
    <sheetView showGridLines="0" zoomScaleNormal="100" workbookViewId="0">
      <pane xSplit="2" ySplit="5" topLeftCell="C14"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6.140625" style="97" customWidth="1"/>
    <col min="2" max="2" width="22.85546875" style="97" customWidth="1"/>
    <col min="3" max="8" width="6.5703125" style="97" customWidth="1"/>
    <col min="9" max="14" width="6.42578125" style="97" customWidth="1"/>
    <col min="15" max="15" width="6" style="97" bestFit="1" customWidth="1"/>
    <col min="16" max="16" width="6.28515625" style="97" bestFit="1" customWidth="1"/>
    <col min="17" max="17" width="6.7109375" style="97" bestFit="1" customWidth="1"/>
    <col min="18" max="18" width="6" style="97" bestFit="1" customWidth="1"/>
    <col min="19" max="19" width="6.28515625" style="97" bestFit="1" customWidth="1"/>
    <col min="20" max="20" width="6.7109375" style="97" bestFit="1" customWidth="1"/>
    <col min="21" max="16384" width="9.140625" style="97"/>
  </cols>
  <sheetData>
    <row r="1" spans="1:20" ht="30.75" customHeight="1">
      <c r="A1" s="858" t="s">
        <v>3166</v>
      </c>
      <c r="B1" s="858"/>
      <c r="C1" s="858"/>
      <c r="D1" s="858"/>
      <c r="E1" s="858"/>
      <c r="F1" s="858"/>
      <c r="G1" s="858"/>
      <c r="H1" s="858"/>
      <c r="I1" s="858"/>
      <c r="J1" s="858"/>
      <c r="K1" s="858"/>
      <c r="L1" s="858"/>
      <c r="M1" s="858"/>
      <c r="N1" s="858"/>
      <c r="O1" s="858"/>
      <c r="P1" s="858"/>
      <c r="Q1" s="858"/>
      <c r="R1" s="858"/>
      <c r="S1" s="858"/>
      <c r="T1" s="858"/>
    </row>
    <row r="2" spans="1:20" ht="24" customHeight="1">
      <c r="A2" s="866" t="s">
        <v>3197</v>
      </c>
      <c r="B2" s="866"/>
      <c r="C2" s="866"/>
      <c r="D2" s="866"/>
      <c r="E2" s="866"/>
      <c r="F2" s="866"/>
      <c r="G2" s="866"/>
      <c r="H2" s="866"/>
      <c r="I2" s="866"/>
      <c r="J2" s="866"/>
      <c r="K2" s="866"/>
      <c r="L2" s="866"/>
      <c r="M2" s="866"/>
      <c r="N2" s="866"/>
      <c r="O2" s="866"/>
      <c r="P2" s="866"/>
      <c r="Q2" s="866"/>
      <c r="R2" s="866"/>
      <c r="S2" s="866"/>
      <c r="T2" s="866"/>
    </row>
    <row r="3" spans="1:20" ht="64.5" customHeight="1">
      <c r="A3" s="822" t="s">
        <v>1997</v>
      </c>
      <c r="B3" s="867" t="s">
        <v>2922</v>
      </c>
      <c r="C3" s="769" t="s">
        <v>3143</v>
      </c>
      <c r="D3" s="770"/>
      <c r="E3" s="770"/>
      <c r="F3" s="770"/>
      <c r="G3" s="770"/>
      <c r="H3" s="770"/>
      <c r="I3" s="715" t="s">
        <v>3147</v>
      </c>
      <c r="J3" s="716"/>
      <c r="K3" s="716"/>
      <c r="L3" s="716"/>
      <c r="M3" s="716"/>
      <c r="N3" s="717"/>
      <c r="O3" s="715" t="s">
        <v>2924</v>
      </c>
      <c r="P3" s="716"/>
      <c r="Q3" s="716"/>
      <c r="R3" s="716"/>
      <c r="S3" s="716"/>
      <c r="T3" s="716"/>
    </row>
    <row r="4" spans="1:20" ht="32.25" customHeight="1">
      <c r="A4" s="823"/>
      <c r="B4" s="867"/>
      <c r="C4" s="769" t="s">
        <v>2900</v>
      </c>
      <c r="D4" s="844"/>
      <c r="E4" s="845"/>
      <c r="F4" s="769" t="s">
        <v>2901</v>
      </c>
      <c r="G4" s="844"/>
      <c r="H4" s="845"/>
      <c r="I4" s="769" t="s">
        <v>2900</v>
      </c>
      <c r="J4" s="844"/>
      <c r="K4" s="845"/>
      <c r="L4" s="769" t="s">
        <v>2901</v>
      </c>
      <c r="M4" s="844"/>
      <c r="N4" s="845"/>
      <c r="O4" s="769" t="s">
        <v>2900</v>
      </c>
      <c r="P4" s="844"/>
      <c r="Q4" s="845"/>
      <c r="R4" s="769" t="s">
        <v>2901</v>
      </c>
      <c r="S4" s="844"/>
      <c r="T4" s="844"/>
    </row>
    <row r="5" spans="1:20" ht="32.25" customHeight="1">
      <c r="A5" s="824"/>
      <c r="B5" s="867"/>
      <c r="C5" s="431" t="s">
        <v>3027</v>
      </c>
      <c r="D5" s="409" t="s">
        <v>3028</v>
      </c>
      <c r="E5" s="431" t="s">
        <v>2924</v>
      </c>
      <c r="F5" s="431" t="s">
        <v>3027</v>
      </c>
      <c r="G5" s="409" t="s">
        <v>3028</v>
      </c>
      <c r="H5" s="431" t="s">
        <v>2924</v>
      </c>
      <c r="I5" s="430" t="s">
        <v>3027</v>
      </c>
      <c r="J5" s="409" t="s">
        <v>3028</v>
      </c>
      <c r="K5" s="431" t="s">
        <v>2924</v>
      </c>
      <c r="L5" s="431" t="s">
        <v>3027</v>
      </c>
      <c r="M5" s="409" t="s">
        <v>3028</v>
      </c>
      <c r="N5" s="431" t="s">
        <v>2924</v>
      </c>
      <c r="O5" s="431" t="s">
        <v>3027</v>
      </c>
      <c r="P5" s="409" t="s">
        <v>3028</v>
      </c>
      <c r="Q5" s="431" t="s">
        <v>2924</v>
      </c>
      <c r="R5" s="431" t="s">
        <v>3027</v>
      </c>
      <c r="S5" s="409" t="s">
        <v>3028</v>
      </c>
      <c r="T5" s="429" t="s">
        <v>2924</v>
      </c>
    </row>
    <row r="6" spans="1:20" ht="51">
      <c r="A6" s="265" t="s">
        <v>2800</v>
      </c>
      <c r="B6" s="98" t="s">
        <v>2801</v>
      </c>
      <c r="C6" s="99">
        <v>0</v>
      </c>
      <c r="D6" s="99">
        <v>0</v>
      </c>
      <c r="E6" s="100">
        <f>C6+D6</f>
        <v>0</v>
      </c>
      <c r="F6" s="99">
        <v>0</v>
      </c>
      <c r="G6" s="99">
        <v>0</v>
      </c>
      <c r="H6" s="100">
        <f>F6+G6</f>
        <v>0</v>
      </c>
      <c r="I6" s="99">
        <v>0</v>
      </c>
      <c r="J6" s="99">
        <v>0</v>
      </c>
      <c r="K6" s="100">
        <f>I6+J6</f>
        <v>0</v>
      </c>
      <c r="L6" s="99">
        <v>0</v>
      </c>
      <c r="M6" s="99">
        <v>0</v>
      </c>
      <c r="N6" s="100">
        <f>L6+M6</f>
        <v>0</v>
      </c>
      <c r="O6" s="99">
        <f>C6+I6</f>
        <v>0</v>
      </c>
      <c r="P6" s="99">
        <f>D6+J6</f>
        <v>0</v>
      </c>
      <c r="Q6" s="100">
        <f>O6+P6</f>
        <v>0</v>
      </c>
      <c r="R6" s="113">
        <f>F6+L6</f>
        <v>0</v>
      </c>
      <c r="S6" s="113">
        <f>G6+M6</f>
        <v>0</v>
      </c>
      <c r="T6" s="100">
        <f>R6+S6</f>
        <v>0</v>
      </c>
    </row>
    <row r="7" spans="1:20" ht="38.25">
      <c r="A7" s="265" t="s">
        <v>2802</v>
      </c>
      <c r="B7" s="102" t="s">
        <v>2803</v>
      </c>
      <c r="C7" s="99">
        <v>0</v>
      </c>
      <c r="D7" s="99">
        <v>0</v>
      </c>
      <c r="E7" s="100">
        <f t="shared" ref="E7:E14" si="0">C7+D7</f>
        <v>0</v>
      </c>
      <c r="F7" s="99">
        <v>0</v>
      </c>
      <c r="G7" s="99">
        <v>0</v>
      </c>
      <c r="H7" s="100">
        <f t="shared" ref="H7:H14" si="1">F7+G7</f>
        <v>0</v>
      </c>
      <c r="I7" s="99">
        <v>0</v>
      </c>
      <c r="J7" s="99">
        <v>0</v>
      </c>
      <c r="K7" s="100">
        <f t="shared" ref="K7:K14" si="2">I7+J7</f>
        <v>0</v>
      </c>
      <c r="L7" s="99">
        <v>0</v>
      </c>
      <c r="M7" s="99">
        <v>0</v>
      </c>
      <c r="N7" s="100">
        <f t="shared" ref="N7:N14" si="3">L7+M7</f>
        <v>0</v>
      </c>
      <c r="O7" s="99">
        <f t="shared" ref="O7:P14" si="4">C7+I7</f>
        <v>0</v>
      </c>
      <c r="P7" s="99">
        <f t="shared" si="4"/>
        <v>0</v>
      </c>
      <c r="Q7" s="100">
        <f t="shared" ref="Q7:Q14" si="5">O7+P7</f>
        <v>0</v>
      </c>
      <c r="R7" s="113">
        <f t="shared" ref="R7:S14" si="6">F7+L7</f>
        <v>0</v>
      </c>
      <c r="S7" s="113">
        <f t="shared" si="6"/>
        <v>0</v>
      </c>
      <c r="T7" s="100">
        <f t="shared" ref="T7:T14" si="7">R7+S7</f>
        <v>0</v>
      </c>
    </row>
    <row r="8" spans="1:20" ht="38.25">
      <c r="A8" s="265" t="s">
        <v>2804</v>
      </c>
      <c r="B8" s="103" t="s">
        <v>2805</v>
      </c>
      <c r="C8" s="99">
        <v>0</v>
      </c>
      <c r="D8" s="99">
        <v>0</v>
      </c>
      <c r="E8" s="100">
        <f t="shared" si="0"/>
        <v>0</v>
      </c>
      <c r="F8" s="99">
        <v>2</v>
      </c>
      <c r="G8" s="99">
        <v>0</v>
      </c>
      <c r="H8" s="100">
        <f t="shared" si="1"/>
        <v>2</v>
      </c>
      <c r="I8" s="99">
        <v>728</v>
      </c>
      <c r="J8" s="99">
        <v>43</v>
      </c>
      <c r="K8" s="100">
        <f t="shared" si="2"/>
        <v>771</v>
      </c>
      <c r="L8" s="99">
        <v>48</v>
      </c>
      <c r="M8" s="99">
        <v>3</v>
      </c>
      <c r="N8" s="100">
        <f t="shared" si="3"/>
        <v>51</v>
      </c>
      <c r="O8" s="99">
        <f t="shared" si="4"/>
        <v>728</v>
      </c>
      <c r="P8" s="99">
        <f t="shared" si="4"/>
        <v>43</v>
      </c>
      <c r="Q8" s="100">
        <f>O8+P8</f>
        <v>771</v>
      </c>
      <c r="R8" s="113">
        <f t="shared" si="6"/>
        <v>50</v>
      </c>
      <c r="S8" s="113">
        <f t="shared" si="6"/>
        <v>3</v>
      </c>
      <c r="T8" s="100">
        <f t="shared" si="7"/>
        <v>53</v>
      </c>
    </row>
    <row r="9" spans="1:20" ht="38.25">
      <c r="A9" s="265" t="s">
        <v>2806</v>
      </c>
      <c r="B9" s="102" t="s">
        <v>2807</v>
      </c>
      <c r="C9" s="99">
        <v>0</v>
      </c>
      <c r="D9" s="99">
        <v>0</v>
      </c>
      <c r="E9" s="100">
        <f t="shared" si="0"/>
        <v>0</v>
      </c>
      <c r="F9" s="99">
        <v>3</v>
      </c>
      <c r="G9" s="99">
        <v>0</v>
      </c>
      <c r="H9" s="100">
        <f t="shared" si="1"/>
        <v>3</v>
      </c>
      <c r="I9" s="99">
        <v>573</v>
      </c>
      <c r="J9" s="99">
        <v>24</v>
      </c>
      <c r="K9" s="100">
        <f t="shared" si="2"/>
        <v>597</v>
      </c>
      <c r="L9" s="99">
        <v>25</v>
      </c>
      <c r="M9" s="99">
        <v>5</v>
      </c>
      <c r="N9" s="100">
        <f t="shared" si="3"/>
        <v>30</v>
      </c>
      <c r="O9" s="99">
        <f t="shared" si="4"/>
        <v>573</v>
      </c>
      <c r="P9" s="99">
        <f t="shared" si="4"/>
        <v>24</v>
      </c>
      <c r="Q9" s="100">
        <f t="shared" si="5"/>
        <v>597</v>
      </c>
      <c r="R9" s="113">
        <f t="shared" si="6"/>
        <v>28</v>
      </c>
      <c r="S9" s="113">
        <f t="shared" si="6"/>
        <v>5</v>
      </c>
      <c r="T9" s="100">
        <f t="shared" si="7"/>
        <v>33</v>
      </c>
    </row>
    <row r="10" spans="1:20" ht="38.25">
      <c r="A10" s="265" t="s">
        <v>2808</v>
      </c>
      <c r="B10" s="102" t="s">
        <v>2809</v>
      </c>
      <c r="C10" s="99">
        <v>2</v>
      </c>
      <c r="D10" s="99">
        <v>1</v>
      </c>
      <c r="E10" s="100">
        <f t="shared" si="0"/>
        <v>3</v>
      </c>
      <c r="F10" s="99">
        <v>3</v>
      </c>
      <c r="G10" s="99">
        <v>0</v>
      </c>
      <c r="H10" s="100">
        <f t="shared" si="1"/>
        <v>3</v>
      </c>
      <c r="I10" s="99">
        <v>633</v>
      </c>
      <c r="J10" s="99">
        <v>49</v>
      </c>
      <c r="K10" s="100">
        <f t="shared" si="2"/>
        <v>682</v>
      </c>
      <c r="L10" s="99">
        <v>40</v>
      </c>
      <c r="M10" s="99">
        <v>3</v>
      </c>
      <c r="N10" s="100">
        <f t="shared" si="3"/>
        <v>43</v>
      </c>
      <c r="O10" s="99">
        <f t="shared" si="4"/>
        <v>635</v>
      </c>
      <c r="P10" s="99">
        <f t="shared" si="4"/>
        <v>50</v>
      </c>
      <c r="Q10" s="100">
        <f t="shared" si="5"/>
        <v>685</v>
      </c>
      <c r="R10" s="113">
        <f t="shared" si="6"/>
        <v>43</v>
      </c>
      <c r="S10" s="113">
        <f t="shared" si="6"/>
        <v>3</v>
      </c>
      <c r="T10" s="100">
        <f t="shared" si="7"/>
        <v>46</v>
      </c>
    </row>
    <row r="11" spans="1:20" ht="38.25">
      <c r="A11" s="265" t="s">
        <v>2810</v>
      </c>
      <c r="B11" s="102" t="s">
        <v>2811</v>
      </c>
      <c r="C11" s="99">
        <v>1</v>
      </c>
      <c r="D11" s="99">
        <v>0</v>
      </c>
      <c r="E11" s="100">
        <f t="shared" si="0"/>
        <v>1</v>
      </c>
      <c r="F11" s="99">
        <v>1</v>
      </c>
      <c r="G11" s="99">
        <v>0</v>
      </c>
      <c r="H11" s="100">
        <f t="shared" si="1"/>
        <v>1</v>
      </c>
      <c r="I11" s="99">
        <v>609</v>
      </c>
      <c r="J11" s="99">
        <v>20</v>
      </c>
      <c r="K11" s="100">
        <f t="shared" si="2"/>
        <v>629</v>
      </c>
      <c r="L11" s="99">
        <v>14</v>
      </c>
      <c r="M11" s="99">
        <v>1</v>
      </c>
      <c r="N11" s="100">
        <f t="shared" si="3"/>
        <v>15</v>
      </c>
      <c r="O11" s="99">
        <f t="shared" si="4"/>
        <v>610</v>
      </c>
      <c r="P11" s="99">
        <f t="shared" si="4"/>
        <v>20</v>
      </c>
      <c r="Q11" s="100">
        <f t="shared" si="5"/>
        <v>630</v>
      </c>
      <c r="R11" s="113">
        <f t="shared" si="6"/>
        <v>15</v>
      </c>
      <c r="S11" s="113">
        <f t="shared" si="6"/>
        <v>1</v>
      </c>
      <c r="T11" s="100">
        <f t="shared" si="7"/>
        <v>16</v>
      </c>
    </row>
    <row r="12" spans="1:20" ht="38.25">
      <c r="A12" s="265" t="s">
        <v>2810</v>
      </c>
      <c r="B12" s="102" t="s">
        <v>2812</v>
      </c>
      <c r="C12" s="99">
        <v>0</v>
      </c>
      <c r="D12" s="99">
        <v>0</v>
      </c>
      <c r="E12" s="100">
        <f t="shared" si="0"/>
        <v>0</v>
      </c>
      <c r="F12" s="99">
        <v>1</v>
      </c>
      <c r="G12" s="99">
        <v>0</v>
      </c>
      <c r="H12" s="100">
        <f t="shared" si="1"/>
        <v>1</v>
      </c>
      <c r="I12" s="99">
        <v>387</v>
      </c>
      <c r="J12" s="99">
        <v>17</v>
      </c>
      <c r="K12" s="100">
        <f t="shared" si="2"/>
        <v>404</v>
      </c>
      <c r="L12" s="99">
        <v>5</v>
      </c>
      <c r="M12" s="99"/>
      <c r="N12" s="100">
        <f t="shared" si="3"/>
        <v>5</v>
      </c>
      <c r="O12" s="99">
        <f t="shared" si="4"/>
        <v>387</v>
      </c>
      <c r="P12" s="99">
        <f t="shared" si="4"/>
        <v>17</v>
      </c>
      <c r="Q12" s="100">
        <f t="shared" si="5"/>
        <v>404</v>
      </c>
      <c r="R12" s="113">
        <f t="shared" si="6"/>
        <v>6</v>
      </c>
      <c r="S12" s="113">
        <f t="shared" si="6"/>
        <v>0</v>
      </c>
      <c r="T12" s="100">
        <f t="shared" si="7"/>
        <v>6</v>
      </c>
    </row>
    <row r="13" spans="1:20" ht="51">
      <c r="A13" s="265" t="s">
        <v>2813</v>
      </c>
      <c r="B13" s="102" t="s">
        <v>2814</v>
      </c>
      <c r="C13" s="99">
        <v>1</v>
      </c>
      <c r="D13" s="99">
        <v>0</v>
      </c>
      <c r="E13" s="100">
        <f t="shared" si="0"/>
        <v>1</v>
      </c>
      <c r="F13" s="99">
        <v>1</v>
      </c>
      <c r="G13" s="99">
        <v>0</v>
      </c>
      <c r="H13" s="100">
        <f t="shared" si="1"/>
        <v>1</v>
      </c>
      <c r="I13" s="99">
        <v>333</v>
      </c>
      <c r="J13" s="99">
        <v>12</v>
      </c>
      <c r="K13" s="100">
        <f t="shared" si="2"/>
        <v>345</v>
      </c>
      <c r="L13" s="99">
        <v>8</v>
      </c>
      <c r="M13" s="99"/>
      <c r="N13" s="100">
        <f t="shared" si="3"/>
        <v>8</v>
      </c>
      <c r="O13" s="99">
        <f t="shared" si="4"/>
        <v>334</v>
      </c>
      <c r="P13" s="99">
        <f t="shared" si="4"/>
        <v>12</v>
      </c>
      <c r="Q13" s="100">
        <f t="shared" si="5"/>
        <v>346</v>
      </c>
      <c r="R13" s="113">
        <f t="shared" si="6"/>
        <v>9</v>
      </c>
      <c r="S13" s="113">
        <f t="shared" si="6"/>
        <v>0</v>
      </c>
      <c r="T13" s="100">
        <f t="shared" si="7"/>
        <v>9</v>
      </c>
    </row>
    <row r="14" spans="1:20" ht="51">
      <c r="A14" s="265">
        <v>999</v>
      </c>
      <c r="B14" s="98" t="s">
        <v>2923</v>
      </c>
      <c r="C14" s="99">
        <v>0</v>
      </c>
      <c r="D14" s="99">
        <v>0</v>
      </c>
      <c r="E14" s="100">
        <f t="shared" si="0"/>
        <v>0</v>
      </c>
      <c r="F14" s="99">
        <v>0</v>
      </c>
      <c r="G14" s="99">
        <v>0</v>
      </c>
      <c r="H14" s="100">
        <f t="shared" si="1"/>
        <v>0</v>
      </c>
      <c r="I14" s="99">
        <v>0</v>
      </c>
      <c r="J14" s="99">
        <v>0</v>
      </c>
      <c r="K14" s="100">
        <f t="shared" si="2"/>
        <v>0</v>
      </c>
      <c r="L14" s="99">
        <v>0</v>
      </c>
      <c r="M14" s="99">
        <v>0</v>
      </c>
      <c r="N14" s="100">
        <f t="shared" si="3"/>
        <v>0</v>
      </c>
      <c r="O14" s="99">
        <f t="shared" si="4"/>
        <v>0</v>
      </c>
      <c r="P14" s="99">
        <f t="shared" si="4"/>
        <v>0</v>
      </c>
      <c r="Q14" s="100">
        <f t="shared" si="5"/>
        <v>0</v>
      </c>
      <c r="R14" s="113">
        <f t="shared" si="6"/>
        <v>0</v>
      </c>
      <c r="S14" s="113">
        <f t="shared" si="6"/>
        <v>0</v>
      </c>
      <c r="T14" s="100">
        <f t="shared" si="7"/>
        <v>0</v>
      </c>
    </row>
    <row r="15" spans="1:20" ht="21" customHeight="1">
      <c r="A15" s="868" t="s">
        <v>2815</v>
      </c>
      <c r="B15" s="868"/>
      <c r="C15" s="104">
        <f t="shared" ref="C15:T15" si="8">SUM(C6:C14)</f>
        <v>4</v>
      </c>
      <c r="D15" s="104">
        <f t="shared" si="8"/>
        <v>1</v>
      </c>
      <c r="E15" s="104">
        <f t="shared" si="8"/>
        <v>5</v>
      </c>
      <c r="F15" s="104">
        <f t="shared" si="8"/>
        <v>11</v>
      </c>
      <c r="G15" s="104">
        <f t="shared" si="8"/>
        <v>0</v>
      </c>
      <c r="H15" s="104">
        <f t="shared" si="8"/>
        <v>11</v>
      </c>
      <c r="I15" s="104">
        <f t="shared" si="8"/>
        <v>3263</v>
      </c>
      <c r="J15" s="104">
        <f t="shared" si="8"/>
        <v>165</v>
      </c>
      <c r="K15" s="104">
        <f t="shared" si="8"/>
        <v>3428</v>
      </c>
      <c r="L15" s="104">
        <f t="shared" si="8"/>
        <v>140</v>
      </c>
      <c r="M15" s="104">
        <f t="shared" si="8"/>
        <v>12</v>
      </c>
      <c r="N15" s="104">
        <f t="shared" si="8"/>
        <v>152</v>
      </c>
      <c r="O15" s="104">
        <f t="shared" si="8"/>
        <v>3267</v>
      </c>
      <c r="P15" s="104">
        <f t="shared" si="8"/>
        <v>166</v>
      </c>
      <c r="Q15" s="104">
        <f t="shared" si="8"/>
        <v>3433</v>
      </c>
      <c r="R15" s="104">
        <f t="shared" si="8"/>
        <v>151</v>
      </c>
      <c r="S15" s="104">
        <f t="shared" si="8"/>
        <v>12</v>
      </c>
      <c r="T15" s="104">
        <f t="shared" si="8"/>
        <v>163</v>
      </c>
    </row>
    <row r="16" spans="1:20">
      <c r="A16" s="869" t="s">
        <v>2816</v>
      </c>
      <c r="B16" s="869"/>
      <c r="C16" s="869"/>
      <c r="D16" s="869"/>
      <c r="E16" s="869"/>
      <c r="F16" s="869"/>
      <c r="G16" s="869"/>
      <c r="H16" s="869"/>
      <c r="I16" s="869"/>
      <c r="J16" s="869"/>
      <c r="K16" s="869"/>
      <c r="L16" s="869"/>
      <c r="M16" s="869"/>
      <c r="N16" s="869"/>
      <c r="O16" s="869"/>
      <c r="P16" s="869"/>
      <c r="Q16" s="869"/>
      <c r="R16" s="869"/>
      <c r="S16" s="869"/>
      <c r="T16" s="869"/>
    </row>
    <row r="17" spans="1:20">
      <c r="A17" s="865" t="s">
        <v>2817</v>
      </c>
      <c r="B17" s="865"/>
      <c r="C17" s="865"/>
      <c r="D17" s="865"/>
      <c r="E17" s="865"/>
      <c r="F17" s="865"/>
      <c r="G17" s="865"/>
      <c r="H17" s="865"/>
      <c r="I17" s="865"/>
      <c r="J17" s="865"/>
      <c r="K17" s="865"/>
      <c r="L17" s="865"/>
      <c r="M17" s="865"/>
      <c r="N17" s="865"/>
      <c r="O17" s="865"/>
      <c r="P17" s="865"/>
      <c r="Q17" s="865"/>
      <c r="R17" s="865"/>
      <c r="S17" s="865"/>
      <c r="T17" s="865"/>
    </row>
    <row r="18" spans="1:20">
      <c r="A18" s="105"/>
      <c r="B18" s="105"/>
      <c r="C18" s="105"/>
      <c r="D18" s="105"/>
      <c r="E18" s="105"/>
      <c r="F18" s="105"/>
      <c r="G18" s="105"/>
      <c r="H18" s="105"/>
      <c r="I18" s="105"/>
      <c r="J18" s="105"/>
      <c r="K18" s="105"/>
      <c r="L18" s="105"/>
      <c r="M18" s="105"/>
      <c r="N18" s="105"/>
      <c r="O18" s="105"/>
      <c r="P18" s="105"/>
      <c r="Q18" s="105"/>
      <c r="R18" s="105"/>
      <c r="S18" s="105"/>
      <c r="T18" s="105"/>
    </row>
  </sheetData>
  <mergeCells count="16">
    <mergeCell ref="A17:T17"/>
    <mergeCell ref="A1:T1"/>
    <mergeCell ref="A2:T2"/>
    <mergeCell ref="A3:A5"/>
    <mergeCell ref="B3:B5"/>
    <mergeCell ref="C3:H3"/>
    <mergeCell ref="I3:N3"/>
    <mergeCell ref="O3:T3"/>
    <mergeCell ref="C4:E4"/>
    <mergeCell ref="F4:H4"/>
    <mergeCell ref="I4:K4"/>
    <mergeCell ref="L4:N4"/>
    <mergeCell ref="O4:Q4"/>
    <mergeCell ref="R4:T4"/>
    <mergeCell ref="A15:B15"/>
    <mergeCell ref="A16:T16"/>
  </mergeCells>
  <printOptions horizontalCentered="1" verticalCentered="1" gridLinesSet="0"/>
  <pageMargins left="0" right="0" top="0.39370078740157483" bottom="0" header="0" footer="0"/>
  <pageSetup paperSize="9" scale="83" orientation="landscape" r:id="rId1"/>
  <headerFooter alignWithMargins="0"/>
  <ignoredErrors>
    <ignoredError sqref="Q6:Q14" formula="1"/>
  </ignoredErrors>
</worksheet>
</file>

<file path=xl/worksheets/sheet15.xml><?xml version="1.0" encoding="utf-8"?>
<worksheet xmlns="http://schemas.openxmlformats.org/spreadsheetml/2006/main" xmlns:r="http://schemas.openxmlformats.org/officeDocument/2006/relationships">
  <sheetPr>
    <tabColor theme="0" tint="-0.34998626667073579"/>
  </sheetPr>
  <dimension ref="A1:K87"/>
  <sheetViews>
    <sheetView showGridLines="0" zoomScaleNormal="100" workbookViewId="0">
      <pane xSplit="2" ySplit="4" topLeftCell="C74" activePane="bottomRight" state="frozen"/>
      <selection activeCell="J27" sqref="J27"/>
      <selection pane="topRight" activeCell="J27" sqref="J27"/>
      <selection pane="bottomLeft" activeCell="J27" sqref="J27"/>
      <selection pane="bottomRight" activeCell="J27" sqref="J27"/>
    </sheetView>
  </sheetViews>
  <sheetFormatPr defaultRowHeight="12.75"/>
  <cols>
    <col min="1" max="1" width="4.5703125" style="2" customWidth="1"/>
    <col min="2" max="2" width="13.85546875" style="2" customWidth="1"/>
    <col min="3" max="11" width="11.28515625" style="2" customWidth="1"/>
    <col min="12" max="209" width="9.140625" style="2"/>
    <col min="210" max="210" width="4.5703125" style="2" customWidth="1"/>
    <col min="211" max="211" width="65" style="2" customWidth="1"/>
    <col min="212" max="465" width="9.140625" style="2"/>
    <col min="466" max="466" width="4.5703125" style="2" customWidth="1"/>
    <col min="467" max="467" width="65" style="2" customWidth="1"/>
    <col min="468" max="721" width="9.140625" style="2"/>
    <col min="722" max="722" width="4.5703125" style="2" customWidth="1"/>
    <col min="723" max="723" width="65" style="2" customWidth="1"/>
    <col min="724" max="977" width="9.140625" style="2"/>
    <col min="978" max="978" width="4.5703125" style="2" customWidth="1"/>
    <col min="979" max="979" width="65" style="2" customWidth="1"/>
    <col min="980" max="1233" width="9.140625" style="2"/>
    <col min="1234" max="1234" width="4.5703125" style="2" customWidth="1"/>
    <col min="1235" max="1235" width="65" style="2" customWidth="1"/>
    <col min="1236" max="1489" width="9.140625" style="2"/>
    <col min="1490" max="1490" width="4.5703125" style="2" customWidth="1"/>
    <col min="1491" max="1491" width="65" style="2" customWidth="1"/>
    <col min="1492" max="1745" width="9.140625" style="2"/>
    <col min="1746" max="1746" width="4.5703125" style="2" customWidth="1"/>
    <col min="1747" max="1747" width="65" style="2" customWidth="1"/>
    <col min="1748" max="2001" width="9.140625" style="2"/>
    <col min="2002" max="2002" width="4.5703125" style="2" customWidth="1"/>
    <col min="2003" max="2003" width="65" style="2" customWidth="1"/>
    <col min="2004" max="2257" width="9.140625" style="2"/>
    <col min="2258" max="2258" width="4.5703125" style="2" customWidth="1"/>
    <col min="2259" max="2259" width="65" style="2" customWidth="1"/>
    <col min="2260" max="2513" width="9.140625" style="2"/>
    <col min="2514" max="2514" width="4.5703125" style="2" customWidth="1"/>
    <col min="2515" max="2515" width="65" style="2" customWidth="1"/>
    <col min="2516" max="2769" width="9.140625" style="2"/>
    <col min="2770" max="2770" width="4.5703125" style="2" customWidth="1"/>
    <col min="2771" max="2771" width="65" style="2" customWidth="1"/>
    <col min="2772" max="3025" width="9.140625" style="2"/>
    <col min="3026" max="3026" width="4.5703125" style="2" customWidth="1"/>
    <col min="3027" max="3027" width="65" style="2" customWidth="1"/>
    <col min="3028" max="3281" width="9.140625" style="2"/>
    <col min="3282" max="3282" width="4.5703125" style="2" customWidth="1"/>
    <col min="3283" max="3283" width="65" style="2" customWidth="1"/>
    <col min="3284" max="3537" width="9.140625" style="2"/>
    <col min="3538" max="3538" width="4.5703125" style="2" customWidth="1"/>
    <col min="3539" max="3539" width="65" style="2" customWidth="1"/>
    <col min="3540" max="3793" width="9.140625" style="2"/>
    <col min="3794" max="3794" width="4.5703125" style="2" customWidth="1"/>
    <col min="3795" max="3795" width="65" style="2" customWidth="1"/>
    <col min="3796" max="4049" width="9.140625" style="2"/>
    <col min="4050" max="4050" width="4.5703125" style="2" customWidth="1"/>
    <col min="4051" max="4051" width="65" style="2" customWidth="1"/>
    <col min="4052" max="4305" width="9.140625" style="2"/>
    <col min="4306" max="4306" width="4.5703125" style="2" customWidth="1"/>
    <col min="4307" max="4307" width="65" style="2" customWidth="1"/>
    <col min="4308" max="4561" width="9.140625" style="2"/>
    <col min="4562" max="4562" width="4.5703125" style="2" customWidth="1"/>
    <col min="4563" max="4563" width="65" style="2" customWidth="1"/>
    <col min="4564" max="4817" width="9.140625" style="2"/>
    <col min="4818" max="4818" width="4.5703125" style="2" customWidth="1"/>
    <col min="4819" max="4819" width="65" style="2" customWidth="1"/>
    <col min="4820" max="5073" width="9.140625" style="2"/>
    <col min="5074" max="5074" width="4.5703125" style="2" customWidth="1"/>
    <col min="5075" max="5075" width="65" style="2" customWidth="1"/>
    <col min="5076" max="5329" width="9.140625" style="2"/>
    <col min="5330" max="5330" width="4.5703125" style="2" customWidth="1"/>
    <col min="5331" max="5331" width="65" style="2" customWidth="1"/>
    <col min="5332" max="5585" width="9.140625" style="2"/>
    <col min="5586" max="5586" width="4.5703125" style="2" customWidth="1"/>
    <col min="5587" max="5587" width="65" style="2" customWidth="1"/>
    <col min="5588" max="5841" width="9.140625" style="2"/>
    <col min="5842" max="5842" width="4.5703125" style="2" customWidth="1"/>
    <col min="5843" max="5843" width="65" style="2" customWidth="1"/>
    <col min="5844" max="6097" width="9.140625" style="2"/>
    <col min="6098" max="6098" width="4.5703125" style="2" customWidth="1"/>
    <col min="6099" max="6099" width="65" style="2" customWidth="1"/>
    <col min="6100" max="6353" width="9.140625" style="2"/>
    <col min="6354" max="6354" width="4.5703125" style="2" customWidth="1"/>
    <col min="6355" max="6355" width="65" style="2" customWidth="1"/>
    <col min="6356" max="6609" width="9.140625" style="2"/>
    <col min="6610" max="6610" width="4.5703125" style="2" customWidth="1"/>
    <col min="6611" max="6611" width="65" style="2" customWidth="1"/>
    <col min="6612" max="6865" width="9.140625" style="2"/>
    <col min="6866" max="6866" width="4.5703125" style="2" customWidth="1"/>
    <col min="6867" max="6867" width="65" style="2" customWidth="1"/>
    <col min="6868" max="7121" width="9.140625" style="2"/>
    <col min="7122" max="7122" width="4.5703125" style="2" customWidth="1"/>
    <col min="7123" max="7123" width="65" style="2" customWidth="1"/>
    <col min="7124" max="7377" width="9.140625" style="2"/>
    <col min="7378" max="7378" width="4.5703125" style="2" customWidth="1"/>
    <col min="7379" max="7379" width="65" style="2" customWidth="1"/>
    <col min="7380" max="7633" width="9.140625" style="2"/>
    <col min="7634" max="7634" width="4.5703125" style="2" customWidth="1"/>
    <col min="7635" max="7635" width="65" style="2" customWidth="1"/>
    <col min="7636" max="7889" width="9.140625" style="2"/>
    <col min="7890" max="7890" width="4.5703125" style="2" customWidth="1"/>
    <col min="7891" max="7891" width="65" style="2" customWidth="1"/>
    <col min="7892" max="8145" width="9.140625" style="2"/>
    <col min="8146" max="8146" width="4.5703125" style="2" customWidth="1"/>
    <col min="8147" max="8147" width="65" style="2" customWidth="1"/>
    <col min="8148" max="8401" width="9.140625" style="2"/>
    <col min="8402" max="8402" width="4.5703125" style="2" customWidth="1"/>
    <col min="8403" max="8403" width="65" style="2" customWidth="1"/>
    <col min="8404" max="8657" width="9.140625" style="2"/>
    <col min="8658" max="8658" width="4.5703125" style="2" customWidth="1"/>
    <col min="8659" max="8659" width="65" style="2" customWidth="1"/>
    <col min="8660" max="8913" width="9.140625" style="2"/>
    <col min="8914" max="8914" width="4.5703125" style="2" customWidth="1"/>
    <col min="8915" max="8915" width="65" style="2" customWidth="1"/>
    <col min="8916" max="9169" width="9.140625" style="2"/>
    <col min="9170" max="9170" width="4.5703125" style="2" customWidth="1"/>
    <col min="9171" max="9171" width="65" style="2" customWidth="1"/>
    <col min="9172" max="9425" width="9.140625" style="2"/>
    <col min="9426" max="9426" width="4.5703125" style="2" customWidth="1"/>
    <col min="9427" max="9427" width="65" style="2" customWidth="1"/>
    <col min="9428" max="9681" width="9.140625" style="2"/>
    <col min="9682" max="9682" width="4.5703125" style="2" customWidth="1"/>
    <col min="9683" max="9683" width="65" style="2" customWidth="1"/>
    <col min="9684" max="9937" width="9.140625" style="2"/>
    <col min="9938" max="9938" width="4.5703125" style="2" customWidth="1"/>
    <col min="9939" max="9939" width="65" style="2" customWidth="1"/>
    <col min="9940" max="10193" width="9.140625" style="2"/>
    <col min="10194" max="10194" width="4.5703125" style="2" customWidth="1"/>
    <col min="10195" max="10195" width="65" style="2" customWidth="1"/>
    <col min="10196" max="10449" width="9.140625" style="2"/>
    <col min="10450" max="10450" width="4.5703125" style="2" customWidth="1"/>
    <col min="10451" max="10451" width="65" style="2" customWidth="1"/>
    <col min="10452" max="10705" width="9.140625" style="2"/>
    <col min="10706" max="10706" width="4.5703125" style="2" customWidth="1"/>
    <col min="10707" max="10707" width="65" style="2" customWidth="1"/>
    <col min="10708" max="10961" width="9.140625" style="2"/>
    <col min="10962" max="10962" width="4.5703125" style="2" customWidth="1"/>
    <col min="10963" max="10963" width="65" style="2" customWidth="1"/>
    <col min="10964" max="11217" width="9.140625" style="2"/>
    <col min="11218" max="11218" width="4.5703125" style="2" customWidth="1"/>
    <col min="11219" max="11219" width="65" style="2" customWidth="1"/>
    <col min="11220" max="11473" width="9.140625" style="2"/>
    <col min="11474" max="11474" width="4.5703125" style="2" customWidth="1"/>
    <col min="11475" max="11475" width="65" style="2" customWidth="1"/>
    <col min="11476" max="11729" width="9.140625" style="2"/>
    <col min="11730" max="11730" width="4.5703125" style="2" customWidth="1"/>
    <col min="11731" max="11731" width="65" style="2" customWidth="1"/>
    <col min="11732" max="11985" width="9.140625" style="2"/>
    <col min="11986" max="11986" width="4.5703125" style="2" customWidth="1"/>
    <col min="11987" max="11987" width="65" style="2" customWidth="1"/>
    <col min="11988" max="12241" width="9.140625" style="2"/>
    <col min="12242" max="12242" width="4.5703125" style="2" customWidth="1"/>
    <col min="12243" max="12243" width="65" style="2" customWidth="1"/>
    <col min="12244" max="12497" width="9.140625" style="2"/>
    <col min="12498" max="12498" width="4.5703125" style="2" customWidth="1"/>
    <col min="12499" max="12499" width="65" style="2" customWidth="1"/>
    <col min="12500" max="12753" width="9.140625" style="2"/>
    <col min="12754" max="12754" width="4.5703125" style="2" customWidth="1"/>
    <col min="12755" max="12755" width="65" style="2" customWidth="1"/>
    <col min="12756" max="13009" width="9.140625" style="2"/>
    <col min="13010" max="13010" width="4.5703125" style="2" customWidth="1"/>
    <col min="13011" max="13011" width="65" style="2" customWidth="1"/>
    <col min="13012" max="13265" width="9.140625" style="2"/>
    <col min="13266" max="13266" width="4.5703125" style="2" customWidth="1"/>
    <col min="13267" max="13267" width="65" style="2" customWidth="1"/>
    <col min="13268" max="13521" width="9.140625" style="2"/>
    <col min="13522" max="13522" width="4.5703125" style="2" customWidth="1"/>
    <col min="13523" max="13523" width="65" style="2" customWidth="1"/>
    <col min="13524" max="13777" width="9.140625" style="2"/>
    <col min="13778" max="13778" width="4.5703125" style="2" customWidth="1"/>
    <col min="13779" max="13779" width="65" style="2" customWidth="1"/>
    <col min="13780" max="14033" width="9.140625" style="2"/>
    <col min="14034" max="14034" width="4.5703125" style="2" customWidth="1"/>
    <col min="14035" max="14035" width="65" style="2" customWidth="1"/>
    <col min="14036" max="14289" width="9.140625" style="2"/>
    <col min="14290" max="14290" width="4.5703125" style="2" customWidth="1"/>
    <col min="14291" max="14291" width="65" style="2" customWidth="1"/>
    <col min="14292" max="14545" width="9.140625" style="2"/>
    <col min="14546" max="14546" width="4.5703125" style="2" customWidth="1"/>
    <col min="14547" max="14547" width="65" style="2" customWidth="1"/>
    <col min="14548" max="14801" width="9.140625" style="2"/>
    <col min="14802" max="14802" width="4.5703125" style="2" customWidth="1"/>
    <col min="14803" max="14803" width="65" style="2" customWidth="1"/>
    <col min="14804" max="15057" width="9.140625" style="2"/>
    <col min="15058" max="15058" width="4.5703125" style="2" customWidth="1"/>
    <col min="15059" max="15059" width="65" style="2" customWidth="1"/>
    <col min="15060" max="15313" width="9.140625" style="2"/>
    <col min="15314" max="15314" width="4.5703125" style="2" customWidth="1"/>
    <col min="15315" max="15315" width="65" style="2" customWidth="1"/>
    <col min="15316" max="15569" width="9.140625" style="2"/>
    <col min="15570" max="15570" width="4.5703125" style="2" customWidth="1"/>
    <col min="15571" max="15571" width="65" style="2" customWidth="1"/>
    <col min="15572" max="15825" width="9.140625" style="2"/>
    <col min="15826" max="15826" width="4.5703125" style="2" customWidth="1"/>
    <col min="15827" max="15827" width="65" style="2" customWidth="1"/>
    <col min="15828" max="16081" width="9.140625" style="2"/>
    <col min="16082" max="16082" width="4.5703125" style="2" customWidth="1"/>
    <col min="16083" max="16083" width="65" style="2" customWidth="1"/>
    <col min="16084" max="16384" width="9.140625" style="2"/>
  </cols>
  <sheetData>
    <row r="1" spans="1:11" s="476" customFormat="1" ht="30.75" customHeight="1">
      <c r="A1" s="747" t="s">
        <v>3167</v>
      </c>
      <c r="B1" s="747"/>
      <c r="C1" s="747"/>
      <c r="D1" s="747"/>
      <c r="E1" s="747"/>
      <c r="F1" s="747"/>
      <c r="G1" s="747"/>
      <c r="H1" s="747"/>
      <c r="I1" s="747"/>
      <c r="J1" s="747"/>
      <c r="K1" s="747"/>
    </row>
    <row r="2" spans="1:11" s="477" customFormat="1" ht="30" customHeight="1">
      <c r="A2" s="870" t="s">
        <v>3198</v>
      </c>
      <c r="B2" s="870"/>
      <c r="C2" s="870"/>
      <c r="D2" s="870"/>
      <c r="E2" s="870"/>
      <c r="F2" s="870"/>
      <c r="G2" s="870"/>
      <c r="H2" s="870"/>
      <c r="I2" s="870"/>
      <c r="J2" s="870"/>
      <c r="K2" s="870"/>
    </row>
    <row r="3" spans="1:11" s="1" customFormat="1" ht="24.75" customHeight="1">
      <c r="A3" s="748" t="s">
        <v>3085</v>
      </c>
      <c r="B3" s="825" t="s">
        <v>1108</v>
      </c>
      <c r="C3" s="769" t="s">
        <v>2900</v>
      </c>
      <c r="D3" s="844"/>
      <c r="E3" s="845"/>
      <c r="F3" s="769" t="s">
        <v>2901</v>
      </c>
      <c r="G3" s="844"/>
      <c r="H3" s="845"/>
      <c r="I3" s="769" t="s">
        <v>1010</v>
      </c>
      <c r="J3" s="770"/>
      <c r="K3" s="770"/>
    </row>
    <row r="4" spans="1:11" s="1" customFormat="1" ht="18.75" customHeight="1">
      <c r="A4" s="750"/>
      <c r="B4" s="827"/>
      <c r="C4" s="439" t="s">
        <v>3046</v>
      </c>
      <c r="D4" s="400" t="s">
        <v>3047</v>
      </c>
      <c r="E4" s="439" t="s">
        <v>2958</v>
      </c>
      <c r="F4" s="439" t="s">
        <v>3046</v>
      </c>
      <c r="G4" s="400" t="s">
        <v>3047</v>
      </c>
      <c r="H4" s="439" t="s">
        <v>2958</v>
      </c>
      <c r="I4" s="439" t="s">
        <v>3046</v>
      </c>
      <c r="J4" s="400" t="s">
        <v>3047</v>
      </c>
      <c r="K4" s="432" t="s">
        <v>2958</v>
      </c>
    </row>
    <row r="5" spans="1:11" s="480" customFormat="1" ht="12.6" customHeight="1">
      <c r="A5" s="258">
        <v>1</v>
      </c>
      <c r="B5" s="16" t="s">
        <v>1112</v>
      </c>
      <c r="C5" s="478">
        <v>1406</v>
      </c>
      <c r="D5" s="478">
        <v>55</v>
      </c>
      <c r="E5" s="479">
        <f>C5+D5</f>
        <v>1461</v>
      </c>
      <c r="F5" s="478">
        <v>10</v>
      </c>
      <c r="G5" s="478">
        <v>0</v>
      </c>
      <c r="H5" s="479">
        <f>F5+G5</f>
        <v>10</v>
      </c>
      <c r="I5" s="478">
        <f>C5+F5</f>
        <v>1416</v>
      </c>
      <c r="J5" s="478">
        <f>D5+G5</f>
        <v>55</v>
      </c>
      <c r="K5" s="479">
        <f>I5+J5</f>
        <v>1471</v>
      </c>
    </row>
    <row r="6" spans="1:11" s="480" customFormat="1" ht="12.6" customHeight="1">
      <c r="A6" s="258">
        <v>2</v>
      </c>
      <c r="B6" s="16" t="s">
        <v>1113</v>
      </c>
      <c r="C6" s="478">
        <v>193</v>
      </c>
      <c r="D6" s="478">
        <v>0</v>
      </c>
      <c r="E6" s="479">
        <f t="shared" ref="E6:E69" si="0">C6+D6</f>
        <v>193</v>
      </c>
      <c r="F6" s="478">
        <v>0</v>
      </c>
      <c r="G6" s="478">
        <v>0</v>
      </c>
      <c r="H6" s="479">
        <f t="shared" ref="H6:H69" si="1">F6+G6</f>
        <v>0</v>
      </c>
      <c r="I6" s="478">
        <f t="shared" ref="I6:J69" si="2">C6+F6</f>
        <v>193</v>
      </c>
      <c r="J6" s="478">
        <f t="shared" si="2"/>
        <v>0</v>
      </c>
      <c r="K6" s="479">
        <f t="shared" ref="K6:K69" si="3">I6+J6</f>
        <v>193</v>
      </c>
    </row>
    <row r="7" spans="1:11" s="480" customFormat="1" ht="12.6" customHeight="1">
      <c r="A7" s="258">
        <v>3</v>
      </c>
      <c r="B7" s="16" t="s">
        <v>1114</v>
      </c>
      <c r="C7" s="478">
        <v>473</v>
      </c>
      <c r="D7" s="478">
        <v>3</v>
      </c>
      <c r="E7" s="479">
        <f t="shared" si="0"/>
        <v>476</v>
      </c>
      <c r="F7" s="478">
        <v>3</v>
      </c>
      <c r="G7" s="478">
        <v>0</v>
      </c>
      <c r="H7" s="479">
        <f t="shared" si="1"/>
        <v>3</v>
      </c>
      <c r="I7" s="478">
        <f t="shared" si="2"/>
        <v>476</v>
      </c>
      <c r="J7" s="478">
        <f t="shared" si="2"/>
        <v>3</v>
      </c>
      <c r="K7" s="479">
        <f t="shared" si="3"/>
        <v>479</v>
      </c>
    </row>
    <row r="8" spans="1:11" s="480" customFormat="1" ht="12.6" customHeight="1">
      <c r="A8" s="258">
        <v>4</v>
      </c>
      <c r="B8" s="16" t="s">
        <v>1116</v>
      </c>
      <c r="C8" s="478">
        <v>189</v>
      </c>
      <c r="D8" s="478">
        <v>0</v>
      </c>
      <c r="E8" s="479">
        <f t="shared" si="0"/>
        <v>189</v>
      </c>
      <c r="F8" s="478">
        <v>0</v>
      </c>
      <c r="G8" s="478">
        <v>0</v>
      </c>
      <c r="H8" s="479">
        <f t="shared" si="1"/>
        <v>0</v>
      </c>
      <c r="I8" s="478">
        <f t="shared" si="2"/>
        <v>189</v>
      </c>
      <c r="J8" s="478">
        <f t="shared" si="2"/>
        <v>0</v>
      </c>
      <c r="K8" s="479">
        <f t="shared" si="3"/>
        <v>189</v>
      </c>
    </row>
    <row r="9" spans="1:11" s="480" customFormat="1" ht="12.6" customHeight="1">
      <c r="A9" s="258">
        <v>5</v>
      </c>
      <c r="B9" s="16" t="s">
        <v>1117</v>
      </c>
      <c r="C9" s="478">
        <v>263</v>
      </c>
      <c r="D9" s="478">
        <v>2</v>
      </c>
      <c r="E9" s="479">
        <f t="shared" si="0"/>
        <v>265</v>
      </c>
      <c r="F9" s="478">
        <v>14</v>
      </c>
      <c r="G9" s="478">
        <v>0</v>
      </c>
      <c r="H9" s="479">
        <f t="shared" si="1"/>
        <v>14</v>
      </c>
      <c r="I9" s="478">
        <f t="shared" si="2"/>
        <v>277</v>
      </c>
      <c r="J9" s="478">
        <f t="shared" si="2"/>
        <v>2</v>
      </c>
      <c r="K9" s="479">
        <f t="shared" si="3"/>
        <v>279</v>
      </c>
    </row>
    <row r="10" spans="1:11" s="480" customFormat="1" ht="12.6" customHeight="1">
      <c r="A10" s="258">
        <v>6</v>
      </c>
      <c r="B10" s="16" t="s">
        <v>1118</v>
      </c>
      <c r="C10" s="478">
        <v>3242</v>
      </c>
      <c r="D10" s="478">
        <v>86</v>
      </c>
      <c r="E10" s="479">
        <f t="shared" si="0"/>
        <v>3328</v>
      </c>
      <c r="F10" s="478">
        <v>93</v>
      </c>
      <c r="G10" s="478">
        <v>0</v>
      </c>
      <c r="H10" s="479">
        <f t="shared" si="1"/>
        <v>93</v>
      </c>
      <c r="I10" s="478">
        <f t="shared" si="2"/>
        <v>3335</v>
      </c>
      <c r="J10" s="478">
        <f t="shared" si="2"/>
        <v>86</v>
      </c>
      <c r="K10" s="479">
        <f t="shared" si="3"/>
        <v>3421</v>
      </c>
    </row>
    <row r="11" spans="1:11" s="480" customFormat="1" ht="12.6" customHeight="1">
      <c r="A11" s="258">
        <v>7</v>
      </c>
      <c r="B11" s="16" t="s">
        <v>1119</v>
      </c>
      <c r="C11" s="478">
        <v>1209</v>
      </c>
      <c r="D11" s="478">
        <v>61</v>
      </c>
      <c r="E11" s="479">
        <f t="shared" si="0"/>
        <v>1270</v>
      </c>
      <c r="F11" s="478">
        <v>8</v>
      </c>
      <c r="G11" s="478">
        <v>0</v>
      </c>
      <c r="H11" s="479">
        <f t="shared" si="1"/>
        <v>8</v>
      </c>
      <c r="I11" s="478">
        <f t="shared" si="2"/>
        <v>1217</v>
      </c>
      <c r="J11" s="478">
        <f t="shared" si="2"/>
        <v>61</v>
      </c>
      <c r="K11" s="479">
        <f t="shared" si="3"/>
        <v>1278</v>
      </c>
    </row>
    <row r="12" spans="1:11" s="480" customFormat="1" ht="12.6" customHeight="1">
      <c r="A12" s="258">
        <v>8</v>
      </c>
      <c r="B12" s="16" t="s">
        <v>1120</v>
      </c>
      <c r="C12" s="478">
        <v>117</v>
      </c>
      <c r="D12" s="478">
        <v>0</v>
      </c>
      <c r="E12" s="479">
        <f t="shared" si="0"/>
        <v>117</v>
      </c>
      <c r="F12" s="478">
        <v>3</v>
      </c>
      <c r="G12" s="478">
        <v>0</v>
      </c>
      <c r="H12" s="479">
        <f t="shared" si="1"/>
        <v>3</v>
      </c>
      <c r="I12" s="478">
        <f t="shared" si="2"/>
        <v>120</v>
      </c>
      <c r="J12" s="478">
        <f t="shared" si="2"/>
        <v>0</v>
      </c>
      <c r="K12" s="479">
        <f t="shared" si="3"/>
        <v>120</v>
      </c>
    </row>
    <row r="13" spans="1:11" s="480" customFormat="1" ht="12.6" customHeight="1">
      <c r="A13" s="258">
        <v>9</v>
      </c>
      <c r="B13" s="16" t="s">
        <v>1121</v>
      </c>
      <c r="C13" s="478">
        <v>732</v>
      </c>
      <c r="D13" s="478">
        <v>25</v>
      </c>
      <c r="E13" s="479">
        <f t="shared" si="0"/>
        <v>757</v>
      </c>
      <c r="F13" s="478">
        <v>36</v>
      </c>
      <c r="G13" s="478">
        <v>0</v>
      </c>
      <c r="H13" s="479">
        <f t="shared" si="1"/>
        <v>36</v>
      </c>
      <c r="I13" s="478">
        <f t="shared" si="2"/>
        <v>768</v>
      </c>
      <c r="J13" s="478">
        <f t="shared" si="2"/>
        <v>25</v>
      </c>
      <c r="K13" s="479">
        <f t="shared" si="3"/>
        <v>793</v>
      </c>
    </row>
    <row r="14" spans="1:11" s="480" customFormat="1" ht="12.6" customHeight="1">
      <c r="A14" s="14">
        <f t="shared" ref="A14:A44" si="4">+A13+1</f>
        <v>10</v>
      </c>
      <c r="B14" s="16" t="s">
        <v>1122</v>
      </c>
      <c r="C14" s="478">
        <v>899</v>
      </c>
      <c r="D14" s="478">
        <v>36</v>
      </c>
      <c r="E14" s="479">
        <f t="shared" si="0"/>
        <v>935</v>
      </c>
      <c r="F14" s="478">
        <v>12</v>
      </c>
      <c r="G14" s="478">
        <v>0</v>
      </c>
      <c r="H14" s="479">
        <f t="shared" si="1"/>
        <v>12</v>
      </c>
      <c r="I14" s="478">
        <f t="shared" si="2"/>
        <v>911</v>
      </c>
      <c r="J14" s="478">
        <f t="shared" si="2"/>
        <v>36</v>
      </c>
      <c r="K14" s="479">
        <f t="shared" si="3"/>
        <v>947</v>
      </c>
    </row>
    <row r="15" spans="1:11" s="480" customFormat="1" ht="12.6" customHeight="1">
      <c r="A15" s="14">
        <f t="shared" si="4"/>
        <v>11</v>
      </c>
      <c r="B15" s="16" t="s">
        <v>1123</v>
      </c>
      <c r="C15" s="478">
        <v>194</v>
      </c>
      <c r="D15" s="478">
        <v>14</v>
      </c>
      <c r="E15" s="479">
        <f t="shared" si="0"/>
        <v>208</v>
      </c>
      <c r="F15" s="478">
        <v>66</v>
      </c>
      <c r="G15" s="478">
        <v>1</v>
      </c>
      <c r="H15" s="479">
        <f t="shared" si="1"/>
        <v>67</v>
      </c>
      <c r="I15" s="478">
        <f t="shared" si="2"/>
        <v>260</v>
      </c>
      <c r="J15" s="478">
        <f t="shared" si="2"/>
        <v>15</v>
      </c>
      <c r="K15" s="479">
        <f t="shared" si="3"/>
        <v>275</v>
      </c>
    </row>
    <row r="16" spans="1:11" s="480" customFormat="1" ht="12.6" customHeight="1">
      <c r="A16" s="14">
        <f t="shared" si="4"/>
        <v>12</v>
      </c>
      <c r="B16" s="16" t="s">
        <v>1124</v>
      </c>
      <c r="C16" s="478">
        <v>79</v>
      </c>
      <c r="D16" s="478">
        <v>0</v>
      </c>
      <c r="E16" s="479">
        <f t="shared" si="0"/>
        <v>79</v>
      </c>
      <c r="F16" s="478">
        <v>1</v>
      </c>
      <c r="G16" s="478">
        <v>0</v>
      </c>
      <c r="H16" s="479">
        <f t="shared" si="1"/>
        <v>1</v>
      </c>
      <c r="I16" s="478">
        <f t="shared" si="2"/>
        <v>80</v>
      </c>
      <c r="J16" s="478">
        <f t="shared" si="2"/>
        <v>0</v>
      </c>
      <c r="K16" s="479">
        <f t="shared" si="3"/>
        <v>80</v>
      </c>
    </row>
    <row r="17" spans="1:11" s="480" customFormat="1" ht="12.6" customHeight="1">
      <c r="A17" s="14">
        <f t="shared" si="4"/>
        <v>13</v>
      </c>
      <c r="B17" s="16" t="s">
        <v>1125</v>
      </c>
      <c r="C17" s="478">
        <v>83</v>
      </c>
      <c r="D17" s="478">
        <v>0</v>
      </c>
      <c r="E17" s="479">
        <f t="shared" si="0"/>
        <v>83</v>
      </c>
      <c r="F17" s="478">
        <v>0</v>
      </c>
      <c r="G17" s="478">
        <v>0</v>
      </c>
      <c r="H17" s="479">
        <f t="shared" si="1"/>
        <v>0</v>
      </c>
      <c r="I17" s="478">
        <f t="shared" si="2"/>
        <v>83</v>
      </c>
      <c r="J17" s="478">
        <f t="shared" si="2"/>
        <v>0</v>
      </c>
      <c r="K17" s="479">
        <f t="shared" si="3"/>
        <v>83</v>
      </c>
    </row>
    <row r="18" spans="1:11" s="480" customFormat="1" ht="12.6" customHeight="1">
      <c r="A18" s="14">
        <f t="shared" si="4"/>
        <v>14</v>
      </c>
      <c r="B18" s="16" t="s">
        <v>1126</v>
      </c>
      <c r="C18" s="478">
        <v>358</v>
      </c>
      <c r="D18" s="478">
        <v>19</v>
      </c>
      <c r="E18" s="479">
        <f t="shared" si="0"/>
        <v>377</v>
      </c>
      <c r="F18" s="478">
        <v>11</v>
      </c>
      <c r="G18" s="478">
        <v>0</v>
      </c>
      <c r="H18" s="479">
        <f t="shared" si="1"/>
        <v>11</v>
      </c>
      <c r="I18" s="478">
        <f t="shared" si="2"/>
        <v>369</v>
      </c>
      <c r="J18" s="478">
        <f t="shared" si="2"/>
        <v>19</v>
      </c>
      <c r="K18" s="479">
        <f t="shared" si="3"/>
        <v>388</v>
      </c>
    </row>
    <row r="19" spans="1:11" s="480" customFormat="1" ht="12.6" customHeight="1">
      <c r="A19" s="14">
        <f t="shared" si="4"/>
        <v>15</v>
      </c>
      <c r="B19" s="16" t="s">
        <v>1127</v>
      </c>
      <c r="C19" s="478">
        <v>158</v>
      </c>
      <c r="D19" s="478">
        <v>5</v>
      </c>
      <c r="E19" s="479">
        <f t="shared" si="0"/>
        <v>163</v>
      </c>
      <c r="F19" s="478">
        <v>6</v>
      </c>
      <c r="G19" s="478">
        <v>0</v>
      </c>
      <c r="H19" s="479">
        <f t="shared" si="1"/>
        <v>6</v>
      </c>
      <c r="I19" s="478">
        <f t="shared" si="2"/>
        <v>164</v>
      </c>
      <c r="J19" s="478">
        <f t="shared" si="2"/>
        <v>5</v>
      </c>
      <c r="K19" s="479">
        <f t="shared" si="3"/>
        <v>169</v>
      </c>
    </row>
    <row r="20" spans="1:11" s="480" customFormat="1" ht="12.6" customHeight="1">
      <c r="A20" s="14">
        <f t="shared" si="4"/>
        <v>16</v>
      </c>
      <c r="B20" s="16" t="s">
        <v>1128</v>
      </c>
      <c r="C20" s="478">
        <v>2772</v>
      </c>
      <c r="D20" s="478">
        <v>166</v>
      </c>
      <c r="E20" s="479">
        <f t="shared" si="0"/>
        <v>2938</v>
      </c>
      <c r="F20" s="478">
        <v>56</v>
      </c>
      <c r="G20" s="478">
        <v>0</v>
      </c>
      <c r="H20" s="479">
        <f t="shared" si="1"/>
        <v>56</v>
      </c>
      <c r="I20" s="478">
        <f t="shared" si="2"/>
        <v>2828</v>
      </c>
      <c r="J20" s="478">
        <f t="shared" si="2"/>
        <v>166</v>
      </c>
      <c r="K20" s="479">
        <f t="shared" si="3"/>
        <v>2994</v>
      </c>
    </row>
    <row r="21" spans="1:11" s="480" customFormat="1" ht="12.6" customHeight="1">
      <c r="A21" s="14">
        <f t="shared" si="4"/>
        <v>17</v>
      </c>
      <c r="B21" s="16" t="s">
        <v>1129</v>
      </c>
      <c r="C21" s="478">
        <v>263</v>
      </c>
      <c r="D21" s="478">
        <v>22</v>
      </c>
      <c r="E21" s="479">
        <f t="shared" si="0"/>
        <v>285</v>
      </c>
      <c r="F21" s="478">
        <v>13</v>
      </c>
      <c r="G21" s="478">
        <v>0</v>
      </c>
      <c r="H21" s="479">
        <f t="shared" si="1"/>
        <v>13</v>
      </c>
      <c r="I21" s="478">
        <f t="shared" si="2"/>
        <v>276</v>
      </c>
      <c r="J21" s="478">
        <f t="shared" si="2"/>
        <v>22</v>
      </c>
      <c r="K21" s="479">
        <f t="shared" si="3"/>
        <v>298</v>
      </c>
    </row>
    <row r="22" spans="1:11" s="480" customFormat="1" ht="12.6" customHeight="1">
      <c r="A22" s="14">
        <f t="shared" si="4"/>
        <v>18</v>
      </c>
      <c r="B22" s="16" t="s">
        <v>1130</v>
      </c>
      <c r="C22" s="478">
        <v>94</v>
      </c>
      <c r="D22" s="478">
        <v>3</v>
      </c>
      <c r="E22" s="479">
        <f t="shared" si="0"/>
        <v>97</v>
      </c>
      <c r="F22" s="478">
        <v>4</v>
      </c>
      <c r="G22" s="478">
        <v>0</v>
      </c>
      <c r="H22" s="479">
        <f t="shared" si="1"/>
        <v>4</v>
      </c>
      <c r="I22" s="478">
        <f t="shared" si="2"/>
        <v>98</v>
      </c>
      <c r="J22" s="478">
        <f t="shared" si="2"/>
        <v>3</v>
      </c>
      <c r="K22" s="479">
        <f t="shared" si="3"/>
        <v>101</v>
      </c>
    </row>
    <row r="23" spans="1:11" s="480" customFormat="1" ht="12.6" customHeight="1">
      <c r="A23" s="14">
        <f t="shared" si="4"/>
        <v>19</v>
      </c>
      <c r="B23" s="16" t="s">
        <v>1131</v>
      </c>
      <c r="C23" s="478">
        <v>521</v>
      </c>
      <c r="D23" s="478">
        <v>10</v>
      </c>
      <c r="E23" s="479">
        <f t="shared" si="0"/>
        <v>531</v>
      </c>
      <c r="F23" s="478">
        <v>2</v>
      </c>
      <c r="G23" s="478">
        <v>1</v>
      </c>
      <c r="H23" s="479">
        <f t="shared" si="1"/>
        <v>3</v>
      </c>
      <c r="I23" s="478">
        <f t="shared" si="2"/>
        <v>523</v>
      </c>
      <c r="J23" s="478">
        <f t="shared" si="2"/>
        <v>11</v>
      </c>
      <c r="K23" s="479">
        <f t="shared" si="3"/>
        <v>534</v>
      </c>
    </row>
    <row r="24" spans="1:11" s="480" customFormat="1" ht="12.6" customHeight="1">
      <c r="A24" s="14">
        <f t="shared" si="4"/>
        <v>20</v>
      </c>
      <c r="B24" s="16" t="s">
        <v>1132</v>
      </c>
      <c r="C24" s="478">
        <v>727</v>
      </c>
      <c r="D24" s="478">
        <v>50</v>
      </c>
      <c r="E24" s="479">
        <f t="shared" si="0"/>
        <v>777</v>
      </c>
      <c r="F24" s="478">
        <v>4</v>
      </c>
      <c r="G24" s="478">
        <v>1</v>
      </c>
      <c r="H24" s="479">
        <f t="shared" si="1"/>
        <v>5</v>
      </c>
      <c r="I24" s="478">
        <f t="shared" si="2"/>
        <v>731</v>
      </c>
      <c r="J24" s="478">
        <f t="shared" si="2"/>
        <v>51</v>
      </c>
      <c r="K24" s="479">
        <f t="shared" si="3"/>
        <v>782</v>
      </c>
    </row>
    <row r="25" spans="1:11" s="480" customFormat="1" ht="12.6" customHeight="1">
      <c r="A25" s="14">
        <f t="shared" si="4"/>
        <v>21</v>
      </c>
      <c r="B25" s="16" t="s">
        <v>1133</v>
      </c>
      <c r="C25" s="478">
        <v>719</v>
      </c>
      <c r="D25" s="478">
        <v>14</v>
      </c>
      <c r="E25" s="479">
        <f t="shared" si="0"/>
        <v>733</v>
      </c>
      <c r="F25" s="478">
        <v>5</v>
      </c>
      <c r="G25" s="478">
        <v>0</v>
      </c>
      <c r="H25" s="479">
        <f t="shared" si="1"/>
        <v>5</v>
      </c>
      <c r="I25" s="478">
        <f t="shared" si="2"/>
        <v>724</v>
      </c>
      <c r="J25" s="478">
        <f t="shared" si="2"/>
        <v>14</v>
      </c>
      <c r="K25" s="479">
        <f t="shared" si="3"/>
        <v>738</v>
      </c>
    </row>
    <row r="26" spans="1:11" s="480" customFormat="1" ht="12.6" customHeight="1">
      <c r="A26" s="14">
        <f t="shared" si="4"/>
        <v>22</v>
      </c>
      <c r="B26" s="16" t="s">
        <v>1134</v>
      </c>
      <c r="C26" s="478">
        <v>223</v>
      </c>
      <c r="D26" s="478">
        <v>6</v>
      </c>
      <c r="E26" s="479">
        <f t="shared" si="0"/>
        <v>229</v>
      </c>
      <c r="F26" s="478">
        <v>3</v>
      </c>
      <c r="G26" s="478">
        <v>0</v>
      </c>
      <c r="H26" s="479">
        <f t="shared" si="1"/>
        <v>3</v>
      </c>
      <c r="I26" s="478">
        <f t="shared" si="2"/>
        <v>226</v>
      </c>
      <c r="J26" s="478">
        <f t="shared" si="2"/>
        <v>6</v>
      </c>
      <c r="K26" s="479">
        <f t="shared" si="3"/>
        <v>232</v>
      </c>
    </row>
    <row r="27" spans="1:11" s="480" customFormat="1" ht="12.6" customHeight="1">
      <c r="A27" s="14">
        <f t="shared" si="4"/>
        <v>23</v>
      </c>
      <c r="B27" s="16" t="s">
        <v>1135</v>
      </c>
      <c r="C27" s="478">
        <v>432</v>
      </c>
      <c r="D27" s="478">
        <v>4</v>
      </c>
      <c r="E27" s="479">
        <f t="shared" si="0"/>
        <v>436</v>
      </c>
      <c r="F27" s="478">
        <v>1</v>
      </c>
      <c r="G27" s="478">
        <v>0</v>
      </c>
      <c r="H27" s="479">
        <f t="shared" si="1"/>
        <v>1</v>
      </c>
      <c r="I27" s="478">
        <f t="shared" si="2"/>
        <v>433</v>
      </c>
      <c r="J27" s="478">
        <f t="shared" si="2"/>
        <v>4</v>
      </c>
      <c r="K27" s="479">
        <f t="shared" si="3"/>
        <v>437</v>
      </c>
    </row>
    <row r="28" spans="1:11" s="480" customFormat="1" ht="12.6" customHeight="1">
      <c r="A28" s="14">
        <f t="shared" si="4"/>
        <v>24</v>
      </c>
      <c r="B28" s="16" t="s">
        <v>1136</v>
      </c>
      <c r="C28" s="478">
        <v>135</v>
      </c>
      <c r="D28" s="478">
        <v>6</v>
      </c>
      <c r="E28" s="479">
        <f t="shared" si="0"/>
        <v>141</v>
      </c>
      <c r="F28" s="478">
        <v>0</v>
      </c>
      <c r="G28" s="478">
        <v>0</v>
      </c>
      <c r="H28" s="479">
        <f t="shared" si="1"/>
        <v>0</v>
      </c>
      <c r="I28" s="478">
        <f t="shared" si="2"/>
        <v>135</v>
      </c>
      <c r="J28" s="478">
        <f t="shared" si="2"/>
        <v>6</v>
      </c>
      <c r="K28" s="479">
        <f t="shared" si="3"/>
        <v>141</v>
      </c>
    </row>
    <row r="29" spans="1:11" s="480" customFormat="1" ht="12.6" customHeight="1">
      <c r="A29" s="14">
        <f t="shared" si="4"/>
        <v>25</v>
      </c>
      <c r="B29" s="16" t="s">
        <v>1137</v>
      </c>
      <c r="C29" s="478">
        <v>399</v>
      </c>
      <c r="D29" s="478">
        <v>3</v>
      </c>
      <c r="E29" s="479">
        <f t="shared" si="0"/>
        <v>402</v>
      </c>
      <c r="F29" s="478">
        <v>1</v>
      </c>
      <c r="G29" s="478">
        <v>0</v>
      </c>
      <c r="H29" s="479">
        <f t="shared" si="1"/>
        <v>1</v>
      </c>
      <c r="I29" s="478">
        <f t="shared" si="2"/>
        <v>400</v>
      </c>
      <c r="J29" s="478">
        <f t="shared" si="2"/>
        <v>3</v>
      </c>
      <c r="K29" s="479">
        <f t="shared" si="3"/>
        <v>403</v>
      </c>
    </row>
    <row r="30" spans="1:11" s="480" customFormat="1" ht="12.6" customHeight="1">
      <c r="A30" s="14">
        <f t="shared" si="4"/>
        <v>26</v>
      </c>
      <c r="B30" s="16" t="s">
        <v>1138</v>
      </c>
      <c r="C30" s="478">
        <v>665</v>
      </c>
      <c r="D30" s="478">
        <v>22</v>
      </c>
      <c r="E30" s="479">
        <f t="shared" si="0"/>
        <v>687</v>
      </c>
      <c r="F30" s="478">
        <v>33</v>
      </c>
      <c r="G30" s="478">
        <v>0</v>
      </c>
      <c r="H30" s="479">
        <f t="shared" si="1"/>
        <v>33</v>
      </c>
      <c r="I30" s="478">
        <f t="shared" si="2"/>
        <v>698</v>
      </c>
      <c r="J30" s="478">
        <f t="shared" si="2"/>
        <v>22</v>
      </c>
      <c r="K30" s="479">
        <f t="shared" si="3"/>
        <v>720</v>
      </c>
    </row>
    <row r="31" spans="1:11" s="480" customFormat="1" ht="12.6" customHeight="1">
      <c r="A31" s="14">
        <f t="shared" si="4"/>
        <v>27</v>
      </c>
      <c r="B31" s="16" t="s">
        <v>1139</v>
      </c>
      <c r="C31" s="478">
        <v>1015</v>
      </c>
      <c r="D31" s="478">
        <v>23</v>
      </c>
      <c r="E31" s="479">
        <f t="shared" si="0"/>
        <v>1038</v>
      </c>
      <c r="F31" s="478">
        <v>4</v>
      </c>
      <c r="G31" s="478">
        <v>0</v>
      </c>
      <c r="H31" s="479">
        <f t="shared" si="1"/>
        <v>4</v>
      </c>
      <c r="I31" s="478">
        <f t="shared" si="2"/>
        <v>1019</v>
      </c>
      <c r="J31" s="478">
        <f t="shared" si="2"/>
        <v>23</v>
      </c>
      <c r="K31" s="479">
        <f t="shared" si="3"/>
        <v>1042</v>
      </c>
    </row>
    <row r="32" spans="1:11" s="480" customFormat="1" ht="12.6" customHeight="1">
      <c r="A32" s="14">
        <f t="shared" si="4"/>
        <v>28</v>
      </c>
      <c r="B32" s="16" t="s">
        <v>1140</v>
      </c>
      <c r="C32" s="478">
        <v>316</v>
      </c>
      <c r="D32" s="478">
        <v>11</v>
      </c>
      <c r="E32" s="479">
        <f t="shared" si="0"/>
        <v>327</v>
      </c>
      <c r="F32" s="478">
        <v>12</v>
      </c>
      <c r="G32" s="478">
        <v>0</v>
      </c>
      <c r="H32" s="479">
        <f t="shared" si="1"/>
        <v>12</v>
      </c>
      <c r="I32" s="478">
        <f t="shared" si="2"/>
        <v>328</v>
      </c>
      <c r="J32" s="478">
        <f t="shared" si="2"/>
        <v>11</v>
      </c>
      <c r="K32" s="479">
        <f t="shared" si="3"/>
        <v>339</v>
      </c>
    </row>
    <row r="33" spans="1:11" s="480" customFormat="1" ht="12.6" customHeight="1">
      <c r="A33" s="14">
        <f t="shared" si="4"/>
        <v>29</v>
      </c>
      <c r="B33" s="16" t="s">
        <v>1141</v>
      </c>
      <c r="C33" s="478">
        <v>69</v>
      </c>
      <c r="D33" s="478">
        <v>0</v>
      </c>
      <c r="E33" s="479">
        <f t="shared" si="0"/>
        <v>69</v>
      </c>
      <c r="F33" s="478">
        <v>2</v>
      </c>
      <c r="G33" s="478">
        <v>0</v>
      </c>
      <c r="H33" s="479">
        <f t="shared" si="1"/>
        <v>2</v>
      </c>
      <c r="I33" s="478">
        <f t="shared" si="2"/>
        <v>71</v>
      </c>
      <c r="J33" s="478">
        <f t="shared" si="2"/>
        <v>0</v>
      </c>
      <c r="K33" s="479">
        <f t="shared" si="3"/>
        <v>71</v>
      </c>
    </row>
    <row r="34" spans="1:11" s="480" customFormat="1" ht="12.6" customHeight="1">
      <c r="A34" s="14">
        <f t="shared" si="4"/>
        <v>30</v>
      </c>
      <c r="B34" s="16" t="s">
        <v>1142</v>
      </c>
      <c r="C34" s="478">
        <v>25</v>
      </c>
      <c r="D34" s="478">
        <v>0</v>
      </c>
      <c r="E34" s="479">
        <f t="shared" si="0"/>
        <v>25</v>
      </c>
      <c r="F34" s="478">
        <v>0</v>
      </c>
      <c r="G34" s="478">
        <v>0</v>
      </c>
      <c r="H34" s="479">
        <f t="shared" si="1"/>
        <v>0</v>
      </c>
      <c r="I34" s="478">
        <f t="shared" si="2"/>
        <v>25</v>
      </c>
      <c r="J34" s="478">
        <f t="shared" si="2"/>
        <v>0</v>
      </c>
      <c r="K34" s="479">
        <f t="shared" si="3"/>
        <v>25</v>
      </c>
    </row>
    <row r="35" spans="1:11" s="480" customFormat="1" ht="12.6" customHeight="1">
      <c r="A35" s="14">
        <f t="shared" si="4"/>
        <v>31</v>
      </c>
      <c r="B35" s="16" t="s">
        <v>1143</v>
      </c>
      <c r="C35" s="478">
        <v>998</v>
      </c>
      <c r="D35" s="478">
        <v>18</v>
      </c>
      <c r="E35" s="479">
        <f t="shared" si="0"/>
        <v>1016</v>
      </c>
      <c r="F35" s="478">
        <v>7</v>
      </c>
      <c r="G35" s="478">
        <v>0</v>
      </c>
      <c r="H35" s="479">
        <f t="shared" si="1"/>
        <v>7</v>
      </c>
      <c r="I35" s="478">
        <f t="shared" si="2"/>
        <v>1005</v>
      </c>
      <c r="J35" s="478">
        <f t="shared" si="2"/>
        <v>18</v>
      </c>
      <c r="K35" s="479">
        <f t="shared" si="3"/>
        <v>1023</v>
      </c>
    </row>
    <row r="36" spans="1:11" s="480" customFormat="1" ht="12.6" customHeight="1">
      <c r="A36" s="14">
        <f t="shared" si="4"/>
        <v>32</v>
      </c>
      <c r="B36" s="16" t="s">
        <v>1144</v>
      </c>
      <c r="C36" s="478">
        <v>241</v>
      </c>
      <c r="D36" s="478">
        <v>5</v>
      </c>
      <c r="E36" s="479">
        <f t="shared" si="0"/>
        <v>246</v>
      </c>
      <c r="F36" s="478">
        <v>1</v>
      </c>
      <c r="G36" s="478">
        <v>0</v>
      </c>
      <c r="H36" s="479">
        <f t="shared" si="1"/>
        <v>1</v>
      </c>
      <c r="I36" s="478">
        <f t="shared" si="2"/>
        <v>242</v>
      </c>
      <c r="J36" s="478">
        <f t="shared" si="2"/>
        <v>5</v>
      </c>
      <c r="K36" s="479">
        <f t="shared" si="3"/>
        <v>247</v>
      </c>
    </row>
    <row r="37" spans="1:11" s="480" customFormat="1" ht="12.6" customHeight="1">
      <c r="A37" s="14">
        <f t="shared" si="4"/>
        <v>33</v>
      </c>
      <c r="B37" s="16" t="s">
        <v>1145</v>
      </c>
      <c r="C37" s="478">
        <v>985</v>
      </c>
      <c r="D37" s="478">
        <v>14</v>
      </c>
      <c r="E37" s="479">
        <f t="shared" si="0"/>
        <v>999</v>
      </c>
      <c r="F37" s="478">
        <v>1</v>
      </c>
      <c r="G37" s="478">
        <v>1</v>
      </c>
      <c r="H37" s="479">
        <f t="shared" si="1"/>
        <v>2</v>
      </c>
      <c r="I37" s="478">
        <f t="shared" si="2"/>
        <v>986</v>
      </c>
      <c r="J37" s="478">
        <f t="shared" si="2"/>
        <v>15</v>
      </c>
      <c r="K37" s="479">
        <f t="shared" si="3"/>
        <v>1001</v>
      </c>
    </row>
    <row r="38" spans="1:11" s="480" customFormat="1" ht="12.6" customHeight="1">
      <c r="A38" s="14">
        <f t="shared" si="4"/>
        <v>34</v>
      </c>
      <c r="B38" s="16" t="s">
        <v>1146</v>
      </c>
      <c r="C38" s="478">
        <v>10092</v>
      </c>
      <c r="D38" s="478">
        <v>457</v>
      </c>
      <c r="E38" s="479">
        <f t="shared" si="0"/>
        <v>10549</v>
      </c>
      <c r="F38" s="478">
        <v>288</v>
      </c>
      <c r="G38" s="478">
        <v>9</v>
      </c>
      <c r="H38" s="479">
        <f t="shared" si="1"/>
        <v>297</v>
      </c>
      <c r="I38" s="478">
        <f t="shared" si="2"/>
        <v>10380</v>
      </c>
      <c r="J38" s="478">
        <f t="shared" si="2"/>
        <v>466</v>
      </c>
      <c r="K38" s="479">
        <f t="shared" si="3"/>
        <v>10846</v>
      </c>
    </row>
    <row r="39" spans="1:11" s="480" customFormat="1" ht="12.6" customHeight="1">
      <c r="A39" s="14">
        <f t="shared" si="4"/>
        <v>35</v>
      </c>
      <c r="B39" s="16" t="s">
        <v>1147</v>
      </c>
      <c r="C39" s="478">
        <v>4075</v>
      </c>
      <c r="D39" s="478">
        <v>207</v>
      </c>
      <c r="E39" s="479">
        <f t="shared" si="0"/>
        <v>4282</v>
      </c>
      <c r="F39" s="478">
        <v>36</v>
      </c>
      <c r="G39" s="478">
        <v>1</v>
      </c>
      <c r="H39" s="479">
        <f t="shared" si="1"/>
        <v>37</v>
      </c>
      <c r="I39" s="478">
        <f t="shared" si="2"/>
        <v>4111</v>
      </c>
      <c r="J39" s="478">
        <f t="shared" si="2"/>
        <v>208</v>
      </c>
      <c r="K39" s="479">
        <f t="shared" si="3"/>
        <v>4319</v>
      </c>
    </row>
    <row r="40" spans="1:11" s="480" customFormat="1" ht="12.6" customHeight="1">
      <c r="A40" s="14">
        <f t="shared" si="4"/>
        <v>36</v>
      </c>
      <c r="B40" s="16" t="s">
        <v>1148</v>
      </c>
      <c r="C40" s="478">
        <v>87</v>
      </c>
      <c r="D40" s="478">
        <v>0</v>
      </c>
      <c r="E40" s="479">
        <f t="shared" si="0"/>
        <v>87</v>
      </c>
      <c r="F40" s="478">
        <v>0</v>
      </c>
      <c r="G40" s="478">
        <v>0</v>
      </c>
      <c r="H40" s="479">
        <f t="shared" si="1"/>
        <v>0</v>
      </c>
      <c r="I40" s="478">
        <f t="shared" si="2"/>
        <v>87</v>
      </c>
      <c r="J40" s="478">
        <f t="shared" si="2"/>
        <v>0</v>
      </c>
      <c r="K40" s="479">
        <f t="shared" si="3"/>
        <v>87</v>
      </c>
    </row>
    <row r="41" spans="1:11" s="480" customFormat="1" ht="12.6" customHeight="1">
      <c r="A41" s="14">
        <f t="shared" si="4"/>
        <v>37</v>
      </c>
      <c r="B41" s="16" t="s">
        <v>1149</v>
      </c>
      <c r="C41" s="478">
        <v>290</v>
      </c>
      <c r="D41" s="478">
        <v>3</v>
      </c>
      <c r="E41" s="479">
        <f t="shared" si="0"/>
        <v>293</v>
      </c>
      <c r="F41" s="478">
        <v>6</v>
      </c>
      <c r="G41" s="478">
        <v>0</v>
      </c>
      <c r="H41" s="479">
        <f t="shared" si="1"/>
        <v>6</v>
      </c>
      <c r="I41" s="478">
        <f t="shared" si="2"/>
        <v>296</v>
      </c>
      <c r="J41" s="478">
        <f t="shared" si="2"/>
        <v>3</v>
      </c>
      <c r="K41" s="479">
        <f t="shared" si="3"/>
        <v>299</v>
      </c>
    </row>
    <row r="42" spans="1:11" s="480" customFormat="1" ht="12.6" customHeight="1">
      <c r="A42" s="14">
        <f t="shared" si="4"/>
        <v>38</v>
      </c>
      <c r="B42" s="16" t="s">
        <v>1150</v>
      </c>
      <c r="C42" s="478">
        <v>1379</v>
      </c>
      <c r="D42" s="478">
        <v>33</v>
      </c>
      <c r="E42" s="479">
        <f t="shared" si="0"/>
        <v>1412</v>
      </c>
      <c r="F42" s="478">
        <v>8</v>
      </c>
      <c r="G42" s="478">
        <v>0</v>
      </c>
      <c r="H42" s="479">
        <f t="shared" si="1"/>
        <v>8</v>
      </c>
      <c r="I42" s="478">
        <f t="shared" si="2"/>
        <v>1387</v>
      </c>
      <c r="J42" s="478">
        <f t="shared" si="2"/>
        <v>33</v>
      </c>
      <c r="K42" s="479">
        <f t="shared" si="3"/>
        <v>1420</v>
      </c>
    </row>
    <row r="43" spans="1:11" s="480" customFormat="1" ht="12.6" customHeight="1">
      <c r="A43" s="14">
        <f t="shared" si="4"/>
        <v>39</v>
      </c>
      <c r="B43" s="16" t="s">
        <v>1151</v>
      </c>
      <c r="C43" s="478">
        <v>301</v>
      </c>
      <c r="D43" s="478">
        <v>15</v>
      </c>
      <c r="E43" s="479">
        <f t="shared" si="0"/>
        <v>316</v>
      </c>
      <c r="F43" s="478">
        <v>5</v>
      </c>
      <c r="G43" s="478">
        <v>1</v>
      </c>
      <c r="H43" s="479">
        <f t="shared" si="1"/>
        <v>6</v>
      </c>
      <c r="I43" s="478">
        <f t="shared" si="2"/>
        <v>306</v>
      </c>
      <c r="J43" s="478">
        <f t="shared" si="2"/>
        <v>16</v>
      </c>
      <c r="K43" s="479">
        <f t="shared" si="3"/>
        <v>322</v>
      </c>
    </row>
    <row r="44" spans="1:11" s="480" customFormat="1" ht="12.6" customHeight="1">
      <c r="A44" s="14">
        <f t="shared" si="4"/>
        <v>40</v>
      </c>
      <c r="B44" s="16" t="s">
        <v>1152</v>
      </c>
      <c r="C44" s="478">
        <v>156</v>
      </c>
      <c r="D44" s="478">
        <v>0</v>
      </c>
      <c r="E44" s="479">
        <f t="shared" si="0"/>
        <v>156</v>
      </c>
      <c r="F44" s="478">
        <v>2</v>
      </c>
      <c r="G44" s="478">
        <v>0</v>
      </c>
      <c r="H44" s="479">
        <f t="shared" si="1"/>
        <v>2</v>
      </c>
      <c r="I44" s="478">
        <f t="shared" si="2"/>
        <v>158</v>
      </c>
      <c r="J44" s="478">
        <f t="shared" si="2"/>
        <v>0</v>
      </c>
      <c r="K44" s="479">
        <f t="shared" si="3"/>
        <v>158</v>
      </c>
    </row>
    <row r="45" spans="1:11" s="480" customFormat="1" ht="12.6" customHeight="1">
      <c r="A45" s="14">
        <v>41</v>
      </c>
      <c r="B45" s="16" t="s">
        <v>1153</v>
      </c>
      <c r="C45" s="478">
        <v>2615</v>
      </c>
      <c r="D45" s="478">
        <v>77</v>
      </c>
      <c r="E45" s="479">
        <f t="shared" si="0"/>
        <v>2692</v>
      </c>
      <c r="F45" s="478">
        <v>140</v>
      </c>
      <c r="G45" s="478">
        <v>5</v>
      </c>
      <c r="H45" s="479">
        <f t="shared" si="1"/>
        <v>145</v>
      </c>
      <c r="I45" s="478">
        <f t="shared" si="2"/>
        <v>2755</v>
      </c>
      <c r="J45" s="478">
        <f t="shared" si="2"/>
        <v>82</v>
      </c>
      <c r="K45" s="479">
        <f t="shared" si="3"/>
        <v>2837</v>
      </c>
    </row>
    <row r="46" spans="1:11" s="480" customFormat="1" ht="12.6" customHeight="1">
      <c r="A46" s="14">
        <v>42</v>
      </c>
      <c r="B46" s="16" t="s">
        <v>1154</v>
      </c>
      <c r="C46" s="478">
        <v>1244</v>
      </c>
      <c r="D46" s="478">
        <v>18</v>
      </c>
      <c r="E46" s="479">
        <f t="shared" si="0"/>
        <v>1262</v>
      </c>
      <c r="F46" s="478">
        <v>16</v>
      </c>
      <c r="G46" s="478">
        <v>0</v>
      </c>
      <c r="H46" s="479">
        <f t="shared" si="1"/>
        <v>16</v>
      </c>
      <c r="I46" s="478">
        <f t="shared" si="2"/>
        <v>1260</v>
      </c>
      <c r="J46" s="478">
        <f t="shared" si="2"/>
        <v>18</v>
      </c>
      <c r="K46" s="479">
        <f t="shared" si="3"/>
        <v>1278</v>
      </c>
    </row>
    <row r="47" spans="1:11" s="480" customFormat="1" ht="12.6" customHeight="1">
      <c r="A47" s="14">
        <v>43</v>
      </c>
      <c r="B47" s="16" t="s">
        <v>1155</v>
      </c>
      <c r="C47" s="478">
        <v>724</v>
      </c>
      <c r="D47" s="478">
        <v>8</v>
      </c>
      <c r="E47" s="479">
        <f t="shared" si="0"/>
        <v>732</v>
      </c>
      <c r="F47" s="478">
        <v>61</v>
      </c>
      <c r="G47" s="478">
        <v>0</v>
      </c>
      <c r="H47" s="479">
        <f t="shared" si="1"/>
        <v>61</v>
      </c>
      <c r="I47" s="478">
        <f t="shared" si="2"/>
        <v>785</v>
      </c>
      <c r="J47" s="478">
        <f t="shared" si="2"/>
        <v>8</v>
      </c>
      <c r="K47" s="479">
        <f t="shared" si="3"/>
        <v>793</v>
      </c>
    </row>
    <row r="48" spans="1:11" s="480" customFormat="1" ht="12.6" customHeight="1">
      <c r="A48" s="14">
        <v>44</v>
      </c>
      <c r="B48" s="16" t="s">
        <v>1156</v>
      </c>
      <c r="C48" s="478">
        <v>384</v>
      </c>
      <c r="D48" s="478">
        <v>15</v>
      </c>
      <c r="E48" s="479">
        <f t="shared" si="0"/>
        <v>399</v>
      </c>
      <c r="F48" s="478">
        <v>1</v>
      </c>
      <c r="G48" s="478">
        <v>0</v>
      </c>
      <c r="H48" s="479">
        <f t="shared" si="1"/>
        <v>1</v>
      </c>
      <c r="I48" s="478">
        <f t="shared" si="2"/>
        <v>385</v>
      </c>
      <c r="J48" s="478">
        <f t="shared" si="2"/>
        <v>15</v>
      </c>
      <c r="K48" s="479">
        <f t="shared" si="3"/>
        <v>400</v>
      </c>
    </row>
    <row r="49" spans="1:11" s="480" customFormat="1" ht="12.6" customHeight="1">
      <c r="A49" s="14">
        <v>45</v>
      </c>
      <c r="B49" s="16" t="s">
        <v>1157</v>
      </c>
      <c r="C49" s="478">
        <v>1004</v>
      </c>
      <c r="D49" s="478">
        <v>60</v>
      </c>
      <c r="E49" s="479">
        <f t="shared" si="0"/>
        <v>1064</v>
      </c>
      <c r="F49" s="478">
        <v>9</v>
      </c>
      <c r="G49" s="478">
        <v>0</v>
      </c>
      <c r="H49" s="479">
        <f t="shared" si="1"/>
        <v>9</v>
      </c>
      <c r="I49" s="478">
        <f t="shared" si="2"/>
        <v>1013</v>
      </c>
      <c r="J49" s="478">
        <f t="shared" si="2"/>
        <v>60</v>
      </c>
      <c r="K49" s="479">
        <f t="shared" si="3"/>
        <v>1073</v>
      </c>
    </row>
    <row r="50" spans="1:11" s="480" customFormat="1" ht="12.6" customHeight="1">
      <c r="A50" s="14">
        <v>46</v>
      </c>
      <c r="B50" s="16" t="s">
        <v>1158</v>
      </c>
      <c r="C50" s="478">
        <v>664</v>
      </c>
      <c r="D50" s="478">
        <v>14</v>
      </c>
      <c r="E50" s="479">
        <f t="shared" si="0"/>
        <v>678</v>
      </c>
      <c r="F50" s="478">
        <v>11</v>
      </c>
      <c r="G50" s="478">
        <v>0</v>
      </c>
      <c r="H50" s="479">
        <f t="shared" si="1"/>
        <v>11</v>
      </c>
      <c r="I50" s="478">
        <f t="shared" si="2"/>
        <v>675</v>
      </c>
      <c r="J50" s="478">
        <f t="shared" si="2"/>
        <v>14</v>
      </c>
      <c r="K50" s="479">
        <f t="shared" si="3"/>
        <v>689</v>
      </c>
    </row>
    <row r="51" spans="1:11" s="480" customFormat="1" ht="12.6" customHeight="1">
      <c r="A51" s="14">
        <v>47</v>
      </c>
      <c r="B51" s="16" t="s">
        <v>1159</v>
      </c>
      <c r="C51" s="478">
        <v>154</v>
      </c>
      <c r="D51" s="478">
        <v>3</v>
      </c>
      <c r="E51" s="479">
        <f t="shared" si="0"/>
        <v>157</v>
      </c>
      <c r="F51" s="478">
        <v>0</v>
      </c>
      <c r="G51" s="478">
        <v>0</v>
      </c>
      <c r="H51" s="479">
        <f t="shared" si="1"/>
        <v>0</v>
      </c>
      <c r="I51" s="478">
        <f t="shared" si="2"/>
        <v>154</v>
      </c>
      <c r="J51" s="478">
        <f t="shared" si="2"/>
        <v>3</v>
      </c>
      <c r="K51" s="479">
        <f t="shared" si="3"/>
        <v>157</v>
      </c>
    </row>
    <row r="52" spans="1:11" s="480" customFormat="1" ht="12.6" customHeight="1">
      <c r="A52" s="14">
        <v>48</v>
      </c>
      <c r="B52" s="16" t="s">
        <v>1160</v>
      </c>
      <c r="C52" s="478">
        <v>485</v>
      </c>
      <c r="D52" s="478">
        <v>15</v>
      </c>
      <c r="E52" s="479">
        <f t="shared" si="0"/>
        <v>500</v>
      </c>
      <c r="F52" s="478">
        <v>0</v>
      </c>
      <c r="G52" s="478">
        <v>0</v>
      </c>
      <c r="H52" s="479">
        <f t="shared" si="1"/>
        <v>0</v>
      </c>
      <c r="I52" s="478">
        <f t="shared" si="2"/>
        <v>485</v>
      </c>
      <c r="J52" s="478">
        <f t="shared" si="2"/>
        <v>15</v>
      </c>
      <c r="K52" s="479">
        <f t="shared" si="3"/>
        <v>500</v>
      </c>
    </row>
    <row r="53" spans="1:11" s="480" customFormat="1" ht="12.6" customHeight="1">
      <c r="A53" s="14">
        <v>49</v>
      </c>
      <c r="B53" s="16" t="s">
        <v>1161</v>
      </c>
      <c r="C53" s="478">
        <v>94</v>
      </c>
      <c r="D53" s="478">
        <v>0</v>
      </c>
      <c r="E53" s="479">
        <f t="shared" si="0"/>
        <v>94</v>
      </c>
      <c r="F53" s="478">
        <v>0</v>
      </c>
      <c r="G53" s="478">
        <v>0</v>
      </c>
      <c r="H53" s="479">
        <f t="shared" si="1"/>
        <v>0</v>
      </c>
      <c r="I53" s="478">
        <f t="shared" si="2"/>
        <v>94</v>
      </c>
      <c r="J53" s="478">
        <f t="shared" si="2"/>
        <v>0</v>
      </c>
      <c r="K53" s="479">
        <f t="shared" si="3"/>
        <v>94</v>
      </c>
    </row>
    <row r="54" spans="1:11" s="480" customFormat="1" ht="12.6" customHeight="1">
      <c r="A54" s="14">
        <v>50</v>
      </c>
      <c r="B54" s="16" t="s">
        <v>1162</v>
      </c>
      <c r="C54" s="478">
        <v>114</v>
      </c>
      <c r="D54" s="478">
        <v>2</v>
      </c>
      <c r="E54" s="479">
        <f t="shared" si="0"/>
        <v>116</v>
      </c>
      <c r="F54" s="478">
        <v>1</v>
      </c>
      <c r="G54" s="478">
        <v>0</v>
      </c>
      <c r="H54" s="479">
        <f t="shared" si="1"/>
        <v>1</v>
      </c>
      <c r="I54" s="478">
        <f t="shared" si="2"/>
        <v>115</v>
      </c>
      <c r="J54" s="478">
        <f t="shared" si="2"/>
        <v>2</v>
      </c>
      <c r="K54" s="479">
        <f t="shared" si="3"/>
        <v>117</v>
      </c>
    </row>
    <row r="55" spans="1:11" s="480" customFormat="1" ht="12.6" customHeight="1">
      <c r="A55" s="14">
        <v>51</v>
      </c>
      <c r="B55" s="16" t="s">
        <v>1163</v>
      </c>
      <c r="C55" s="478">
        <v>169</v>
      </c>
      <c r="D55" s="478">
        <v>4</v>
      </c>
      <c r="E55" s="479">
        <f t="shared" si="0"/>
        <v>173</v>
      </c>
      <c r="F55" s="478">
        <v>1</v>
      </c>
      <c r="G55" s="478">
        <v>0</v>
      </c>
      <c r="H55" s="479">
        <f t="shared" si="1"/>
        <v>1</v>
      </c>
      <c r="I55" s="478">
        <f t="shared" si="2"/>
        <v>170</v>
      </c>
      <c r="J55" s="478">
        <f t="shared" si="2"/>
        <v>4</v>
      </c>
      <c r="K55" s="479">
        <f t="shared" si="3"/>
        <v>174</v>
      </c>
    </row>
    <row r="56" spans="1:11" s="480" customFormat="1" ht="12.6" customHeight="1">
      <c r="A56" s="14">
        <v>52</v>
      </c>
      <c r="B56" s="16" t="s">
        <v>1164</v>
      </c>
      <c r="C56" s="478">
        <v>826</v>
      </c>
      <c r="D56" s="478">
        <v>9</v>
      </c>
      <c r="E56" s="479">
        <f t="shared" si="0"/>
        <v>835</v>
      </c>
      <c r="F56" s="478">
        <v>6</v>
      </c>
      <c r="G56" s="478">
        <v>0</v>
      </c>
      <c r="H56" s="479">
        <f t="shared" si="1"/>
        <v>6</v>
      </c>
      <c r="I56" s="478">
        <f t="shared" si="2"/>
        <v>832</v>
      </c>
      <c r="J56" s="478">
        <f t="shared" si="2"/>
        <v>9</v>
      </c>
      <c r="K56" s="479">
        <f t="shared" si="3"/>
        <v>841</v>
      </c>
    </row>
    <row r="57" spans="1:11" s="480" customFormat="1" ht="12.6" customHeight="1">
      <c r="A57" s="14">
        <v>53</v>
      </c>
      <c r="B57" s="16" t="s">
        <v>1165</v>
      </c>
      <c r="C57" s="478">
        <v>134</v>
      </c>
      <c r="D57" s="478">
        <v>3</v>
      </c>
      <c r="E57" s="479">
        <f t="shared" si="0"/>
        <v>137</v>
      </c>
      <c r="F57" s="478">
        <v>5</v>
      </c>
      <c r="G57" s="478">
        <v>0</v>
      </c>
      <c r="H57" s="479">
        <f t="shared" si="1"/>
        <v>5</v>
      </c>
      <c r="I57" s="478">
        <f t="shared" si="2"/>
        <v>139</v>
      </c>
      <c r="J57" s="478">
        <f t="shared" si="2"/>
        <v>3</v>
      </c>
      <c r="K57" s="479">
        <f t="shared" si="3"/>
        <v>142</v>
      </c>
    </row>
    <row r="58" spans="1:11" s="480" customFormat="1" ht="12.6" customHeight="1">
      <c r="A58" s="14">
        <v>54</v>
      </c>
      <c r="B58" s="16" t="s">
        <v>1166</v>
      </c>
      <c r="C58" s="478">
        <v>756</v>
      </c>
      <c r="D58" s="478">
        <v>23</v>
      </c>
      <c r="E58" s="479">
        <f t="shared" si="0"/>
        <v>779</v>
      </c>
      <c r="F58" s="478">
        <v>40</v>
      </c>
      <c r="G58" s="478">
        <v>2</v>
      </c>
      <c r="H58" s="479">
        <f t="shared" si="1"/>
        <v>42</v>
      </c>
      <c r="I58" s="478">
        <f t="shared" si="2"/>
        <v>796</v>
      </c>
      <c r="J58" s="478">
        <f t="shared" si="2"/>
        <v>25</v>
      </c>
      <c r="K58" s="479">
        <f t="shared" si="3"/>
        <v>821</v>
      </c>
    </row>
    <row r="59" spans="1:11" s="480" customFormat="1" ht="12.6" customHeight="1">
      <c r="A59" s="14">
        <v>55</v>
      </c>
      <c r="B59" s="16" t="s">
        <v>1167</v>
      </c>
      <c r="C59" s="478">
        <v>1146</v>
      </c>
      <c r="D59" s="478">
        <v>27</v>
      </c>
      <c r="E59" s="479">
        <f t="shared" si="0"/>
        <v>1173</v>
      </c>
      <c r="F59" s="478">
        <v>18</v>
      </c>
      <c r="G59" s="478">
        <v>1</v>
      </c>
      <c r="H59" s="479">
        <f t="shared" si="1"/>
        <v>19</v>
      </c>
      <c r="I59" s="478">
        <f t="shared" si="2"/>
        <v>1164</v>
      </c>
      <c r="J59" s="478">
        <f t="shared" si="2"/>
        <v>28</v>
      </c>
      <c r="K59" s="479">
        <f t="shared" si="3"/>
        <v>1192</v>
      </c>
    </row>
    <row r="60" spans="1:11" s="480" customFormat="1" ht="12.6" customHeight="1">
      <c r="A60" s="14">
        <v>56</v>
      </c>
      <c r="B60" s="16" t="s">
        <v>1168</v>
      </c>
      <c r="C60" s="478">
        <v>82</v>
      </c>
      <c r="D60" s="478">
        <v>0</v>
      </c>
      <c r="E60" s="479">
        <f t="shared" si="0"/>
        <v>82</v>
      </c>
      <c r="F60" s="478">
        <v>0</v>
      </c>
      <c r="G60" s="478">
        <v>0</v>
      </c>
      <c r="H60" s="479">
        <f t="shared" si="1"/>
        <v>0</v>
      </c>
      <c r="I60" s="478">
        <f t="shared" si="2"/>
        <v>82</v>
      </c>
      <c r="J60" s="478">
        <f t="shared" si="2"/>
        <v>0</v>
      </c>
      <c r="K60" s="479">
        <f t="shared" si="3"/>
        <v>82</v>
      </c>
    </row>
    <row r="61" spans="1:11" s="480" customFormat="1" ht="12.6" customHeight="1">
      <c r="A61" s="14">
        <v>57</v>
      </c>
      <c r="B61" s="16" t="s">
        <v>1169</v>
      </c>
      <c r="C61" s="478">
        <v>220</v>
      </c>
      <c r="D61" s="478">
        <v>2</v>
      </c>
      <c r="E61" s="479">
        <f t="shared" si="0"/>
        <v>222</v>
      </c>
      <c r="F61" s="478">
        <v>10</v>
      </c>
      <c r="G61" s="478">
        <v>0</v>
      </c>
      <c r="H61" s="479">
        <f t="shared" si="1"/>
        <v>10</v>
      </c>
      <c r="I61" s="478">
        <f t="shared" si="2"/>
        <v>230</v>
      </c>
      <c r="J61" s="478">
        <f t="shared" si="2"/>
        <v>2</v>
      </c>
      <c r="K61" s="479">
        <f t="shared" si="3"/>
        <v>232</v>
      </c>
    </row>
    <row r="62" spans="1:11" s="480" customFormat="1" ht="12.6" customHeight="1">
      <c r="A62" s="14">
        <v>58</v>
      </c>
      <c r="B62" s="16" t="s">
        <v>1170</v>
      </c>
      <c r="C62" s="478">
        <v>494</v>
      </c>
      <c r="D62" s="478">
        <v>4</v>
      </c>
      <c r="E62" s="479">
        <f t="shared" si="0"/>
        <v>498</v>
      </c>
      <c r="F62" s="478">
        <v>9</v>
      </c>
      <c r="G62" s="478">
        <v>0</v>
      </c>
      <c r="H62" s="479">
        <f t="shared" si="1"/>
        <v>9</v>
      </c>
      <c r="I62" s="478">
        <f t="shared" si="2"/>
        <v>503</v>
      </c>
      <c r="J62" s="478">
        <f t="shared" si="2"/>
        <v>4</v>
      </c>
      <c r="K62" s="479">
        <f t="shared" si="3"/>
        <v>507</v>
      </c>
    </row>
    <row r="63" spans="1:11" s="480" customFormat="1" ht="12.6" customHeight="1">
      <c r="A63" s="14">
        <v>59</v>
      </c>
      <c r="B63" s="16" t="s">
        <v>1171</v>
      </c>
      <c r="C63" s="478">
        <v>808</v>
      </c>
      <c r="D63" s="478">
        <v>71</v>
      </c>
      <c r="E63" s="479">
        <f t="shared" si="0"/>
        <v>879</v>
      </c>
      <c r="F63" s="478">
        <v>12</v>
      </c>
      <c r="G63" s="478">
        <v>1</v>
      </c>
      <c r="H63" s="479">
        <f t="shared" si="1"/>
        <v>13</v>
      </c>
      <c r="I63" s="478">
        <f t="shared" si="2"/>
        <v>820</v>
      </c>
      <c r="J63" s="478">
        <f t="shared" si="2"/>
        <v>72</v>
      </c>
      <c r="K63" s="479">
        <f t="shared" si="3"/>
        <v>892</v>
      </c>
    </row>
    <row r="64" spans="1:11" s="480" customFormat="1" ht="12.6" customHeight="1">
      <c r="A64" s="14">
        <v>60</v>
      </c>
      <c r="B64" s="16" t="s">
        <v>1172</v>
      </c>
      <c r="C64" s="478">
        <v>420</v>
      </c>
      <c r="D64" s="478">
        <v>8</v>
      </c>
      <c r="E64" s="479">
        <f t="shared" si="0"/>
        <v>428</v>
      </c>
      <c r="F64" s="478">
        <v>16</v>
      </c>
      <c r="G64" s="478">
        <v>0</v>
      </c>
      <c r="H64" s="479">
        <f t="shared" si="1"/>
        <v>16</v>
      </c>
      <c r="I64" s="478">
        <f t="shared" si="2"/>
        <v>436</v>
      </c>
      <c r="J64" s="478">
        <f t="shared" si="2"/>
        <v>8</v>
      </c>
      <c r="K64" s="479">
        <f t="shared" si="3"/>
        <v>444</v>
      </c>
    </row>
    <row r="65" spans="1:11" s="480" customFormat="1" ht="12.6" customHeight="1">
      <c r="A65" s="14">
        <v>61</v>
      </c>
      <c r="B65" s="16" t="s">
        <v>1173</v>
      </c>
      <c r="C65" s="478">
        <v>539</v>
      </c>
      <c r="D65" s="478">
        <v>10</v>
      </c>
      <c r="E65" s="479">
        <f t="shared" si="0"/>
        <v>549</v>
      </c>
      <c r="F65" s="478">
        <v>69</v>
      </c>
      <c r="G65" s="478">
        <v>0</v>
      </c>
      <c r="H65" s="479">
        <f t="shared" si="1"/>
        <v>69</v>
      </c>
      <c r="I65" s="478">
        <f t="shared" si="2"/>
        <v>608</v>
      </c>
      <c r="J65" s="478">
        <f t="shared" si="2"/>
        <v>10</v>
      </c>
      <c r="K65" s="479">
        <f t="shared" si="3"/>
        <v>618</v>
      </c>
    </row>
    <row r="66" spans="1:11" s="480" customFormat="1" ht="12.6" customHeight="1">
      <c r="A66" s="14">
        <v>62</v>
      </c>
      <c r="B66" s="16" t="s">
        <v>1174</v>
      </c>
      <c r="C66" s="478">
        <v>63</v>
      </c>
      <c r="D66" s="478">
        <v>1</v>
      </c>
      <c r="E66" s="479">
        <f t="shared" si="0"/>
        <v>64</v>
      </c>
      <c r="F66" s="478">
        <v>0</v>
      </c>
      <c r="G66" s="478">
        <v>0</v>
      </c>
      <c r="H66" s="479">
        <f t="shared" si="1"/>
        <v>0</v>
      </c>
      <c r="I66" s="478">
        <f t="shared" si="2"/>
        <v>63</v>
      </c>
      <c r="J66" s="478">
        <f t="shared" si="2"/>
        <v>1</v>
      </c>
      <c r="K66" s="479">
        <f t="shared" si="3"/>
        <v>64</v>
      </c>
    </row>
    <row r="67" spans="1:11" s="480" customFormat="1" ht="12.6" customHeight="1">
      <c r="A67" s="14">
        <v>63</v>
      </c>
      <c r="B67" s="16" t="s">
        <v>1175</v>
      </c>
      <c r="C67" s="478">
        <v>365</v>
      </c>
      <c r="D67" s="478">
        <v>9</v>
      </c>
      <c r="E67" s="479">
        <f t="shared" si="0"/>
        <v>374</v>
      </c>
      <c r="F67" s="478">
        <v>1</v>
      </c>
      <c r="G67" s="478">
        <v>0</v>
      </c>
      <c r="H67" s="479">
        <f t="shared" si="1"/>
        <v>1</v>
      </c>
      <c r="I67" s="478">
        <f t="shared" si="2"/>
        <v>366</v>
      </c>
      <c r="J67" s="478">
        <f t="shared" si="2"/>
        <v>9</v>
      </c>
      <c r="K67" s="479">
        <f t="shared" si="3"/>
        <v>375</v>
      </c>
    </row>
    <row r="68" spans="1:11" s="480" customFormat="1" ht="12.6" customHeight="1">
      <c r="A68" s="14">
        <v>64</v>
      </c>
      <c r="B68" s="16" t="s">
        <v>1176</v>
      </c>
      <c r="C68" s="478">
        <v>478</v>
      </c>
      <c r="D68" s="478">
        <v>21</v>
      </c>
      <c r="E68" s="479">
        <f t="shared" si="0"/>
        <v>499</v>
      </c>
      <c r="F68" s="478">
        <v>0</v>
      </c>
      <c r="G68" s="478">
        <v>1</v>
      </c>
      <c r="H68" s="479">
        <f t="shared" si="1"/>
        <v>1</v>
      </c>
      <c r="I68" s="478">
        <f t="shared" si="2"/>
        <v>478</v>
      </c>
      <c r="J68" s="478">
        <f t="shared" si="2"/>
        <v>22</v>
      </c>
      <c r="K68" s="479">
        <f t="shared" si="3"/>
        <v>500</v>
      </c>
    </row>
    <row r="69" spans="1:11" s="480" customFormat="1" ht="12.6" customHeight="1">
      <c r="A69" s="14">
        <v>65</v>
      </c>
      <c r="B69" s="16" t="s">
        <v>1177</v>
      </c>
      <c r="C69" s="478">
        <v>386</v>
      </c>
      <c r="D69" s="478">
        <v>2</v>
      </c>
      <c r="E69" s="479">
        <f t="shared" si="0"/>
        <v>388</v>
      </c>
      <c r="F69" s="478">
        <v>1</v>
      </c>
      <c r="G69" s="478">
        <v>0</v>
      </c>
      <c r="H69" s="479">
        <f t="shared" si="1"/>
        <v>1</v>
      </c>
      <c r="I69" s="478">
        <f t="shared" si="2"/>
        <v>387</v>
      </c>
      <c r="J69" s="478">
        <f t="shared" si="2"/>
        <v>2</v>
      </c>
      <c r="K69" s="479">
        <f t="shared" si="3"/>
        <v>389</v>
      </c>
    </row>
    <row r="70" spans="1:11" s="480" customFormat="1" ht="12.6" customHeight="1">
      <c r="A70" s="14">
        <v>66</v>
      </c>
      <c r="B70" s="16" t="s">
        <v>1178</v>
      </c>
      <c r="C70" s="478">
        <v>217</v>
      </c>
      <c r="D70" s="478">
        <v>1</v>
      </c>
      <c r="E70" s="479">
        <f t="shared" ref="E70:E86" si="5">C70+D70</f>
        <v>218</v>
      </c>
      <c r="F70" s="478">
        <v>7</v>
      </c>
      <c r="G70" s="478">
        <v>0</v>
      </c>
      <c r="H70" s="479">
        <f t="shared" ref="H70:H86" si="6">F70+G70</f>
        <v>7</v>
      </c>
      <c r="I70" s="478">
        <f t="shared" ref="I70:J86" si="7">C70+F70</f>
        <v>224</v>
      </c>
      <c r="J70" s="478">
        <f t="shared" si="7"/>
        <v>1</v>
      </c>
      <c r="K70" s="479">
        <f t="shared" ref="K70:K86" si="8">I70+J70</f>
        <v>225</v>
      </c>
    </row>
    <row r="71" spans="1:11" s="480" customFormat="1" ht="12.6" customHeight="1">
      <c r="A71" s="14">
        <v>67</v>
      </c>
      <c r="B71" s="16" t="s">
        <v>1179</v>
      </c>
      <c r="C71" s="478">
        <v>4101</v>
      </c>
      <c r="D71" s="478">
        <v>5</v>
      </c>
      <c r="E71" s="479">
        <f t="shared" si="5"/>
        <v>4106</v>
      </c>
      <c r="F71" s="478">
        <v>2570</v>
      </c>
      <c r="G71" s="478">
        <v>0</v>
      </c>
      <c r="H71" s="479">
        <f t="shared" si="6"/>
        <v>2570</v>
      </c>
      <c r="I71" s="478">
        <f t="shared" si="7"/>
        <v>6671</v>
      </c>
      <c r="J71" s="478">
        <f t="shared" si="7"/>
        <v>5</v>
      </c>
      <c r="K71" s="479">
        <f t="shared" si="8"/>
        <v>6676</v>
      </c>
    </row>
    <row r="72" spans="1:11" s="480" customFormat="1" ht="12.6" customHeight="1">
      <c r="A72" s="14">
        <v>68</v>
      </c>
      <c r="B72" s="16" t="s">
        <v>1180</v>
      </c>
      <c r="C72" s="478">
        <v>140</v>
      </c>
      <c r="D72" s="478">
        <v>2</v>
      </c>
      <c r="E72" s="479">
        <f t="shared" si="5"/>
        <v>142</v>
      </c>
      <c r="F72" s="478">
        <v>0</v>
      </c>
      <c r="G72" s="478">
        <v>0</v>
      </c>
      <c r="H72" s="479">
        <f t="shared" si="6"/>
        <v>0</v>
      </c>
      <c r="I72" s="478">
        <f t="shared" si="7"/>
        <v>140</v>
      </c>
      <c r="J72" s="478">
        <f t="shared" si="7"/>
        <v>2</v>
      </c>
      <c r="K72" s="479">
        <f t="shared" si="8"/>
        <v>142</v>
      </c>
    </row>
    <row r="73" spans="1:11" s="480" customFormat="1" ht="12.6" customHeight="1">
      <c r="A73" s="14">
        <v>69</v>
      </c>
      <c r="B73" s="16" t="s">
        <v>1181</v>
      </c>
      <c r="C73" s="478">
        <v>23</v>
      </c>
      <c r="D73" s="478">
        <v>0</v>
      </c>
      <c r="E73" s="479">
        <f t="shared" si="5"/>
        <v>23</v>
      </c>
      <c r="F73" s="478">
        <v>0</v>
      </c>
      <c r="G73" s="478">
        <v>0</v>
      </c>
      <c r="H73" s="479">
        <f t="shared" si="6"/>
        <v>0</v>
      </c>
      <c r="I73" s="478">
        <f t="shared" si="7"/>
        <v>23</v>
      </c>
      <c r="J73" s="478">
        <f t="shared" si="7"/>
        <v>0</v>
      </c>
      <c r="K73" s="479">
        <f t="shared" si="8"/>
        <v>23</v>
      </c>
    </row>
    <row r="74" spans="1:11" s="480" customFormat="1" ht="12.6" customHeight="1">
      <c r="A74" s="14">
        <v>70</v>
      </c>
      <c r="B74" s="16" t="s">
        <v>1182</v>
      </c>
      <c r="C74" s="478">
        <v>178</v>
      </c>
      <c r="D74" s="478">
        <v>9</v>
      </c>
      <c r="E74" s="479">
        <f t="shared" si="5"/>
        <v>187</v>
      </c>
      <c r="F74" s="478">
        <v>2</v>
      </c>
      <c r="G74" s="478">
        <v>0</v>
      </c>
      <c r="H74" s="479">
        <f t="shared" si="6"/>
        <v>2</v>
      </c>
      <c r="I74" s="478">
        <f t="shared" si="7"/>
        <v>180</v>
      </c>
      <c r="J74" s="478">
        <f t="shared" si="7"/>
        <v>9</v>
      </c>
      <c r="K74" s="479">
        <f t="shared" si="8"/>
        <v>189</v>
      </c>
    </row>
    <row r="75" spans="1:11" s="480" customFormat="1" ht="12.6" customHeight="1">
      <c r="A75" s="14">
        <v>71</v>
      </c>
      <c r="B75" s="16" t="s">
        <v>1183</v>
      </c>
      <c r="C75" s="478">
        <v>287</v>
      </c>
      <c r="D75" s="478">
        <v>2</v>
      </c>
      <c r="E75" s="479">
        <f t="shared" si="5"/>
        <v>289</v>
      </c>
      <c r="F75" s="478">
        <v>3</v>
      </c>
      <c r="G75" s="478">
        <v>0</v>
      </c>
      <c r="H75" s="479">
        <f t="shared" si="6"/>
        <v>3</v>
      </c>
      <c r="I75" s="478">
        <f t="shared" si="7"/>
        <v>290</v>
      </c>
      <c r="J75" s="478">
        <f t="shared" si="7"/>
        <v>2</v>
      </c>
      <c r="K75" s="479">
        <f t="shared" si="8"/>
        <v>292</v>
      </c>
    </row>
    <row r="76" spans="1:11" s="480" customFormat="1" ht="12.6" customHeight="1">
      <c r="A76" s="14">
        <v>72</v>
      </c>
      <c r="B76" s="16" t="s">
        <v>1184</v>
      </c>
      <c r="C76" s="478">
        <v>240</v>
      </c>
      <c r="D76" s="478">
        <v>3</v>
      </c>
      <c r="E76" s="479">
        <f t="shared" si="5"/>
        <v>243</v>
      </c>
      <c r="F76" s="478">
        <v>1</v>
      </c>
      <c r="G76" s="478">
        <v>0</v>
      </c>
      <c r="H76" s="479">
        <f t="shared" si="6"/>
        <v>1</v>
      </c>
      <c r="I76" s="478">
        <f t="shared" si="7"/>
        <v>241</v>
      </c>
      <c r="J76" s="478">
        <f t="shared" si="7"/>
        <v>3</v>
      </c>
      <c r="K76" s="479">
        <f t="shared" si="8"/>
        <v>244</v>
      </c>
    </row>
    <row r="77" spans="1:11" s="480" customFormat="1" ht="12.6" customHeight="1">
      <c r="A77" s="14">
        <v>73</v>
      </c>
      <c r="B77" s="16" t="s">
        <v>1185</v>
      </c>
      <c r="C77" s="478">
        <v>63</v>
      </c>
      <c r="D77" s="478">
        <v>0</v>
      </c>
      <c r="E77" s="479">
        <f t="shared" si="5"/>
        <v>63</v>
      </c>
      <c r="F77" s="478">
        <v>0</v>
      </c>
      <c r="G77" s="478">
        <v>0</v>
      </c>
      <c r="H77" s="479">
        <f t="shared" si="6"/>
        <v>0</v>
      </c>
      <c r="I77" s="478">
        <f t="shared" si="7"/>
        <v>63</v>
      </c>
      <c r="J77" s="478">
        <f t="shared" si="7"/>
        <v>0</v>
      </c>
      <c r="K77" s="479">
        <f t="shared" si="8"/>
        <v>63</v>
      </c>
    </row>
    <row r="78" spans="1:11" s="480" customFormat="1" ht="12.6" customHeight="1">
      <c r="A78" s="14">
        <v>74</v>
      </c>
      <c r="B78" s="16" t="s">
        <v>1186</v>
      </c>
      <c r="C78" s="478">
        <v>1156</v>
      </c>
      <c r="D78" s="478">
        <v>4</v>
      </c>
      <c r="E78" s="479">
        <f t="shared" si="5"/>
        <v>1160</v>
      </c>
      <c r="F78" s="478">
        <v>623</v>
      </c>
      <c r="G78" s="478">
        <v>0</v>
      </c>
      <c r="H78" s="479">
        <f t="shared" si="6"/>
        <v>623</v>
      </c>
      <c r="I78" s="478">
        <f t="shared" si="7"/>
        <v>1779</v>
      </c>
      <c r="J78" s="478">
        <f t="shared" si="7"/>
        <v>4</v>
      </c>
      <c r="K78" s="479">
        <f t="shared" si="8"/>
        <v>1783</v>
      </c>
    </row>
    <row r="79" spans="1:11" s="480" customFormat="1" ht="12.6" customHeight="1">
      <c r="A79" s="14">
        <v>75</v>
      </c>
      <c r="B79" s="16" t="s">
        <v>1187</v>
      </c>
      <c r="C79" s="478">
        <v>25</v>
      </c>
      <c r="D79" s="478">
        <v>0</v>
      </c>
      <c r="E79" s="479">
        <f t="shared" si="5"/>
        <v>25</v>
      </c>
      <c r="F79" s="478">
        <v>3</v>
      </c>
      <c r="G79" s="478">
        <v>0</v>
      </c>
      <c r="H79" s="479">
        <f t="shared" si="6"/>
        <v>3</v>
      </c>
      <c r="I79" s="478">
        <f t="shared" si="7"/>
        <v>28</v>
      </c>
      <c r="J79" s="478">
        <f t="shared" si="7"/>
        <v>0</v>
      </c>
      <c r="K79" s="479">
        <f t="shared" si="8"/>
        <v>28</v>
      </c>
    </row>
    <row r="80" spans="1:11" s="480" customFormat="1" ht="12.6" customHeight="1">
      <c r="A80" s="14">
        <v>76</v>
      </c>
      <c r="B80" s="16" t="s">
        <v>1188</v>
      </c>
      <c r="C80" s="478">
        <v>46</v>
      </c>
      <c r="D80" s="478">
        <v>1</v>
      </c>
      <c r="E80" s="479">
        <f t="shared" si="5"/>
        <v>47</v>
      </c>
      <c r="F80" s="478">
        <v>0</v>
      </c>
      <c r="G80" s="478">
        <v>0</v>
      </c>
      <c r="H80" s="479">
        <f t="shared" si="6"/>
        <v>0</v>
      </c>
      <c r="I80" s="478">
        <f t="shared" si="7"/>
        <v>46</v>
      </c>
      <c r="J80" s="478">
        <f t="shared" si="7"/>
        <v>1</v>
      </c>
      <c r="K80" s="479">
        <f t="shared" si="8"/>
        <v>47</v>
      </c>
    </row>
    <row r="81" spans="1:11" s="480" customFormat="1" ht="12.6" customHeight="1">
      <c r="A81" s="14">
        <v>77</v>
      </c>
      <c r="B81" s="16" t="s">
        <v>1189</v>
      </c>
      <c r="C81" s="478">
        <v>147</v>
      </c>
      <c r="D81" s="478">
        <v>11</v>
      </c>
      <c r="E81" s="479">
        <f t="shared" si="5"/>
        <v>158</v>
      </c>
      <c r="F81" s="478">
        <v>4</v>
      </c>
      <c r="G81" s="478">
        <v>0</v>
      </c>
      <c r="H81" s="479">
        <f t="shared" si="6"/>
        <v>4</v>
      </c>
      <c r="I81" s="478">
        <f t="shared" si="7"/>
        <v>151</v>
      </c>
      <c r="J81" s="478">
        <f t="shared" si="7"/>
        <v>11</v>
      </c>
      <c r="K81" s="479">
        <f t="shared" si="8"/>
        <v>162</v>
      </c>
    </row>
    <row r="82" spans="1:11" s="480" customFormat="1" ht="12.6" customHeight="1">
      <c r="A82" s="14">
        <v>78</v>
      </c>
      <c r="B82" s="16" t="s">
        <v>1190</v>
      </c>
      <c r="C82" s="478">
        <v>575</v>
      </c>
      <c r="D82" s="478">
        <v>3</v>
      </c>
      <c r="E82" s="479">
        <f t="shared" si="5"/>
        <v>578</v>
      </c>
      <c r="F82" s="478">
        <v>227</v>
      </c>
      <c r="G82" s="478">
        <v>0</v>
      </c>
      <c r="H82" s="479">
        <f t="shared" si="6"/>
        <v>227</v>
      </c>
      <c r="I82" s="478">
        <f t="shared" si="7"/>
        <v>802</v>
      </c>
      <c r="J82" s="478">
        <f t="shared" si="7"/>
        <v>3</v>
      </c>
      <c r="K82" s="479">
        <f t="shared" si="8"/>
        <v>805</v>
      </c>
    </row>
    <row r="83" spans="1:11" s="480" customFormat="1" ht="12.6" customHeight="1">
      <c r="A83" s="14">
        <v>79</v>
      </c>
      <c r="B83" s="16" t="s">
        <v>1191</v>
      </c>
      <c r="C83" s="478">
        <v>40</v>
      </c>
      <c r="D83" s="478">
        <v>0</v>
      </c>
      <c r="E83" s="479">
        <f t="shared" si="5"/>
        <v>40</v>
      </c>
      <c r="F83" s="478">
        <v>0</v>
      </c>
      <c r="G83" s="478">
        <v>0</v>
      </c>
      <c r="H83" s="479">
        <f t="shared" si="6"/>
        <v>0</v>
      </c>
      <c r="I83" s="478">
        <f t="shared" si="7"/>
        <v>40</v>
      </c>
      <c r="J83" s="478">
        <f t="shared" si="7"/>
        <v>0</v>
      </c>
      <c r="K83" s="479">
        <f t="shared" si="8"/>
        <v>40</v>
      </c>
    </row>
    <row r="84" spans="1:11" s="480" customFormat="1" ht="12.6" customHeight="1">
      <c r="A84" s="14">
        <v>80</v>
      </c>
      <c r="B84" s="16" t="s">
        <v>1192</v>
      </c>
      <c r="C84" s="478">
        <v>331</v>
      </c>
      <c r="D84" s="478">
        <v>1</v>
      </c>
      <c r="E84" s="479">
        <f t="shared" si="5"/>
        <v>332</v>
      </c>
      <c r="F84" s="478">
        <v>1</v>
      </c>
      <c r="G84" s="478">
        <v>0</v>
      </c>
      <c r="H84" s="479">
        <f t="shared" si="6"/>
        <v>1</v>
      </c>
      <c r="I84" s="478">
        <f t="shared" si="7"/>
        <v>332</v>
      </c>
      <c r="J84" s="478">
        <f t="shared" si="7"/>
        <v>1</v>
      </c>
      <c r="K84" s="479">
        <f t="shared" si="8"/>
        <v>333</v>
      </c>
    </row>
    <row r="85" spans="1:11" s="480" customFormat="1" ht="12.6" customHeight="1">
      <c r="A85" s="14">
        <v>81</v>
      </c>
      <c r="B85" s="16" t="s">
        <v>1193</v>
      </c>
      <c r="C85" s="478">
        <v>312</v>
      </c>
      <c r="D85" s="478">
        <v>17</v>
      </c>
      <c r="E85" s="479">
        <f t="shared" si="5"/>
        <v>329</v>
      </c>
      <c r="F85" s="478">
        <v>12</v>
      </c>
      <c r="G85" s="478">
        <v>1</v>
      </c>
      <c r="H85" s="479">
        <f t="shared" si="6"/>
        <v>13</v>
      </c>
      <c r="I85" s="478">
        <f t="shared" si="7"/>
        <v>324</v>
      </c>
      <c r="J85" s="478">
        <f t="shared" si="7"/>
        <v>18</v>
      </c>
      <c r="K85" s="479">
        <f t="shared" si="8"/>
        <v>342</v>
      </c>
    </row>
    <row r="86" spans="1:11" s="480" customFormat="1" ht="12.6" customHeight="1">
      <c r="A86" s="14">
        <v>90</v>
      </c>
      <c r="B86" s="16" t="s">
        <v>2893</v>
      </c>
      <c r="C86" s="478">
        <v>11</v>
      </c>
      <c r="D86" s="478">
        <v>1</v>
      </c>
      <c r="E86" s="479">
        <f t="shared" si="5"/>
        <v>12</v>
      </c>
      <c r="F86" s="478">
        <v>0</v>
      </c>
      <c r="G86" s="478">
        <v>0</v>
      </c>
      <c r="H86" s="479">
        <f t="shared" si="6"/>
        <v>0</v>
      </c>
      <c r="I86" s="478">
        <f t="shared" si="7"/>
        <v>11</v>
      </c>
      <c r="J86" s="478">
        <f t="shared" si="7"/>
        <v>1</v>
      </c>
      <c r="K86" s="479">
        <f t="shared" si="8"/>
        <v>12</v>
      </c>
    </row>
    <row r="87" spans="1:11" s="480" customFormat="1">
      <c r="A87" s="481"/>
      <c r="B87" s="482" t="s">
        <v>1111</v>
      </c>
      <c r="C87" s="483">
        <f>SUM(C5:C86)</f>
        <v>58834</v>
      </c>
      <c r="D87" s="483">
        <f t="shared" ref="D87:K87" si="9">SUM(D5:D86)</f>
        <v>1864</v>
      </c>
      <c r="E87" s="483">
        <f t="shared" si="9"/>
        <v>60698</v>
      </c>
      <c r="F87" s="483">
        <f t="shared" si="9"/>
        <v>4637</v>
      </c>
      <c r="G87" s="483">
        <f t="shared" si="9"/>
        <v>26</v>
      </c>
      <c r="H87" s="483">
        <f t="shared" si="9"/>
        <v>4663</v>
      </c>
      <c r="I87" s="483">
        <f t="shared" si="9"/>
        <v>63471</v>
      </c>
      <c r="J87" s="483">
        <f t="shared" si="9"/>
        <v>1890</v>
      </c>
      <c r="K87" s="484">
        <f t="shared" si="9"/>
        <v>65361</v>
      </c>
    </row>
  </sheetData>
  <mergeCells count="7">
    <mergeCell ref="A1:K1"/>
    <mergeCell ref="A2:K2"/>
    <mergeCell ref="A3:A4"/>
    <mergeCell ref="B3:B4"/>
    <mergeCell ref="C3:E3"/>
    <mergeCell ref="F3:H3"/>
    <mergeCell ref="I3:K3"/>
  </mergeCells>
  <printOptions horizontalCentered="1" verticalCentered="1"/>
  <pageMargins left="0.35433070866141736" right="0.31496062992125984" top="0" bottom="0" header="0.28000000000000003" footer="0.51181102362204722"/>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theme="0" tint="-0.249977111117893"/>
  </sheetPr>
  <dimension ref="A1:N72"/>
  <sheetViews>
    <sheetView showGridLines="0" zoomScaleNormal="100" workbookViewId="0">
      <pane xSplit="1" ySplit="4" topLeftCell="B59"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5"/>
  <cols>
    <col min="1" max="1" width="6.7109375" style="97" bestFit="1" customWidth="1"/>
    <col min="2" max="10" width="10.5703125" style="97" customWidth="1"/>
    <col min="11" max="11" width="9.140625" style="97"/>
    <col min="13" max="16384" width="9.140625" style="97"/>
  </cols>
  <sheetData>
    <row r="1" spans="1:14" ht="27" customHeight="1">
      <c r="A1" s="858" t="s">
        <v>3168</v>
      </c>
      <c r="B1" s="858"/>
      <c r="C1" s="858"/>
      <c r="D1" s="858"/>
      <c r="E1" s="858"/>
      <c r="F1" s="858"/>
      <c r="G1" s="858"/>
      <c r="H1" s="858"/>
      <c r="I1" s="858"/>
      <c r="J1" s="858"/>
    </row>
    <row r="2" spans="1:14" s="262" customFormat="1" ht="28.5" customHeight="1">
      <c r="A2" s="871" t="s">
        <v>3199</v>
      </c>
      <c r="B2" s="871"/>
      <c r="C2" s="871"/>
      <c r="D2" s="871"/>
      <c r="E2" s="871"/>
      <c r="F2" s="871"/>
      <c r="G2" s="871"/>
      <c r="H2" s="871"/>
      <c r="I2" s="871"/>
      <c r="J2" s="871"/>
      <c r="L2"/>
    </row>
    <row r="3" spans="1:14" ht="25.5" customHeight="1">
      <c r="A3" s="872" t="s">
        <v>2925</v>
      </c>
      <c r="B3" s="873" t="s">
        <v>2900</v>
      </c>
      <c r="C3" s="874"/>
      <c r="D3" s="874"/>
      <c r="E3" s="867" t="s">
        <v>2926</v>
      </c>
      <c r="F3" s="874"/>
      <c r="G3" s="874"/>
      <c r="H3" s="867" t="s">
        <v>1010</v>
      </c>
      <c r="I3" s="874"/>
      <c r="J3" s="875"/>
    </row>
    <row r="4" spans="1:14" ht="25.5" customHeight="1">
      <c r="A4" s="872"/>
      <c r="B4" s="439" t="s">
        <v>1008</v>
      </c>
      <c r="C4" s="400" t="s">
        <v>1009</v>
      </c>
      <c r="D4" s="439" t="s">
        <v>1010</v>
      </c>
      <c r="E4" s="439" t="s">
        <v>1008</v>
      </c>
      <c r="F4" s="400" t="s">
        <v>1009</v>
      </c>
      <c r="G4" s="439" t="s">
        <v>1010</v>
      </c>
      <c r="H4" s="439" t="s">
        <v>1008</v>
      </c>
      <c r="I4" s="400" t="s">
        <v>1009</v>
      </c>
      <c r="J4" s="432" t="s">
        <v>1010</v>
      </c>
    </row>
    <row r="5" spans="1:14" s="475" customFormat="1" ht="12.6" customHeight="1">
      <c r="A5" s="470">
        <v>16</v>
      </c>
      <c r="B5" s="471">
        <v>1</v>
      </c>
      <c r="C5" s="471">
        <v>1</v>
      </c>
      <c r="D5" s="472">
        <f>B5+C5</f>
        <v>2</v>
      </c>
      <c r="E5" s="471">
        <v>0</v>
      </c>
      <c r="F5" s="471">
        <v>0</v>
      </c>
      <c r="G5" s="472">
        <f>E5+F5</f>
        <v>0</v>
      </c>
      <c r="H5" s="471">
        <f>B5+E5</f>
        <v>1</v>
      </c>
      <c r="I5" s="471">
        <f>C5+F5</f>
        <v>1</v>
      </c>
      <c r="J5" s="472">
        <f>H5+I5</f>
        <v>2</v>
      </c>
      <c r="L5"/>
      <c r="M5" s="485"/>
      <c r="N5" s="485"/>
    </row>
    <row r="6" spans="1:14" s="475" customFormat="1" ht="12.6" customHeight="1">
      <c r="A6" s="470">
        <f t="shared" ref="A6:A69" si="0">+A5+1</f>
        <v>17</v>
      </c>
      <c r="B6" s="471">
        <v>8</v>
      </c>
      <c r="C6" s="471">
        <v>0</v>
      </c>
      <c r="D6" s="472">
        <f t="shared" ref="D6:D69" si="1">B6+C6</f>
        <v>8</v>
      </c>
      <c r="E6" s="471">
        <v>0</v>
      </c>
      <c r="F6" s="471">
        <v>0</v>
      </c>
      <c r="G6" s="472">
        <f t="shared" ref="G6:G69" si="2">E6+F6</f>
        <v>0</v>
      </c>
      <c r="H6" s="471">
        <f t="shared" ref="H6:I69" si="3">B6+E6</f>
        <v>8</v>
      </c>
      <c r="I6" s="471">
        <f t="shared" si="3"/>
        <v>0</v>
      </c>
      <c r="J6" s="472">
        <f t="shared" ref="J6:J69" si="4">H6+I6</f>
        <v>8</v>
      </c>
      <c r="L6"/>
    </row>
    <row r="7" spans="1:14" s="475" customFormat="1" ht="12.6" customHeight="1">
      <c r="A7" s="470">
        <f t="shared" si="0"/>
        <v>18</v>
      </c>
      <c r="B7" s="471">
        <v>11</v>
      </c>
      <c r="C7" s="471">
        <v>1</v>
      </c>
      <c r="D7" s="472">
        <f t="shared" si="1"/>
        <v>12</v>
      </c>
      <c r="E7" s="471">
        <v>0</v>
      </c>
      <c r="F7" s="471">
        <v>0</v>
      </c>
      <c r="G7" s="472">
        <f t="shared" si="2"/>
        <v>0</v>
      </c>
      <c r="H7" s="471">
        <f t="shared" si="3"/>
        <v>11</v>
      </c>
      <c r="I7" s="471">
        <f t="shared" si="3"/>
        <v>1</v>
      </c>
      <c r="J7" s="472">
        <f t="shared" si="4"/>
        <v>12</v>
      </c>
      <c r="L7"/>
    </row>
    <row r="8" spans="1:14" s="475" customFormat="1" ht="12.6" customHeight="1">
      <c r="A8" s="470">
        <f t="shared" si="0"/>
        <v>19</v>
      </c>
      <c r="B8" s="471">
        <v>25</v>
      </c>
      <c r="C8" s="471">
        <v>4</v>
      </c>
      <c r="D8" s="472">
        <f t="shared" si="1"/>
        <v>29</v>
      </c>
      <c r="E8" s="471">
        <v>0</v>
      </c>
      <c r="F8" s="471">
        <v>0</v>
      </c>
      <c r="G8" s="472">
        <f t="shared" si="2"/>
        <v>0</v>
      </c>
      <c r="H8" s="471">
        <f t="shared" si="3"/>
        <v>25</v>
      </c>
      <c r="I8" s="471">
        <f t="shared" si="3"/>
        <v>4</v>
      </c>
      <c r="J8" s="472">
        <f t="shared" si="4"/>
        <v>29</v>
      </c>
      <c r="L8"/>
    </row>
    <row r="9" spans="1:14" s="475" customFormat="1" ht="12.6" customHeight="1">
      <c r="A9" s="470">
        <f t="shared" si="0"/>
        <v>20</v>
      </c>
      <c r="B9" s="471">
        <v>48</v>
      </c>
      <c r="C9" s="471">
        <v>5</v>
      </c>
      <c r="D9" s="472">
        <f t="shared" si="1"/>
        <v>53</v>
      </c>
      <c r="E9" s="471">
        <v>0</v>
      </c>
      <c r="F9" s="471">
        <v>0</v>
      </c>
      <c r="G9" s="472">
        <f t="shared" si="2"/>
        <v>0</v>
      </c>
      <c r="H9" s="471">
        <f t="shared" si="3"/>
        <v>48</v>
      </c>
      <c r="I9" s="471">
        <f t="shared" si="3"/>
        <v>5</v>
      </c>
      <c r="J9" s="472">
        <f t="shared" si="4"/>
        <v>53</v>
      </c>
      <c r="L9"/>
    </row>
    <row r="10" spans="1:14" s="475" customFormat="1" ht="12.6" customHeight="1">
      <c r="A10" s="470">
        <f t="shared" si="0"/>
        <v>21</v>
      </c>
      <c r="B10" s="471">
        <v>69</v>
      </c>
      <c r="C10" s="471">
        <v>6</v>
      </c>
      <c r="D10" s="472">
        <f t="shared" si="1"/>
        <v>75</v>
      </c>
      <c r="E10" s="471">
        <v>0</v>
      </c>
      <c r="F10" s="471">
        <v>0</v>
      </c>
      <c r="G10" s="472">
        <f t="shared" si="2"/>
        <v>0</v>
      </c>
      <c r="H10" s="471">
        <f t="shared" si="3"/>
        <v>69</v>
      </c>
      <c r="I10" s="471">
        <f t="shared" si="3"/>
        <v>6</v>
      </c>
      <c r="J10" s="472">
        <f t="shared" si="4"/>
        <v>75</v>
      </c>
      <c r="L10"/>
    </row>
    <row r="11" spans="1:14" s="475" customFormat="1" ht="12.6" customHeight="1">
      <c r="A11" s="470">
        <f t="shared" si="0"/>
        <v>22</v>
      </c>
      <c r="B11" s="471">
        <v>81</v>
      </c>
      <c r="C11" s="471">
        <v>7</v>
      </c>
      <c r="D11" s="472">
        <f t="shared" si="1"/>
        <v>88</v>
      </c>
      <c r="E11" s="471">
        <v>0</v>
      </c>
      <c r="F11" s="471">
        <v>0</v>
      </c>
      <c r="G11" s="472">
        <f t="shared" si="2"/>
        <v>0</v>
      </c>
      <c r="H11" s="471">
        <f t="shared" si="3"/>
        <v>81</v>
      </c>
      <c r="I11" s="471">
        <f t="shared" si="3"/>
        <v>7</v>
      </c>
      <c r="J11" s="472">
        <f t="shared" si="4"/>
        <v>88</v>
      </c>
      <c r="L11"/>
    </row>
    <row r="12" spans="1:14" s="475" customFormat="1" ht="12.6" customHeight="1">
      <c r="A12" s="470">
        <f t="shared" si="0"/>
        <v>23</v>
      </c>
      <c r="B12" s="471">
        <v>113</v>
      </c>
      <c r="C12" s="471">
        <v>9</v>
      </c>
      <c r="D12" s="472">
        <f t="shared" si="1"/>
        <v>122</v>
      </c>
      <c r="E12" s="471">
        <v>0</v>
      </c>
      <c r="F12" s="471">
        <v>1</v>
      </c>
      <c r="G12" s="472">
        <f t="shared" si="2"/>
        <v>1</v>
      </c>
      <c r="H12" s="471">
        <f t="shared" si="3"/>
        <v>113</v>
      </c>
      <c r="I12" s="471">
        <f t="shared" si="3"/>
        <v>10</v>
      </c>
      <c r="J12" s="472">
        <f t="shared" si="4"/>
        <v>123</v>
      </c>
      <c r="L12"/>
    </row>
    <row r="13" spans="1:14" s="475" customFormat="1" ht="12.6" customHeight="1">
      <c r="A13" s="470">
        <f t="shared" si="0"/>
        <v>24</v>
      </c>
      <c r="B13" s="471">
        <v>115</v>
      </c>
      <c r="C13" s="471">
        <v>13</v>
      </c>
      <c r="D13" s="472">
        <f t="shared" si="1"/>
        <v>128</v>
      </c>
      <c r="E13" s="471">
        <v>0</v>
      </c>
      <c r="F13" s="471">
        <v>0</v>
      </c>
      <c r="G13" s="472">
        <f t="shared" si="2"/>
        <v>0</v>
      </c>
      <c r="H13" s="471">
        <f t="shared" si="3"/>
        <v>115</v>
      </c>
      <c r="I13" s="471">
        <f t="shared" si="3"/>
        <v>13</v>
      </c>
      <c r="J13" s="472">
        <f t="shared" si="4"/>
        <v>128</v>
      </c>
      <c r="L13"/>
    </row>
    <row r="14" spans="1:14" s="475" customFormat="1" ht="12.6" customHeight="1">
      <c r="A14" s="470">
        <f t="shared" si="0"/>
        <v>25</v>
      </c>
      <c r="B14" s="471">
        <v>179</v>
      </c>
      <c r="C14" s="471">
        <v>10</v>
      </c>
      <c r="D14" s="472">
        <f t="shared" si="1"/>
        <v>189</v>
      </c>
      <c r="E14" s="471">
        <v>1</v>
      </c>
      <c r="F14" s="471">
        <v>0</v>
      </c>
      <c r="G14" s="472">
        <f t="shared" si="2"/>
        <v>1</v>
      </c>
      <c r="H14" s="471">
        <f t="shared" si="3"/>
        <v>180</v>
      </c>
      <c r="I14" s="471">
        <f t="shared" si="3"/>
        <v>10</v>
      </c>
      <c r="J14" s="472">
        <f t="shared" si="4"/>
        <v>190</v>
      </c>
      <c r="L14"/>
    </row>
    <row r="15" spans="1:14" s="475" customFormat="1" ht="12.6" customHeight="1">
      <c r="A15" s="470">
        <f t="shared" si="0"/>
        <v>26</v>
      </c>
      <c r="B15" s="471">
        <v>255</v>
      </c>
      <c r="C15" s="471">
        <v>11</v>
      </c>
      <c r="D15" s="472">
        <f t="shared" si="1"/>
        <v>266</v>
      </c>
      <c r="E15" s="471">
        <v>1</v>
      </c>
      <c r="F15" s="471">
        <v>0</v>
      </c>
      <c r="G15" s="472">
        <f t="shared" si="2"/>
        <v>1</v>
      </c>
      <c r="H15" s="471">
        <f t="shared" si="3"/>
        <v>256</v>
      </c>
      <c r="I15" s="471">
        <f t="shared" si="3"/>
        <v>11</v>
      </c>
      <c r="J15" s="472">
        <f t="shared" si="4"/>
        <v>267</v>
      </c>
      <c r="L15"/>
    </row>
    <row r="16" spans="1:14" s="475" customFormat="1" ht="12.6" customHeight="1">
      <c r="A16" s="470">
        <f t="shared" si="0"/>
        <v>27</v>
      </c>
      <c r="B16" s="471">
        <v>294</v>
      </c>
      <c r="C16" s="471">
        <v>18</v>
      </c>
      <c r="D16" s="472">
        <f t="shared" si="1"/>
        <v>312</v>
      </c>
      <c r="E16" s="471">
        <v>0</v>
      </c>
      <c r="F16" s="471">
        <v>0</v>
      </c>
      <c r="G16" s="472">
        <f t="shared" si="2"/>
        <v>0</v>
      </c>
      <c r="H16" s="471">
        <f t="shared" si="3"/>
        <v>294</v>
      </c>
      <c r="I16" s="471">
        <f t="shared" si="3"/>
        <v>18</v>
      </c>
      <c r="J16" s="472">
        <f t="shared" si="4"/>
        <v>312</v>
      </c>
      <c r="L16"/>
    </row>
    <row r="17" spans="1:12" s="475" customFormat="1" ht="12.6" customHeight="1">
      <c r="A17" s="470">
        <f t="shared" si="0"/>
        <v>28</v>
      </c>
      <c r="B17" s="471">
        <v>386</v>
      </c>
      <c r="C17" s="471">
        <v>20</v>
      </c>
      <c r="D17" s="472">
        <f t="shared" si="1"/>
        <v>406</v>
      </c>
      <c r="E17" s="471">
        <v>2</v>
      </c>
      <c r="F17" s="471">
        <v>2</v>
      </c>
      <c r="G17" s="472">
        <f t="shared" si="2"/>
        <v>4</v>
      </c>
      <c r="H17" s="471">
        <f t="shared" si="3"/>
        <v>388</v>
      </c>
      <c r="I17" s="471">
        <f t="shared" si="3"/>
        <v>22</v>
      </c>
      <c r="J17" s="472">
        <f t="shared" si="4"/>
        <v>410</v>
      </c>
      <c r="L17"/>
    </row>
    <row r="18" spans="1:12" s="475" customFormat="1" ht="12.6" customHeight="1">
      <c r="A18" s="470">
        <f t="shared" si="0"/>
        <v>29</v>
      </c>
      <c r="B18" s="471">
        <v>417</v>
      </c>
      <c r="C18" s="471">
        <v>24</v>
      </c>
      <c r="D18" s="472">
        <f t="shared" si="1"/>
        <v>441</v>
      </c>
      <c r="E18" s="471">
        <v>2</v>
      </c>
      <c r="F18" s="471">
        <v>0</v>
      </c>
      <c r="G18" s="472">
        <f t="shared" si="2"/>
        <v>2</v>
      </c>
      <c r="H18" s="471">
        <f t="shared" si="3"/>
        <v>419</v>
      </c>
      <c r="I18" s="471">
        <f t="shared" si="3"/>
        <v>24</v>
      </c>
      <c r="J18" s="472">
        <f t="shared" si="4"/>
        <v>443</v>
      </c>
      <c r="L18"/>
    </row>
    <row r="19" spans="1:12" s="475" customFormat="1" ht="12.6" customHeight="1">
      <c r="A19" s="470">
        <f t="shared" si="0"/>
        <v>30</v>
      </c>
      <c r="B19" s="471">
        <v>488</v>
      </c>
      <c r="C19" s="471">
        <v>27</v>
      </c>
      <c r="D19" s="472">
        <f t="shared" si="1"/>
        <v>515</v>
      </c>
      <c r="E19" s="471">
        <v>6</v>
      </c>
      <c r="F19" s="471">
        <v>0</v>
      </c>
      <c r="G19" s="472">
        <f t="shared" si="2"/>
        <v>6</v>
      </c>
      <c r="H19" s="471">
        <f t="shared" si="3"/>
        <v>494</v>
      </c>
      <c r="I19" s="471">
        <f t="shared" si="3"/>
        <v>27</v>
      </c>
      <c r="J19" s="472">
        <f t="shared" si="4"/>
        <v>521</v>
      </c>
      <c r="L19"/>
    </row>
    <row r="20" spans="1:12" s="475" customFormat="1" ht="12.6" customHeight="1">
      <c r="A20" s="470">
        <f t="shared" si="0"/>
        <v>31</v>
      </c>
      <c r="B20" s="471">
        <v>616</v>
      </c>
      <c r="C20" s="471">
        <v>36</v>
      </c>
      <c r="D20" s="472">
        <f t="shared" si="1"/>
        <v>652</v>
      </c>
      <c r="E20" s="471">
        <v>8</v>
      </c>
      <c r="F20" s="471">
        <v>0</v>
      </c>
      <c r="G20" s="472">
        <f t="shared" si="2"/>
        <v>8</v>
      </c>
      <c r="H20" s="471">
        <f t="shared" si="3"/>
        <v>624</v>
      </c>
      <c r="I20" s="471">
        <f t="shared" si="3"/>
        <v>36</v>
      </c>
      <c r="J20" s="472">
        <f t="shared" si="4"/>
        <v>660</v>
      </c>
      <c r="L20"/>
    </row>
    <row r="21" spans="1:12" s="475" customFormat="1" ht="12.6" customHeight="1">
      <c r="A21" s="470">
        <f t="shared" si="0"/>
        <v>32</v>
      </c>
      <c r="B21" s="471">
        <v>687</v>
      </c>
      <c r="C21" s="471">
        <v>27</v>
      </c>
      <c r="D21" s="472">
        <f t="shared" si="1"/>
        <v>714</v>
      </c>
      <c r="E21" s="471">
        <v>10</v>
      </c>
      <c r="F21" s="471">
        <v>0</v>
      </c>
      <c r="G21" s="472">
        <f t="shared" si="2"/>
        <v>10</v>
      </c>
      <c r="H21" s="471">
        <f t="shared" si="3"/>
        <v>697</v>
      </c>
      <c r="I21" s="471">
        <f t="shared" si="3"/>
        <v>27</v>
      </c>
      <c r="J21" s="472">
        <f t="shared" si="4"/>
        <v>724</v>
      </c>
      <c r="L21"/>
    </row>
    <row r="22" spans="1:12" s="475" customFormat="1" ht="12.6" customHeight="1">
      <c r="A22" s="470">
        <f t="shared" si="0"/>
        <v>33</v>
      </c>
      <c r="B22" s="471">
        <v>793</v>
      </c>
      <c r="C22" s="471">
        <v>36</v>
      </c>
      <c r="D22" s="472">
        <f t="shared" si="1"/>
        <v>829</v>
      </c>
      <c r="E22" s="471">
        <v>8</v>
      </c>
      <c r="F22" s="471">
        <v>0</v>
      </c>
      <c r="G22" s="472">
        <f t="shared" si="2"/>
        <v>8</v>
      </c>
      <c r="H22" s="471">
        <f t="shared" si="3"/>
        <v>801</v>
      </c>
      <c r="I22" s="471">
        <f t="shared" si="3"/>
        <v>36</v>
      </c>
      <c r="J22" s="472">
        <f t="shared" si="4"/>
        <v>837</v>
      </c>
      <c r="L22"/>
    </row>
    <row r="23" spans="1:12" s="475" customFormat="1" ht="12.6" customHeight="1">
      <c r="A23" s="470">
        <f t="shared" si="0"/>
        <v>34</v>
      </c>
      <c r="B23" s="471">
        <v>970</v>
      </c>
      <c r="C23" s="471">
        <v>45</v>
      </c>
      <c r="D23" s="472">
        <f t="shared" si="1"/>
        <v>1015</v>
      </c>
      <c r="E23" s="471">
        <v>19</v>
      </c>
      <c r="F23" s="471">
        <v>0</v>
      </c>
      <c r="G23" s="472">
        <f t="shared" si="2"/>
        <v>19</v>
      </c>
      <c r="H23" s="471">
        <f t="shared" si="3"/>
        <v>989</v>
      </c>
      <c r="I23" s="471">
        <f t="shared" si="3"/>
        <v>45</v>
      </c>
      <c r="J23" s="472">
        <f t="shared" si="4"/>
        <v>1034</v>
      </c>
      <c r="L23"/>
    </row>
    <row r="24" spans="1:12" s="475" customFormat="1" ht="12.6" customHeight="1">
      <c r="A24" s="470">
        <f t="shared" si="0"/>
        <v>35</v>
      </c>
      <c r="B24" s="471">
        <v>1023</v>
      </c>
      <c r="C24" s="471">
        <v>46</v>
      </c>
      <c r="D24" s="472">
        <f t="shared" si="1"/>
        <v>1069</v>
      </c>
      <c r="E24" s="471">
        <v>19</v>
      </c>
      <c r="F24" s="471">
        <v>1</v>
      </c>
      <c r="G24" s="472">
        <f t="shared" si="2"/>
        <v>20</v>
      </c>
      <c r="H24" s="471">
        <f t="shared" si="3"/>
        <v>1042</v>
      </c>
      <c r="I24" s="471">
        <f t="shared" si="3"/>
        <v>47</v>
      </c>
      <c r="J24" s="472">
        <f t="shared" si="4"/>
        <v>1089</v>
      </c>
      <c r="L24"/>
    </row>
    <row r="25" spans="1:12" s="475" customFormat="1" ht="12.6" customHeight="1">
      <c r="A25" s="470">
        <f t="shared" si="0"/>
        <v>36</v>
      </c>
      <c r="B25" s="471">
        <v>1057</v>
      </c>
      <c r="C25" s="471">
        <v>49</v>
      </c>
      <c r="D25" s="472">
        <f t="shared" si="1"/>
        <v>1106</v>
      </c>
      <c r="E25" s="471">
        <v>17</v>
      </c>
      <c r="F25" s="471">
        <v>2</v>
      </c>
      <c r="G25" s="472">
        <f t="shared" si="2"/>
        <v>19</v>
      </c>
      <c r="H25" s="471">
        <f t="shared" si="3"/>
        <v>1074</v>
      </c>
      <c r="I25" s="471">
        <f t="shared" si="3"/>
        <v>51</v>
      </c>
      <c r="J25" s="472">
        <f t="shared" si="4"/>
        <v>1125</v>
      </c>
      <c r="K25" s="472"/>
      <c r="L25"/>
    </row>
    <row r="26" spans="1:12" s="475" customFormat="1" ht="12.6" customHeight="1">
      <c r="A26" s="470">
        <f t="shared" si="0"/>
        <v>37</v>
      </c>
      <c r="B26" s="471">
        <v>1092</v>
      </c>
      <c r="C26" s="471">
        <v>45</v>
      </c>
      <c r="D26" s="472">
        <f t="shared" si="1"/>
        <v>1137</v>
      </c>
      <c r="E26" s="471">
        <v>27</v>
      </c>
      <c r="F26" s="471">
        <v>0</v>
      </c>
      <c r="G26" s="472">
        <f t="shared" si="2"/>
        <v>27</v>
      </c>
      <c r="H26" s="471">
        <f t="shared" si="3"/>
        <v>1119</v>
      </c>
      <c r="I26" s="471">
        <f t="shared" si="3"/>
        <v>45</v>
      </c>
      <c r="J26" s="472">
        <f t="shared" si="4"/>
        <v>1164</v>
      </c>
      <c r="K26" s="471"/>
      <c r="L26"/>
    </row>
    <row r="27" spans="1:12" s="475" customFormat="1" ht="12.6" customHeight="1">
      <c r="A27" s="470">
        <f t="shared" si="0"/>
        <v>38</v>
      </c>
      <c r="B27" s="471">
        <v>1135</v>
      </c>
      <c r="C27" s="471">
        <v>44</v>
      </c>
      <c r="D27" s="472">
        <f t="shared" si="1"/>
        <v>1179</v>
      </c>
      <c r="E27" s="471">
        <v>27</v>
      </c>
      <c r="F27" s="471">
        <v>1</v>
      </c>
      <c r="G27" s="472">
        <f t="shared" si="2"/>
        <v>28</v>
      </c>
      <c r="H27" s="471">
        <f t="shared" si="3"/>
        <v>1162</v>
      </c>
      <c r="I27" s="471">
        <f t="shared" si="3"/>
        <v>45</v>
      </c>
      <c r="J27" s="472">
        <f t="shared" si="4"/>
        <v>1207</v>
      </c>
      <c r="L27"/>
    </row>
    <row r="28" spans="1:12" s="475" customFormat="1" ht="12.6" customHeight="1">
      <c r="A28" s="470">
        <f t="shared" si="0"/>
        <v>39</v>
      </c>
      <c r="B28" s="471">
        <v>1102</v>
      </c>
      <c r="C28" s="471">
        <v>27</v>
      </c>
      <c r="D28" s="472">
        <f t="shared" si="1"/>
        <v>1129</v>
      </c>
      <c r="E28" s="471">
        <v>25</v>
      </c>
      <c r="F28" s="471">
        <v>1</v>
      </c>
      <c r="G28" s="472">
        <f t="shared" si="2"/>
        <v>26</v>
      </c>
      <c r="H28" s="471">
        <f t="shared" si="3"/>
        <v>1127</v>
      </c>
      <c r="I28" s="471">
        <f t="shared" si="3"/>
        <v>28</v>
      </c>
      <c r="J28" s="472">
        <f t="shared" si="4"/>
        <v>1155</v>
      </c>
      <c r="L28"/>
    </row>
    <row r="29" spans="1:12" s="475" customFormat="1" ht="12.6" customHeight="1">
      <c r="A29" s="470">
        <f t="shared" si="0"/>
        <v>40</v>
      </c>
      <c r="B29" s="471">
        <v>1244</v>
      </c>
      <c r="C29" s="471">
        <v>49</v>
      </c>
      <c r="D29" s="472">
        <f t="shared" si="1"/>
        <v>1293</v>
      </c>
      <c r="E29" s="471">
        <v>27</v>
      </c>
      <c r="F29" s="471">
        <v>0</v>
      </c>
      <c r="G29" s="472">
        <f t="shared" si="2"/>
        <v>27</v>
      </c>
      <c r="H29" s="471">
        <f t="shared" si="3"/>
        <v>1271</v>
      </c>
      <c r="I29" s="471">
        <f t="shared" si="3"/>
        <v>49</v>
      </c>
      <c r="J29" s="472">
        <f t="shared" si="4"/>
        <v>1320</v>
      </c>
      <c r="L29"/>
    </row>
    <row r="30" spans="1:12" s="475" customFormat="1" ht="12.6" customHeight="1">
      <c r="A30" s="470">
        <f t="shared" si="0"/>
        <v>41</v>
      </c>
      <c r="B30" s="471">
        <v>1506</v>
      </c>
      <c r="C30" s="471">
        <v>49</v>
      </c>
      <c r="D30" s="472">
        <f t="shared" si="1"/>
        <v>1555</v>
      </c>
      <c r="E30" s="471">
        <v>36</v>
      </c>
      <c r="F30" s="471">
        <v>1</v>
      </c>
      <c r="G30" s="472">
        <f t="shared" si="2"/>
        <v>37</v>
      </c>
      <c r="H30" s="471">
        <f t="shared" si="3"/>
        <v>1542</v>
      </c>
      <c r="I30" s="471">
        <f t="shared" si="3"/>
        <v>50</v>
      </c>
      <c r="J30" s="472">
        <f t="shared" si="4"/>
        <v>1592</v>
      </c>
      <c r="L30"/>
    </row>
    <row r="31" spans="1:12" s="475" customFormat="1" ht="12.6" customHeight="1">
      <c r="A31" s="470">
        <f t="shared" si="0"/>
        <v>42</v>
      </c>
      <c r="B31" s="471">
        <v>1499</v>
      </c>
      <c r="C31" s="471">
        <v>47</v>
      </c>
      <c r="D31" s="472">
        <f t="shared" si="1"/>
        <v>1546</v>
      </c>
      <c r="E31" s="471">
        <v>44</v>
      </c>
      <c r="F31" s="471">
        <v>0</v>
      </c>
      <c r="G31" s="472">
        <f t="shared" si="2"/>
        <v>44</v>
      </c>
      <c r="H31" s="471">
        <f t="shared" si="3"/>
        <v>1543</v>
      </c>
      <c r="I31" s="471">
        <f t="shared" si="3"/>
        <v>47</v>
      </c>
      <c r="J31" s="472">
        <f t="shared" si="4"/>
        <v>1590</v>
      </c>
      <c r="L31"/>
    </row>
    <row r="32" spans="1:12" s="475" customFormat="1" ht="12.6" customHeight="1">
      <c r="A32" s="470">
        <f t="shared" si="0"/>
        <v>43</v>
      </c>
      <c r="B32" s="471">
        <v>1482</v>
      </c>
      <c r="C32" s="471">
        <v>54</v>
      </c>
      <c r="D32" s="472">
        <f t="shared" si="1"/>
        <v>1536</v>
      </c>
      <c r="E32" s="471">
        <v>39</v>
      </c>
      <c r="F32" s="471">
        <v>2</v>
      </c>
      <c r="G32" s="472">
        <f t="shared" si="2"/>
        <v>41</v>
      </c>
      <c r="H32" s="471">
        <f t="shared" si="3"/>
        <v>1521</v>
      </c>
      <c r="I32" s="471">
        <f t="shared" si="3"/>
        <v>56</v>
      </c>
      <c r="J32" s="472">
        <f t="shared" si="4"/>
        <v>1577</v>
      </c>
      <c r="L32"/>
    </row>
    <row r="33" spans="1:12" s="475" customFormat="1" ht="12.6" customHeight="1">
      <c r="A33" s="470">
        <f t="shared" si="0"/>
        <v>44</v>
      </c>
      <c r="B33" s="471">
        <v>1508</v>
      </c>
      <c r="C33" s="471">
        <v>66</v>
      </c>
      <c r="D33" s="472">
        <f t="shared" si="1"/>
        <v>1574</v>
      </c>
      <c r="E33" s="471">
        <v>30</v>
      </c>
      <c r="F33" s="471">
        <v>0</v>
      </c>
      <c r="G33" s="472">
        <f t="shared" si="2"/>
        <v>30</v>
      </c>
      <c r="H33" s="471">
        <f t="shared" si="3"/>
        <v>1538</v>
      </c>
      <c r="I33" s="471">
        <f t="shared" si="3"/>
        <v>66</v>
      </c>
      <c r="J33" s="472">
        <f t="shared" si="4"/>
        <v>1604</v>
      </c>
      <c r="L33"/>
    </row>
    <row r="34" spans="1:12" s="475" customFormat="1" ht="12.6" customHeight="1">
      <c r="A34" s="470">
        <f t="shared" si="0"/>
        <v>45</v>
      </c>
      <c r="B34" s="471">
        <v>1584</v>
      </c>
      <c r="C34" s="471">
        <v>58</v>
      </c>
      <c r="D34" s="472">
        <f t="shared" si="1"/>
        <v>1642</v>
      </c>
      <c r="E34" s="471">
        <v>42</v>
      </c>
      <c r="F34" s="471">
        <v>0</v>
      </c>
      <c r="G34" s="472">
        <f t="shared" si="2"/>
        <v>42</v>
      </c>
      <c r="H34" s="471">
        <f t="shared" si="3"/>
        <v>1626</v>
      </c>
      <c r="I34" s="471">
        <f t="shared" si="3"/>
        <v>58</v>
      </c>
      <c r="J34" s="472">
        <f t="shared" si="4"/>
        <v>1684</v>
      </c>
      <c r="L34"/>
    </row>
    <row r="35" spans="1:12" s="475" customFormat="1" ht="12.6" customHeight="1">
      <c r="A35" s="470">
        <f t="shared" si="0"/>
        <v>46</v>
      </c>
      <c r="B35" s="471">
        <v>1543</v>
      </c>
      <c r="C35" s="471">
        <v>38</v>
      </c>
      <c r="D35" s="472">
        <f t="shared" si="1"/>
        <v>1581</v>
      </c>
      <c r="E35" s="471">
        <v>41</v>
      </c>
      <c r="F35" s="471">
        <v>2</v>
      </c>
      <c r="G35" s="472">
        <f t="shared" si="2"/>
        <v>43</v>
      </c>
      <c r="H35" s="471">
        <f t="shared" si="3"/>
        <v>1584</v>
      </c>
      <c r="I35" s="471">
        <f t="shared" si="3"/>
        <v>40</v>
      </c>
      <c r="J35" s="472">
        <f t="shared" si="4"/>
        <v>1624</v>
      </c>
      <c r="L35"/>
    </row>
    <row r="36" spans="1:12" s="475" customFormat="1" ht="12.6" customHeight="1">
      <c r="A36" s="470">
        <f t="shared" si="0"/>
        <v>47</v>
      </c>
      <c r="B36" s="471">
        <v>1538</v>
      </c>
      <c r="C36" s="471">
        <v>43</v>
      </c>
      <c r="D36" s="472">
        <f t="shared" si="1"/>
        <v>1581</v>
      </c>
      <c r="E36" s="471">
        <v>43</v>
      </c>
      <c r="F36" s="471">
        <v>2</v>
      </c>
      <c r="G36" s="472">
        <f t="shared" si="2"/>
        <v>45</v>
      </c>
      <c r="H36" s="471">
        <f t="shared" si="3"/>
        <v>1581</v>
      </c>
      <c r="I36" s="471">
        <f t="shared" si="3"/>
        <v>45</v>
      </c>
      <c r="J36" s="472">
        <f t="shared" si="4"/>
        <v>1626</v>
      </c>
      <c r="L36"/>
    </row>
    <row r="37" spans="1:12" s="475" customFormat="1" ht="12.6" customHeight="1">
      <c r="A37" s="470">
        <f t="shared" si="0"/>
        <v>48</v>
      </c>
      <c r="B37" s="471">
        <v>1386</v>
      </c>
      <c r="C37" s="471">
        <v>36</v>
      </c>
      <c r="D37" s="472">
        <f t="shared" si="1"/>
        <v>1422</v>
      </c>
      <c r="E37" s="471">
        <v>57</v>
      </c>
      <c r="F37" s="471">
        <v>0</v>
      </c>
      <c r="G37" s="472">
        <f t="shared" si="2"/>
        <v>57</v>
      </c>
      <c r="H37" s="471">
        <f t="shared" si="3"/>
        <v>1443</v>
      </c>
      <c r="I37" s="471">
        <f t="shared" si="3"/>
        <v>36</v>
      </c>
      <c r="J37" s="472">
        <f t="shared" si="4"/>
        <v>1479</v>
      </c>
      <c r="L37"/>
    </row>
    <row r="38" spans="1:12" s="475" customFormat="1" ht="12.6" customHeight="1">
      <c r="A38" s="470">
        <f t="shared" si="0"/>
        <v>49</v>
      </c>
      <c r="B38" s="471">
        <v>1983</v>
      </c>
      <c r="C38" s="471">
        <v>60</v>
      </c>
      <c r="D38" s="472">
        <f t="shared" si="1"/>
        <v>2043</v>
      </c>
      <c r="E38" s="471">
        <v>47</v>
      </c>
      <c r="F38" s="471">
        <v>0</v>
      </c>
      <c r="G38" s="472">
        <f t="shared" si="2"/>
        <v>47</v>
      </c>
      <c r="H38" s="471">
        <f t="shared" si="3"/>
        <v>2030</v>
      </c>
      <c r="I38" s="471">
        <f t="shared" si="3"/>
        <v>60</v>
      </c>
      <c r="J38" s="472">
        <f t="shared" si="4"/>
        <v>2090</v>
      </c>
      <c r="L38"/>
    </row>
    <row r="39" spans="1:12" s="475" customFormat="1" ht="12.6" customHeight="1">
      <c r="A39" s="470">
        <f t="shared" si="0"/>
        <v>50</v>
      </c>
      <c r="B39" s="471">
        <v>1915</v>
      </c>
      <c r="C39" s="471">
        <v>56</v>
      </c>
      <c r="D39" s="472">
        <f t="shared" si="1"/>
        <v>1971</v>
      </c>
      <c r="E39" s="471">
        <v>64</v>
      </c>
      <c r="F39" s="471">
        <v>1</v>
      </c>
      <c r="G39" s="472">
        <f t="shared" si="2"/>
        <v>65</v>
      </c>
      <c r="H39" s="471">
        <f t="shared" si="3"/>
        <v>1979</v>
      </c>
      <c r="I39" s="471">
        <f t="shared" si="3"/>
        <v>57</v>
      </c>
      <c r="J39" s="472">
        <f t="shared" si="4"/>
        <v>2036</v>
      </c>
      <c r="L39"/>
    </row>
    <row r="40" spans="1:12" s="475" customFormat="1" ht="12.6" customHeight="1">
      <c r="A40" s="470">
        <f t="shared" si="0"/>
        <v>51</v>
      </c>
      <c r="B40" s="471">
        <v>1856</v>
      </c>
      <c r="C40" s="471">
        <v>66</v>
      </c>
      <c r="D40" s="472">
        <f t="shared" si="1"/>
        <v>1922</v>
      </c>
      <c r="E40" s="471">
        <v>52</v>
      </c>
      <c r="F40" s="471">
        <v>0</v>
      </c>
      <c r="G40" s="472">
        <f t="shared" si="2"/>
        <v>52</v>
      </c>
      <c r="H40" s="471">
        <f t="shared" si="3"/>
        <v>1908</v>
      </c>
      <c r="I40" s="471">
        <f t="shared" si="3"/>
        <v>66</v>
      </c>
      <c r="J40" s="472">
        <f t="shared" si="4"/>
        <v>1974</v>
      </c>
      <c r="L40"/>
    </row>
    <row r="41" spans="1:12" s="475" customFormat="1" ht="12.6" customHeight="1">
      <c r="A41" s="470">
        <f t="shared" si="0"/>
        <v>52</v>
      </c>
      <c r="B41" s="471">
        <v>1743</v>
      </c>
      <c r="C41" s="471">
        <v>35</v>
      </c>
      <c r="D41" s="472">
        <f t="shared" si="1"/>
        <v>1778</v>
      </c>
      <c r="E41" s="471">
        <v>56</v>
      </c>
      <c r="F41" s="471">
        <v>1</v>
      </c>
      <c r="G41" s="472">
        <f t="shared" si="2"/>
        <v>57</v>
      </c>
      <c r="H41" s="471">
        <f t="shared" si="3"/>
        <v>1799</v>
      </c>
      <c r="I41" s="471">
        <f t="shared" si="3"/>
        <v>36</v>
      </c>
      <c r="J41" s="472">
        <f t="shared" si="4"/>
        <v>1835</v>
      </c>
      <c r="L41"/>
    </row>
    <row r="42" spans="1:12" s="475" customFormat="1" ht="12.6" customHeight="1">
      <c r="A42" s="470">
        <f t="shared" si="0"/>
        <v>53</v>
      </c>
      <c r="B42" s="471">
        <v>1672</v>
      </c>
      <c r="C42" s="471">
        <v>52</v>
      </c>
      <c r="D42" s="472">
        <f t="shared" si="1"/>
        <v>1724</v>
      </c>
      <c r="E42" s="471">
        <v>58</v>
      </c>
      <c r="F42" s="471">
        <v>2</v>
      </c>
      <c r="G42" s="472">
        <f t="shared" si="2"/>
        <v>60</v>
      </c>
      <c r="H42" s="471">
        <f t="shared" si="3"/>
        <v>1730</v>
      </c>
      <c r="I42" s="471">
        <f t="shared" si="3"/>
        <v>54</v>
      </c>
      <c r="J42" s="472">
        <f t="shared" si="4"/>
        <v>1784</v>
      </c>
      <c r="L42"/>
    </row>
    <row r="43" spans="1:12" s="475" customFormat="1" ht="12.6" customHeight="1">
      <c r="A43" s="470">
        <f t="shared" si="0"/>
        <v>54</v>
      </c>
      <c r="B43" s="471">
        <v>1386</v>
      </c>
      <c r="C43" s="471">
        <v>32</v>
      </c>
      <c r="D43" s="472">
        <f t="shared" si="1"/>
        <v>1418</v>
      </c>
      <c r="E43" s="471">
        <v>49</v>
      </c>
      <c r="F43" s="471">
        <v>1</v>
      </c>
      <c r="G43" s="472">
        <f t="shared" si="2"/>
        <v>50</v>
      </c>
      <c r="H43" s="471">
        <f t="shared" si="3"/>
        <v>1435</v>
      </c>
      <c r="I43" s="471">
        <f t="shared" si="3"/>
        <v>33</v>
      </c>
      <c r="J43" s="472">
        <f t="shared" si="4"/>
        <v>1468</v>
      </c>
      <c r="L43"/>
    </row>
    <row r="44" spans="1:12" s="475" customFormat="1" ht="12.6" customHeight="1">
      <c r="A44" s="470">
        <f t="shared" si="0"/>
        <v>55</v>
      </c>
      <c r="B44" s="471">
        <v>1911</v>
      </c>
      <c r="C44" s="471">
        <v>51</v>
      </c>
      <c r="D44" s="472">
        <f t="shared" si="1"/>
        <v>1962</v>
      </c>
      <c r="E44" s="471">
        <v>92</v>
      </c>
      <c r="F44" s="471">
        <v>0</v>
      </c>
      <c r="G44" s="472">
        <f t="shared" si="2"/>
        <v>92</v>
      </c>
      <c r="H44" s="471">
        <f t="shared" si="3"/>
        <v>2003</v>
      </c>
      <c r="I44" s="471">
        <f t="shared" si="3"/>
        <v>51</v>
      </c>
      <c r="J44" s="472">
        <f t="shared" si="4"/>
        <v>2054</v>
      </c>
      <c r="L44"/>
    </row>
    <row r="45" spans="1:12" s="475" customFormat="1" ht="12.6" customHeight="1">
      <c r="A45" s="470">
        <f t="shared" si="0"/>
        <v>56</v>
      </c>
      <c r="B45" s="471">
        <v>1454</v>
      </c>
      <c r="C45" s="471">
        <v>34</v>
      </c>
      <c r="D45" s="472">
        <f t="shared" si="1"/>
        <v>1488</v>
      </c>
      <c r="E45" s="471">
        <v>73</v>
      </c>
      <c r="F45" s="471">
        <v>0</v>
      </c>
      <c r="G45" s="472">
        <f t="shared" si="2"/>
        <v>73</v>
      </c>
      <c r="H45" s="471">
        <f t="shared" si="3"/>
        <v>1527</v>
      </c>
      <c r="I45" s="471">
        <f t="shared" si="3"/>
        <v>34</v>
      </c>
      <c r="J45" s="472">
        <f t="shared" si="4"/>
        <v>1561</v>
      </c>
      <c r="L45"/>
    </row>
    <row r="46" spans="1:12" s="475" customFormat="1" ht="12.6" customHeight="1">
      <c r="A46" s="470">
        <f t="shared" si="0"/>
        <v>57</v>
      </c>
      <c r="B46" s="471">
        <v>1341</v>
      </c>
      <c r="C46" s="471">
        <v>39</v>
      </c>
      <c r="D46" s="472">
        <f t="shared" si="1"/>
        <v>1380</v>
      </c>
      <c r="E46" s="471">
        <v>91</v>
      </c>
      <c r="F46" s="471">
        <v>1</v>
      </c>
      <c r="G46" s="472">
        <f t="shared" si="2"/>
        <v>92</v>
      </c>
      <c r="H46" s="471">
        <f t="shared" si="3"/>
        <v>1432</v>
      </c>
      <c r="I46" s="471">
        <f t="shared" si="3"/>
        <v>40</v>
      </c>
      <c r="J46" s="472">
        <f t="shared" si="4"/>
        <v>1472</v>
      </c>
      <c r="L46"/>
    </row>
    <row r="47" spans="1:12" s="475" customFormat="1" ht="12.6" customHeight="1">
      <c r="A47" s="470">
        <f t="shared" si="0"/>
        <v>58</v>
      </c>
      <c r="B47" s="471">
        <v>1170</v>
      </c>
      <c r="C47" s="471">
        <v>36</v>
      </c>
      <c r="D47" s="472">
        <f t="shared" si="1"/>
        <v>1206</v>
      </c>
      <c r="E47" s="471">
        <v>64</v>
      </c>
      <c r="F47" s="471">
        <v>0</v>
      </c>
      <c r="G47" s="472">
        <f t="shared" si="2"/>
        <v>64</v>
      </c>
      <c r="H47" s="471">
        <f t="shared" si="3"/>
        <v>1234</v>
      </c>
      <c r="I47" s="471">
        <f t="shared" si="3"/>
        <v>36</v>
      </c>
      <c r="J47" s="472">
        <f t="shared" si="4"/>
        <v>1270</v>
      </c>
      <c r="L47"/>
    </row>
    <row r="48" spans="1:12" s="475" customFormat="1" ht="12.6" customHeight="1">
      <c r="A48" s="470">
        <f t="shared" si="0"/>
        <v>59</v>
      </c>
      <c r="B48" s="471">
        <v>1648</v>
      </c>
      <c r="C48" s="471">
        <v>38</v>
      </c>
      <c r="D48" s="472">
        <f t="shared" si="1"/>
        <v>1686</v>
      </c>
      <c r="E48" s="471">
        <v>100</v>
      </c>
      <c r="F48" s="471">
        <v>1</v>
      </c>
      <c r="G48" s="472">
        <f t="shared" si="2"/>
        <v>101</v>
      </c>
      <c r="H48" s="471">
        <f t="shared" si="3"/>
        <v>1748</v>
      </c>
      <c r="I48" s="471">
        <f t="shared" si="3"/>
        <v>39</v>
      </c>
      <c r="J48" s="472">
        <f t="shared" si="4"/>
        <v>1787</v>
      </c>
      <c r="L48"/>
    </row>
    <row r="49" spans="1:12" s="475" customFormat="1" ht="12.6" customHeight="1">
      <c r="A49" s="470">
        <f t="shared" si="0"/>
        <v>60</v>
      </c>
      <c r="B49" s="471">
        <v>1559</v>
      </c>
      <c r="C49" s="471">
        <v>39</v>
      </c>
      <c r="D49" s="472">
        <f t="shared" si="1"/>
        <v>1598</v>
      </c>
      <c r="E49" s="471">
        <v>121</v>
      </c>
      <c r="F49" s="471">
        <v>0</v>
      </c>
      <c r="G49" s="472">
        <f t="shared" si="2"/>
        <v>121</v>
      </c>
      <c r="H49" s="471">
        <f t="shared" si="3"/>
        <v>1680</v>
      </c>
      <c r="I49" s="471">
        <f t="shared" si="3"/>
        <v>39</v>
      </c>
      <c r="J49" s="472">
        <f t="shared" si="4"/>
        <v>1719</v>
      </c>
      <c r="L49"/>
    </row>
    <row r="50" spans="1:12" s="475" customFormat="1" ht="12.6" customHeight="1">
      <c r="A50" s="470">
        <f t="shared" si="0"/>
        <v>61</v>
      </c>
      <c r="B50" s="471">
        <v>1291</v>
      </c>
      <c r="C50" s="471">
        <v>22</v>
      </c>
      <c r="D50" s="472">
        <f t="shared" si="1"/>
        <v>1313</v>
      </c>
      <c r="E50" s="471">
        <v>117</v>
      </c>
      <c r="F50" s="471">
        <v>1</v>
      </c>
      <c r="G50" s="472">
        <f t="shared" si="2"/>
        <v>118</v>
      </c>
      <c r="H50" s="471">
        <f t="shared" si="3"/>
        <v>1408</v>
      </c>
      <c r="I50" s="471">
        <f t="shared" si="3"/>
        <v>23</v>
      </c>
      <c r="J50" s="472">
        <f t="shared" si="4"/>
        <v>1431</v>
      </c>
      <c r="L50"/>
    </row>
    <row r="51" spans="1:12" s="475" customFormat="1" ht="12.6" customHeight="1">
      <c r="A51" s="470">
        <f t="shared" si="0"/>
        <v>62</v>
      </c>
      <c r="B51" s="471">
        <v>1199</v>
      </c>
      <c r="C51" s="471">
        <v>29</v>
      </c>
      <c r="D51" s="472">
        <f t="shared" si="1"/>
        <v>1228</v>
      </c>
      <c r="E51" s="471">
        <v>136</v>
      </c>
      <c r="F51" s="471">
        <v>1</v>
      </c>
      <c r="G51" s="472">
        <f t="shared" si="2"/>
        <v>137</v>
      </c>
      <c r="H51" s="471">
        <f t="shared" si="3"/>
        <v>1335</v>
      </c>
      <c r="I51" s="471">
        <f t="shared" si="3"/>
        <v>30</v>
      </c>
      <c r="J51" s="472">
        <f t="shared" si="4"/>
        <v>1365</v>
      </c>
      <c r="L51"/>
    </row>
    <row r="52" spans="1:12" s="475" customFormat="1" ht="12.6" customHeight="1">
      <c r="A52" s="470">
        <f t="shared" si="0"/>
        <v>63</v>
      </c>
      <c r="B52" s="471">
        <v>1121</v>
      </c>
      <c r="C52" s="471">
        <v>28</v>
      </c>
      <c r="D52" s="472">
        <f t="shared" si="1"/>
        <v>1149</v>
      </c>
      <c r="E52" s="471">
        <v>143</v>
      </c>
      <c r="F52" s="471">
        <v>0</v>
      </c>
      <c r="G52" s="472">
        <f t="shared" si="2"/>
        <v>143</v>
      </c>
      <c r="H52" s="471">
        <f t="shared" si="3"/>
        <v>1264</v>
      </c>
      <c r="I52" s="471">
        <f t="shared" si="3"/>
        <v>28</v>
      </c>
      <c r="J52" s="472">
        <f t="shared" si="4"/>
        <v>1292</v>
      </c>
      <c r="L52"/>
    </row>
    <row r="53" spans="1:12" s="475" customFormat="1" ht="12.6" customHeight="1">
      <c r="A53" s="470">
        <f t="shared" si="0"/>
        <v>64</v>
      </c>
      <c r="B53" s="471">
        <v>898</v>
      </c>
      <c r="C53" s="471">
        <v>25</v>
      </c>
      <c r="D53" s="472">
        <f t="shared" si="1"/>
        <v>923</v>
      </c>
      <c r="E53" s="471">
        <v>98</v>
      </c>
      <c r="F53" s="471">
        <v>1</v>
      </c>
      <c r="G53" s="472">
        <f t="shared" si="2"/>
        <v>99</v>
      </c>
      <c r="H53" s="471">
        <f t="shared" si="3"/>
        <v>996</v>
      </c>
      <c r="I53" s="471">
        <f t="shared" si="3"/>
        <v>26</v>
      </c>
      <c r="J53" s="472">
        <f t="shared" si="4"/>
        <v>1022</v>
      </c>
      <c r="L53"/>
    </row>
    <row r="54" spans="1:12" s="475" customFormat="1" ht="12.6" customHeight="1">
      <c r="A54" s="470">
        <f t="shared" si="0"/>
        <v>65</v>
      </c>
      <c r="B54" s="471">
        <v>1299</v>
      </c>
      <c r="C54" s="471">
        <v>26</v>
      </c>
      <c r="D54" s="472">
        <f t="shared" si="1"/>
        <v>1325</v>
      </c>
      <c r="E54" s="471">
        <v>165</v>
      </c>
      <c r="F54" s="471">
        <v>0</v>
      </c>
      <c r="G54" s="472">
        <f t="shared" si="2"/>
        <v>165</v>
      </c>
      <c r="H54" s="471">
        <f t="shared" si="3"/>
        <v>1464</v>
      </c>
      <c r="I54" s="471">
        <f t="shared" si="3"/>
        <v>26</v>
      </c>
      <c r="J54" s="472">
        <f t="shared" si="4"/>
        <v>1490</v>
      </c>
      <c r="L54"/>
    </row>
    <row r="55" spans="1:12" s="475" customFormat="1" ht="12.6" customHeight="1">
      <c r="A55" s="470">
        <f t="shared" si="0"/>
        <v>66</v>
      </c>
      <c r="B55" s="471">
        <v>975</v>
      </c>
      <c r="C55" s="471">
        <v>28</v>
      </c>
      <c r="D55" s="472">
        <f t="shared" si="1"/>
        <v>1003</v>
      </c>
      <c r="E55" s="471">
        <v>168</v>
      </c>
      <c r="F55" s="471">
        <v>0</v>
      </c>
      <c r="G55" s="472">
        <f t="shared" si="2"/>
        <v>168</v>
      </c>
      <c r="H55" s="471">
        <f t="shared" si="3"/>
        <v>1143</v>
      </c>
      <c r="I55" s="471">
        <f t="shared" si="3"/>
        <v>28</v>
      </c>
      <c r="J55" s="472">
        <f t="shared" si="4"/>
        <v>1171</v>
      </c>
      <c r="L55"/>
    </row>
    <row r="56" spans="1:12" s="475" customFormat="1" ht="12.6" customHeight="1">
      <c r="A56" s="470">
        <f t="shared" si="0"/>
        <v>67</v>
      </c>
      <c r="B56" s="471">
        <v>874</v>
      </c>
      <c r="C56" s="471">
        <v>19</v>
      </c>
      <c r="D56" s="472">
        <f t="shared" si="1"/>
        <v>893</v>
      </c>
      <c r="E56" s="471">
        <v>165</v>
      </c>
      <c r="F56" s="471">
        <v>0</v>
      </c>
      <c r="G56" s="472">
        <f t="shared" si="2"/>
        <v>165</v>
      </c>
      <c r="H56" s="471">
        <f t="shared" si="3"/>
        <v>1039</v>
      </c>
      <c r="I56" s="471">
        <f t="shared" si="3"/>
        <v>19</v>
      </c>
      <c r="J56" s="472">
        <f t="shared" si="4"/>
        <v>1058</v>
      </c>
      <c r="L56"/>
    </row>
    <row r="57" spans="1:12" s="475" customFormat="1" ht="12.6" customHeight="1">
      <c r="A57" s="470">
        <f t="shared" si="0"/>
        <v>68</v>
      </c>
      <c r="B57" s="471">
        <v>737</v>
      </c>
      <c r="C57" s="471">
        <v>18</v>
      </c>
      <c r="D57" s="472">
        <f t="shared" si="1"/>
        <v>755</v>
      </c>
      <c r="E57" s="471">
        <v>135</v>
      </c>
      <c r="F57" s="471">
        <v>0</v>
      </c>
      <c r="G57" s="472">
        <f t="shared" si="2"/>
        <v>135</v>
      </c>
      <c r="H57" s="471">
        <f t="shared" si="3"/>
        <v>872</v>
      </c>
      <c r="I57" s="471">
        <f t="shared" si="3"/>
        <v>18</v>
      </c>
      <c r="J57" s="472">
        <f t="shared" si="4"/>
        <v>890</v>
      </c>
      <c r="L57"/>
    </row>
    <row r="58" spans="1:12" s="475" customFormat="1" ht="12.6" customHeight="1">
      <c r="A58" s="470">
        <f t="shared" si="0"/>
        <v>69</v>
      </c>
      <c r="B58" s="471">
        <v>602</v>
      </c>
      <c r="C58" s="471">
        <v>14</v>
      </c>
      <c r="D58" s="472">
        <f t="shared" si="1"/>
        <v>616</v>
      </c>
      <c r="E58" s="471">
        <v>118</v>
      </c>
      <c r="F58" s="471">
        <v>0</v>
      </c>
      <c r="G58" s="472">
        <f t="shared" si="2"/>
        <v>118</v>
      </c>
      <c r="H58" s="471">
        <f t="shared" si="3"/>
        <v>720</v>
      </c>
      <c r="I58" s="471">
        <f t="shared" si="3"/>
        <v>14</v>
      </c>
      <c r="J58" s="472">
        <f t="shared" si="4"/>
        <v>734</v>
      </c>
      <c r="L58"/>
    </row>
    <row r="59" spans="1:12" s="475" customFormat="1" ht="12.6" customHeight="1">
      <c r="A59" s="470">
        <f t="shared" si="0"/>
        <v>70</v>
      </c>
      <c r="B59" s="471">
        <v>729</v>
      </c>
      <c r="C59" s="471">
        <v>14</v>
      </c>
      <c r="D59" s="472">
        <f t="shared" si="1"/>
        <v>743</v>
      </c>
      <c r="E59" s="471">
        <v>163</v>
      </c>
      <c r="F59" s="471">
        <v>0</v>
      </c>
      <c r="G59" s="472">
        <f t="shared" si="2"/>
        <v>163</v>
      </c>
      <c r="H59" s="471">
        <f t="shared" si="3"/>
        <v>892</v>
      </c>
      <c r="I59" s="471">
        <f t="shared" si="3"/>
        <v>14</v>
      </c>
      <c r="J59" s="472">
        <f t="shared" si="4"/>
        <v>906</v>
      </c>
      <c r="L59"/>
    </row>
    <row r="60" spans="1:12" s="475" customFormat="1" ht="12.6" customHeight="1">
      <c r="A60" s="470">
        <f t="shared" si="0"/>
        <v>71</v>
      </c>
      <c r="B60" s="471">
        <v>510</v>
      </c>
      <c r="C60" s="471">
        <v>16</v>
      </c>
      <c r="D60" s="472">
        <f t="shared" si="1"/>
        <v>526</v>
      </c>
      <c r="E60" s="471">
        <v>114</v>
      </c>
      <c r="F60" s="471">
        <v>0</v>
      </c>
      <c r="G60" s="472">
        <f t="shared" si="2"/>
        <v>114</v>
      </c>
      <c r="H60" s="471">
        <f t="shared" si="3"/>
        <v>624</v>
      </c>
      <c r="I60" s="471">
        <f t="shared" si="3"/>
        <v>16</v>
      </c>
      <c r="J60" s="472">
        <f t="shared" si="4"/>
        <v>640</v>
      </c>
      <c r="L60"/>
    </row>
    <row r="61" spans="1:12" s="475" customFormat="1" ht="12.6" customHeight="1">
      <c r="A61" s="470">
        <f t="shared" si="0"/>
        <v>72</v>
      </c>
      <c r="B61" s="471">
        <v>479</v>
      </c>
      <c r="C61" s="471">
        <v>11</v>
      </c>
      <c r="D61" s="472">
        <f t="shared" si="1"/>
        <v>490</v>
      </c>
      <c r="E61" s="471">
        <v>138</v>
      </c>
      <c r="F61" s="471">
        <v>0</v>
      </c>
      <c r="G61" s="472">
        <f t="shared" si="2"/>
        <v>138</v>
      </c>
      <c r="H61" s="471">
        <f t="shared" si="3"/>
        <v>617</v>
      </c>
      <c r="I61" s="471">
        <f t="shared" si="3"/>
        <v>11</v>
      </c>
      <c r="J61" s="472">
        <f t="shared" si="4"/>
        <v>628</v>
      </c>
      <c r="L61"/>
    </row>
    <row r="62" spans="1:12" s="475" customFormat="1" ht="12.6" customHeight="1">
      <c r="A62" s="470">
        <f t="shared" si="0"/>
        <v>73</v>
      </c>
      <c r="B62" s="471">
        <v>564</v>
      </c>
      <c r="C62" s="471">
        <v>8</v>
      </c>
      <c r="D62" s="472">
        <f t="shared" si="1"/>
        <v>572</v>
      </c>
      <c r="E62" s="471">
        <v>126</v>
      </c>
      <c r="F62" s="471">
        <v>0</v>
      </c>
      <c r="G62" s="472">
        <f t="shared" si="2"/>
        <v>126</v>
      </c>
      <c r="H62" s="471">
        <f t="shared" si="3"/>
        <v>690</v>
      </c>
      <c r="I62" s="471">
        <f t="shared" si="3"/>
        <v>8</v>
      </c>
      <c r="J62" s="472">
        <f t="shared" si="4"/>
        <v>698</v>
      </c>
      <c r="L62"/>
    </row>
    <row r="63" spans="1:12" s="475" customFormat="1" ht="12.6" customHeight="1">
      <c r="A63" s="470">
        <f t="shared" si="0"/>
        <v>74</v>
      </c>
      <c r="B63" s="471">
        <v>387</v>
      </c>
      <c r="C63" s="471">
        <v>14</v>
      </c>
      <c r="D63" s="472">
        <f t="shared" si="1"/>
        <v>401</v>
      </c>
      <c r="E63" s="471">
        <v>109</v>
      </c>
      <c r="F63" s="471">
        <v>0</v>
      </c>
      <c r="G63" s="472">
        <f t="shared" si="2"/>
        <v>109</v>
      </c>
      <c r="H63" s="471">
        <f t="shared" si="3"/>
        <v>496</v>
      </c>
      <c r="I63" s="471">
        <f t="shared" si="3"/>
        <v>14</v>
      </c>
      <c r="J63" s="472">
        <f t="shared" si="4"/>
        <v>510</v>
      </c>
      <c r="L63"/>
    </row>
    <row r="64" spans="1:12" s="475" customFormat="1" ht="12.6" customHeight="1">
      <c r="A64" s="470">
        <f t="shared" si="0"/>
        <v>75</v>
      </c>
      <c r="B64" s="471">
        <v>446</v>
      </c>
      <c r="C64" s="471">
        <v>15</v>
      </c>
      <c r="D64" s="472">
        <f t="shared" si="1"/>
        <v>461</v>
      </c>
      <c r="E64" s="471">
        <v>131</v>
      </c>
      <c r="F64" s="471">
        <v>0</v>
      </c>
      <c r="G64" s="472">
        <f t="shared" si="2"/>
        <v>131</v>
      </c>
      <c r="H64" s="471">
        <f t="shared" si="3"/>
        <v>577</v>
      </c>
      <c r="I64" s="471">
        <f t="shared" si="3"/>
        <v>15</v>
      </c>
      <c r="J64" s="472">
        <f t="shared" si="4"/>
        <v>592</v>
      </c>
      <c r="L64"/>
    </row>
    <row r="65" spans="1:12" s="475" customFormat="1" ht="12.6" customHeight="1">
      <c r="A65" s="470">
        <f t="shared" si="0"/>
        <v>76</v>
      </c>
      <c r="B65" s="471">
        <v>356</v>
      </c>
      <c r="C65" s="471">
        <v>7</v>
      </c>
      <c r="D65" s="472">
        <f t="shared" si="1"/>
        <v>363</v>
      </c>
      <c r="E65" s="471">
        <v>121</v>
      </c>
      <c r="F65" s="471">
        <v>0</v>
      </c>
      <c r="G65" s="472">
        <f t="shared" si="2"/>
        <v>121</v>
      </c>
      <c r="H65" s="471">
        <f t="shared" si="3"/>
        <v>477</v>
      </c>
      <c r="I65" s="471">
        <f t="shared" si="3"/>
        <v>7</v>
      </c>
      <c r="J65" s="472">
        <f t="shared" si="4"/>
        <v>484</v>
      </c>
      <c r="L65"/>
    </row>
    <row r="66" spans="1:12" s="475" customFormat="1" ht="12.6" customHeight="1">
      <c r="A66" s="470">
        <f t="shared" si="0"/>
        <v>77</v>
      </c>
      <c r="B66" s="471">
        <v>363</v>
      </c>
      <c r="C66" s="471">
        <v>9</v>
      </c>
      <c r="D66" s="472">
        <f t="shared" si="1"/>
        <v>372</v>
      </c>
      <c r="E66" s="471">
        <v>103</v>
      </c>
      <c r="F66" s="471">
        <v>0</v>
      </c>
      <c r="G66" s="472">
        <f t="shared" si="2"/>
        <v>103</v>
      </c>
      <c r="H66" s="471">
        <f t="shared" si="3"/>
        <v>466</v>
      </c>
      <c r="I66" s="471">
        <f t="shared" si="3"/>
        <v>9</v>
      </c>
      <c r="J66" s="472">
        <f t="shared" si="4"/>
        <v>475</v>
      </c>
      <c r="L66"/>
    </row>
    <row r="67" spans="1:12" s="475" customFormat="1" ht="12.6" customHeight="1">
      <c r="A67" s="470">
        <f t="shared" si="0"/>
        <v>78</v>
      </c>
      <c r="B67" s="471">
        <v>278</v>
      </c>
      <c r="C67" s="471">
        <v>11</v>
      </c>
      <c r="D67" s="472">
        <f t="shared" si="1"/>
        <v>289</v>
      </c>
      <c r="E67" s="471">
        <v>80</v>
      </c>
      <c r="F67" s="471">
        <v>0</v>
      </c>
      <c r="G67" s="472">
        <f t="shared" si="2"/>
        <v>80</v>
      </c>
      <c r="H67" s="471">
        <f t="shared" si="3"/>
        <v>358</v>
      </c>
      <c r="I67" s="471">
        <f t="shared" si="3"/>
        <v>11</v>
      </c>
      <c r="J67" s="472">
        <f t="shared" si="4"/>
        <v>369</v>
      </c>
      <c r="L67"/>
    </row>
    <row r="68" spans="1:12" s="475" customFormat="1" ht="12.6" customHeight="1">
      <c r="A68" s="470">
        <f t="shared" si="0"/>
        <v>79</v>
      </c>
      <c r="B68" s="471">
        <v>208</v>
      </c>
      <c r="C68" s="471">
        <v>7</v>
      </c>
      <c r="D68" s="472">
        <f t="shared" si="1"/>
        <v>215</v>
      </c>
      <c r="E68" s="471">
        <v>89</v>
      </c>
      <c r="F68" s="471">
        <v>0</v>
      </c>
      <c r="G68" s="472">
        <f t="shared" si="2"/>
        <v>89</v>
      </c>
      <c r="H68" s="471">
        <f t="shared" si="3"/>
        <v>297</v>
      </c>
      <c r="I68" s="471">
        <f t="shared" si="3"/>
        <v>7</v>
      </c>
      <c r="J68" s="472">
        <f t="shared" si="4"/>
        <v>304</v>
      </c>
      <c r="L68"/>
    </row>
    <row r="69" spans="1:12" s="475" customFormat="1" ht="12.6" customHeight="1">
      <c r="A69" s="470">
        <f t="shared" si="0"/>
        <v>80</v>
      </c>
      <c r="B69" s="471">
        <v>203</v>
      </c>
      <c r="C69" s="471">
        <v>3</v>
      </c>
      <c r="D69" s="472">
        <f t="shared" si="1"/>
        <v>206</v>
      </c>
      <c r="E69" s="471">
        <v>95</v>
      </c>
      <c r="F69" s="471">
        <v>0</v>
      </c>
      <c r="G69" s="472">
        <f t="shared" si="2"/>
        <v>95</v>
      </c>
      <c r="H69" s="471">
        <f t="shared" si="3"/>
        <v>298</v>
      </c>
      <c r="I69" s="471">
        <f t="shared" si="3"/>
        <v>3</v>
      </c>
      <c r="J69" s="472">
        <f t="shared" si="4"/>
        <v>301</v>
      </c>
      <c r="L69"/>
    </row>
    <row r="70" spans="1:12" s="475" customFormat="1" ht="12.6" customHeight="1">
      <c r="A70" s="470" t="s">
        <v>3148</v>
      </c>
      <c r="B70" s="97">
        <v>1422</v>
      </c>
      <c r="C70" s="97">
        <v>51</v>
      </c>
      <c r="D70" s="472">
        <f t="shared" ref="D70" si="5">B70+C70</f>
        <v>1473</v>
      </c>
      <c r="E70" s="97">
        <v>725</v>
      </c>
      <c r="F70" s="97">
        <v>1</v>
      </c>
      <c r="G70" s="472">
        <f t="shared" ref="G70" si="6">E70+F70</f>
        <v>726</v>
      </c>
      <c r="H70" s="471">
        <f t="shared" ref="H70:I70" si="7">B70+E70</f>
        <v>2147</v>
      </c>
      <c r="I70" s="471">
        <f t="shared" si="7"/>
        <v>52</v>
      </c>
      <c r="J70" s="472">
        <f t="shared" ref="J70" si="8">H70+I70</f>
        <v>2199</v>
      </c>
      <c r="L70"/>
    </row>
    <row r="71" spans="1:12" s="475" customFormat="1" ht="25.5" customHeight="1">
      <c r="A71" s="263" t="s">
        <v>1010</v>
      </c>
      <c r="B71" s="85">
        <f t="shared" ref="B71:J71" si="9">SUM(B5:B70)</f>
        <v>58834</v>
      </c>
      <c r="C71" s="85">
        <f t="shared" si="9"/>
        <v>1864</v>
      </c>
      <c r="D71" s="85">
        <f t="shared" si="9"/>
        <v>60698</v>
      </c>
      <c r="E71" s="85">
        <f t="shared" si="9"/>
        <v>4637</v>
      </c>
      <c r="F71" s="85">
        <f t="shared" si="9"/>
        <v>26</v>
      </c>
      <c r="G71" s="85">
        <f t="shared" si="9"/>
        <v>4663</v>
      </c>
      <c r="H71" s="85">
        <f t="shared" si="9"/>
        <v>63471</v>
      </c>
      <c r="I71" s="85">
        <f t="shared" si="9"/>
        <v>1890</v>
      </c>
      <c r="J71" s="85">
        <f t="shared" si="9"/>
        <v>65361</v>
      </c>
      <c r="L71"/>
    </row>
    <row r="72" spans="1:12" customFormat="1"/>
  </sheetData>
  <mergeCells count="6">
    <mergeCell ref="A1:J1"/>
    <mergeCell ref="A2:J2"/>
    <mergeCell ref="A3:A4"/>
    <mergeCell ref="B3:D3"/>
    <mergeCell ref="E3:G3"/>
    <mergeCell ref="H3:J3"/>
  </mergeCells>
  <conditionalFormatting sqref="N5">
    <cfRule type="dataBar" priority="3">
      <dataBar>
        <cfvo type="min" val="0"/>
        <cfvo type="max" val="0"/>
        <color rgb="FF63C384"/>
      </dataBar>
      <extLst>
        <ext xmlns:x14="http://schemas.microsoft.com/office/spreadsheetml/2009/9/main" uri="{B025F937-C7B1-47D3-B67F-A62EFF666E3E}">
          <x14:id>{66AFF13D-13D3-493C-86CF-1E906E94154C}</x14:id>
        </ext>
      </extLst>
    </cfRule>
  </conditionalFormatting>
  <conditionalFormatting sqref="M5">
    <cfRule type="dataBar" priority="2">
      <dataBar>
        <cfvo type="min" val="0"/>
        <cfvo type="max" val="0"/>
        <color rgb="FF63C384"/>
      </dataBar>
      <extLst>
        <ext xmlns:x14="http://schemas.microsoft.com/office/spreadsheetml/2009/9/main" uri="{B025F937-C7B1-47D3-B67F-A62EFF666E3E}">
          <x14:id>{CF8AA776-BD04-41D4-B274-A97633787580}</x14:id>
        </ext>
      </extLst>
    </cfRule>
  </conditionalFormatting>
  <printOptions horizontalCentered="1" verticalCentered="1" gridLinesSet="0"/>
  <pageMargins left="0" right="0" top="0" bottom="0" header="0" footer="0"/>
  <pageSetup paperSize="9" scale="80"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dataBar" id="{66AFF13D-13D3-493C-86CF-1E906E94154C}">
            <x14:dataBar minLength="0" maxLength="100" border="1" negativeBarBorderColorSameAsPositive="0">
              <x14:cfvo type="autoMin"/>
              <x14:cfvo type="autoMax"/>
              <x14:borderColor rgb="FF63C384"/>
              <x14:negativeFillColor rgb="FFFF0000"/>
              <x14:negativeBorderColor rgb="FFFF0000"/>
              <x14:axisColor rgb="FF000000"/>
            </x14:dataBar>
          </x14:cfRule>
          <xm:sqref>N5</xm:sqref>
        </x14:conditionalFormatting>
        <x14:conditionalFormatting xmlns:xm="http://schemas.microsoft.com/office/excel/2006/main">
          <x14:cfRule type="dataBar" id="{CF8AA776-BD04-41D4-B274-A97633787580}">
            <x14:dataBar minLength="0" maxLength="100" border="1" negativeBarBorderColorSameAsPositive="0">
              <x14:cfvo type="autoMin"/>
              <x14:cfvo type="autoMax"/>
              <x14:borderColor rgb="FF63C384"/>
              <x14:negativeFillColor rgb="FFFF0000"/>
              <x14:negativeBorderColor rgb="FFFF0000"/>
              <x14:axisColor rgb="FF000000"/>
            </x14:dataBar>
          </x14:cfRule>
          <xm:sqref>M5</xm:sqref>
        </x14:conditionalFormatting>
      </x14:conditionalFormattings>
    </ext>
  </extLst>
</worksheet>
</file>

<file path=xl/worksheets/sheet17.xml><?xml version="1.0" encoding="utf-8"?>
<worksheet xmlns="http://schemas.openxmlformats.org/spreadsheetml/2006/main" xmlns:r="http://schemas.openxmlformats.org/officeDocument/2006/relationships">
  <sheetPr>
    <tabColor theme="0" tint="-0.249977111117893"/>
  </sheetPr>
  <dimension ref="A1:R17"/>
  <sheetViews>
    <sheetView showGridLines="0" zoomScaleNormal="100" workbookViewId="0">
      <pane xSplit="2" ySplit="4" topLeftCell="C11" activePane="bottomRight" state="frozen"/>
      <selection activeCell="J27" sqref="J27"/>
      <selection pane="topRight" activeCell="J27" sqref="J27"/>
      <selection pane="bottomLeft" activeCell="J27" sqref="J27"/>
      <selection pane="bottomRight" activeCell="J27" sqref="J27"/>
    </sheetView>
  </sheetViews>
  <sheetFormatPr defaultRowHeight="15"/>
  <cols>
    <col min="2" max="2" width="28.7109375" customWidth="1"/>
    <col min="3" max="8" width="8.7109375" customWidth="1"/>
    <col min="9" max="11" width="7.7109375" customWidth="1"/>
  </cols>
  <sheetData>
    <row r="1" spans="1:18" s="97" customFormat="1" ht="35.1" customHeight="1">
      <c r="A1" s="858" t="s">
        <v>3169</v>
      </c>
      <c r="B1" s="858"/>
      <c r="C1" s="858"/>
      <c r="D1" s="858"/>
      <c r="E1" s="858"/>
      <c r="F1" s="858"/>
      <c r="G1" s="858"/>
      <c r="H1" s="858"/>
      <c r="I1" s="858"/>
      <c r="J1" s="858"/>
      <c r="K1" s="858"/>
      <c r="M1"/>
      <c r="N1"/>
      <c r="O1"/>
      <c r="P1"/>
      <c r="Q1"/>
      <c r="R1"/>
    </row>
    <row r="2" spans="1:18" s="97" customFormat="1" ht="32.25" customHeight="1">
      <c r="A2" s="871" t="s">
        <v>3200</v>
      </c>
      <c r="B2" s="871"/>
      <c r="C2" s="871"/>
      <c r="D2" s="871"/>
      <c r="E2" s="871"/>
      <c r="F2" s="871"/>
      <c r="G2" s="871"/>
      <c r="H2" s="871"/>
      <c r="I2" s="871"/>
      <c r="J2" s="871"/>
      <c r="K2" s="871"/>
      <c r="M2"/>
      <c r="N2"/>
      <c r="O2"/>
      <c r="P2"/>
      <c r="Q2"/>
      <c r="R2"/>
    </row>
    <row r="3" spans="1:18" s="97" customFormat="1" ht="32.25" customHeight="1">
      <c r="A3" s="822" t="s">
        <v>1997</v>
      </c>
      <c r="B3" s="873" t="s">
        <v>2922</v>
      </c>
      <c r="C3" s="877" t="s">
        <v>2900</v>
      </c>
      <c r="D3" s="878"/>
      <c r="E3" s="878"/>
      <c r="F3" s="877" t="s">
        <v>2901</v>
      </c>
      <c r="G3" s="878"/>
      <c r="H3" s="878"/>
      <c r="I3" s="835" t="s">
        <v>1010</v>
      </c>
      <c r="J3" s="832"/>
      <c r="K3" s="832"/>
      <c r="M3"/>
      <c r="N3"/>
      <c r="O3"/>
      <c r="P3"/>
      <c r="Q3"/>
      <c r="R3"/>
    </row>
    <row r="4" spans="1:18" s="97" customFormat="1" ht="32.25" customHeight="1">
      <c r="A4" s="824"/>
      <c r="B4" s="876"/>
      <c r="C4" s="439" t="s">
        <v>1008</v>
      </c>
      <c r="D4" s="439" t="s">
        <v>1009</v>
      </c>
      <c r="E4" s="439" t="s">
        <v>1010</v>
      </c>
      <c r="F4" s="439" t="s">
        <v>1008</v>
      </c>
      <c r="G4" s="439" t="s">
        <v>1009</v>
      </c>
      <c r="H4" s="439" t="s">
        <v>1010</v>
      </c>
      <c r="I4" s="439" t="s">
        <v>1008</v>
      </c>
      <c r="J4" s="439" t="s">
        <v>1009</v>
      </c>
      <c r="K4" s="433" t="s">
        <v>1010</v>
      </c>
      <c r="M4"/>
      <c r="N4"/>
      <c r="O4"/>
      <c r="P4"/>
      <c r="Q4"/>
      <c r="R4"/>
    </row>
    <row r="5" spans="1:18" s="97" customFormat="1" ht="38.25">
      <c r="A5" s="265" t="s">
        <v>2800</v>
      </c>
      <c r="B5" s="98" t="s">
        <v>2801</v>
      </c>
      <c r="C5" s="182">
        <v>0</v>
      </c>
      <c r="D5" s="182">
        <v>0</v>
      </c>
      <c r="E5" s="100">
        <f>C5+D5</f>
        <v>0</v>
      </c>
      <c r="F5" s="99">
        <v>0</v>
      </c>
      <c r="G5" s="99">
        <v>0</v>
      </c>
      <c r="H5" s="100">
        <f>F5+G5</f>
        <v>0</v>
      </c>
      <c r="I5" s="182">
        <f>C5+F5</f>
        <v>0</v>
      </c>
      <c r="J5" s="182">
        <f>D5+G5</f>
        <v>0</v>
      </c>
      <c r="K5" s="100">
        <f>I5+J5</f>
        <v>0</v>
      </c>
      <c r="M5"/>
      <c r="N5"/>
      <c r="O5"/>
      <c r="P5"/>
      <c r="Q5"/>
      <c r="R5"/>
    </row>
    <row r="6" spans="1:18" s="97" customFormat="1" ht="38.25">
      <c r="A6" s="265" t="s">
        <v>2802</v>
      </c>
      <c r="B6" s="102" t="s">
        <v>2803</v>
      </c>
      <c r="C6" s="182">
        <v>0</v>
      </c>
      <c r="D6" s="182">
        <v>0</v>
      </c>
      <c r="E6" s="100">
        <f t="shared" ref="E6:E13" si="0">C6+D6</f>
        <v>0</v>
      </c>
      <c r="F6" s="182">
        <v>0</v>
      </c>
      <c r="G6" s="182">
        <v>0</v>
      </c>
      <c r="H6" s="100">
        <f t="shared" ref="H6:H13" si="1">F6+G6</f>
        <v>0</v>
      </c>
      <c r="I6" s="182">
        <f t="shared" ref="I6:J13" si="2">C6+F6</f>
        <v>0</v>
      </c>
      <c r="J6" s="182">
        <f t="shared" si="2"/>
        <v>0</v>
      </c>
      <c r="K6" s="100">
        <f t="shared" ref="K6:K13" si="3">I6+J6</f>
        <v>0</v>
      </c>
      <c r="M6"/>
      <c r="N6"/>
      <c r="O6"/>
      <c r="P6"/>
      <c r="Q6"/>
      <c r="R6"/>
    </row>
    <row r="7" spans="1:18" s="97" customFormat="1" ht="25.5">
      <c r="A7" s="265" t="s">
        <v>2804</v>
      </c>
      <c r="B7" s="103" t="s">
        <v>3079</v>
      </c>
      <c r="C7" s="182">
        <v>12132</v>
      </c>
      <c r="D7" s="182">
        <v>443</v>
      </c>
      <c r="E7" s="100">
        <f t="shared" si="0"/>
        <v>12575</v>
      </c>
      <c r="F7" s="182">
        <v>1812</v>
      </c>
      <c r="G7" s="182">
        <v>6</v>
      </c>
      <c r="H7" s="100">
        <f t="shared" si="1"/>
        <v>1818</v>
      </c>
      <c r="I7" s="182">
        <f t="shared" si="2"/>
        <v>13944</v>
      </c>
      <c r="J7" s="182">
        <f t="shared" si="2"/>
        <v>449</v>
      </c>
      <c r="K7" s="100">
        <f t="shared" si="3"/>
        <v>14393</v>
      </c>
      <c r="M7"/>
      <c r="N7"/>
      <c r="O7"/>
      <c r="P7"/>
      <c r="Q7"/>
      <c r="R7"/>
    </row>
    <row r="8" spans="1:18" s="97" customFormat="1" ht="25.5">
      <c r="A8" s="265" t="s">
        <v>2806</v>
      </c>
      <c r="B8" s="102" t="s">
        <v>2807</v>
      </c>
      <c r="C8" s="182">
        <v>8840</v>
      </c>
      <c r="D8" s="182">
        <v>288</v>
      </c>
      <c r="E8" s="100">
        <f t="shared" si="0"/>
        <v>9128</v>
      </c>
      <c r="F8" s="182">
        <v>582</v>
      </c>
      <c r="G8" s="182">
        <v>5</v>
      </c>
      <c r="H8" s="100">
        <f t="shared" si="1"/>
        <v>587</v>
      </c>
      <c r="I8" s="182">
        <f t="shared" si="2"/>
        <v>9422</v>
      </c>
      <c r="J8" s="182">
        <f t="shared" si="2"/>
        <v>293</v>
      </c>
      <c r="K8" s="100">
        <f t="shared" si="3"/>
        <v>9715</v>
      </c>
      <c r="M8"/>
      <c r="N8"/>
      <c r="O8"/>
      <c r="P8"/>
      <c r="Q8"/>
      <c r="R8"/>
    </row>
    <row r="9" spans="1:18" s="97" customFormat="1" ht="25.5">
      <c r="A9" s="265" t="s">
        <v>2808</v>
      </c>
      <c r="B9" s="102" t="s">
        <v>3080</v>
      </c>
      <c r="C9" s="182">
        <v>12120</v>
      </c>
      <c r="D9" s="182">
        <v>409</v>
      </c>
      <c r="E9" s="100">
        <f t="shared" si="0"/>
        <v>12529</v>
      </c>
      <c r="F9" s="182">
        <v>1156</v>
      </c>
      <c r="G9" s="182">
        <v>8</v>
      </c>
      <c r="H9" s="100">
        <f t="shared" si="1"/>
        <v>1164</v>
      </c>
      <c r="I9" s="182">
        <f t="shared" si="2"/>
        <v>13276</v>
      </c>
      <c r="J9" s="182">
        <f t="shared" si="2"/>
        <v>417</v>
      </c>
      <c r="K9" s="100">
        <f t="shared" si="3"/>
        <v>13693</v>
      </c>
      <c r="M9"/>
      <c r="N9"/>
      <c r="O9"/>
      <c r="P9"/>
      <c r="Q9"/>
      <c r="R9"/>
    </row>
    <row r="10" spans="1:18" s="97" customFormat="1" ht="25.5">
      <c r="A10" s="265" t="s">
        <v>2810</v>
      </c>
      <c r="B10" s="102" t="s">
        <v>3081</v>
      </c>
      <c r="C10" s="182">
        <v>10545</v>
      </c>
      <c r="D10" s="182">
        <v>297</v>
      </c>
      <c r="E10" s="100">
        <f t="shared" si="0"/>
        <v>10842</v>
      </c>
      <c r="F10" s="182">
        <v>549</v>
      </c>
      <c r="G10" s="182">
        <v>4</v>
      </c>
      <c r="H10" s="100">
        <f t="shared" si="1"/>
        <v>553</v>
      </c>
      <c r="I10" s="182">
        <f t="shared" si="2"/>
        <v>11094</v>
      </c>
      <c r="J10" s="182">
        <f t="shared" si="2"/>
        <v>301</v>
      </c>
      <c r="K10" s="100">
        <f t="shared" si="3"/>
        <v>11395</v>
      </c>
      <c r="M10"/>
      <c r="N10"/>
      <c r="O10"/>
      <c r="P10"/>
      <c r="Q10"/>
      <c r="R10"/>
    </row>
    <row r="11" spans="1:18" s="97" customFormat="1" ht="25.5">
      <c r="A11" s="265" t="s">
        <v>2810</v>
      </c>
      <c r="B11" s="102" t="s">
        <v>3077</v>
      </c>
      <c r="C11" s="182">
        <v>7046</v>
      </c>
      <c r="D11" s="182">
        <v>224</v>
      </c>
      <c r="E11" s="100">
        <f t="shared" si="0"/>
        <v>7270</v>
      </c>
      <c r="F11" s="182">
        <v>166</v>
      </c>
      <c r="G11" s="182">
        <v>3</v>
      </c>
      <c r="H11" s="100">
        <f t="shared" si="1"/>
        <v>169</v>
      </c>
      <c r="I11" s="182">
        <f t="shared" si="2"/>
        <v>7212</v>
      </c>
      <c r="J11" s="182">
        <f t="shared" si="2"/>
        <v>227</v>
      </c>
      <c r="K11" s="100">
        <f t="shared" si="3"/>
        <v>7439</v>
      </c>
      <c r="M11"/>
      <c r="N11"/>
      <c r="O11"/>
      <c r="P11"/>
      <c r="Q11"/>
      <c r="R11"/>
    </row>
    <row r="12" spans="1:18" s="97" customFormat="1" ht="38.25">
      <c r="A12" s="265" t="s">
        <v>2813</v>
      </c>
      <c r="B12" s="102" t="s">
        <v>3078</v>
      </c>
      <c r="C12" s="182">
        <v>8151</v>
      </c>
      <c r="D12" s="182">
        <v>203</v>
      </c>
      <c r="E12" s="100">
        <f t="shared" si="0"/>
        <v>8354</v>
      </c>
      <c r="F12" s="182">
        <v>372</v>
      </c>
      <c r="G12" s="182">
        <v>0</v>
      </c>
      <c r="H12" s="100">
        <f t="shared" si="1"/>
        <v>372</v>
      </c>
      <c r="I12" s="182">
        <f t="shared" si="2"/>
        <v>8523</v>
      </c>
      <c r="J12" s="182">
        <f t="shared" si="2"/>
        <v>203</v>
      </c>
      <c r="K12" s="100">
        <f t="shared" si="3"/>
        <v>8726</v>
      </c>
      <c r="M12"/>
      <c r="N12"/>
      <c r="O12"/>
      <c r="P12"/>
      <c r="Q12"/>
      <c r="R12"/>
    </row>
    <row r="13" spans="1:18" s="97" customFormat="1" ht="38.25">
      <c r="A13" s="265">
        <v>999</v>
      </c>
      <c r="B13" s="98" t="s">
        <v>2923</v>
      </c>
      <c r="C13" s="182">
        <v>0</v>
      </c>
      <c r="D13" s="182">
        <v>0</v>
      </c>
      <c r="E13" s="100">
        <f t="shared" si="0"/>
        <v>0</v>
      </c>
      <c r="F13" s="182">
        <v>0</v>
      </c>
      <c r="G13" s="182">
        <v>0</v>
      </c>
      <c r="H13" s="100">
        <f t="shared" si="1"/>
        <v>0</v>
      </c>
      <c r="I13" s="182">
        <f t="shared" si="2"/>
        <v>0</v>
      </c>
      <c r="J13" s="182">
        <f t="shared" si="2"/>
        <v>0</v>
      </c>
      <c r="K13" s="100">
        <f t="shared" si="3"/>
        <v>0</v>
      </c>
      <c r="M13"/>
      <c r="N13"/>
      <c r="O13"/>
      <c r="P13"/>
      <c r="Q13"/>
      <c r="R13"/>
    </row>
    <row r="14" spans="1:18" s="97" customFormat="1" ht="21.75" customHeight="1">
      <c r="A14" s="868" t="s">
        <v>2815</v>
      </c>
      <c r="B14" s="868"/>
      <c r="C14" s="104">
        <f>SUM(C5:C13)</f>
        <v>58834</v>
      </c>
      <c r="D14" s="104">
        <f t="shared" ref="D14:K14" si="4">SUM(D5:D13)</f>
        <v>1864</v>
      </c>
      <c r="E14" s="104">
        <f t="shared" si="4"/>
        <v>60698</v>
      </c>
      <c r="F14" s="104">
        <f t="shared" si="4"/>
        <v>4637</v>
      </c>
      <c r="G14" s="104">
        <f t="shared" si="4"/>
        <v>26</v>
      </c>
      <c r="H14" s="104">
        <f t="shared" si="4"/>
        <v>4663</v>
      </c>
      <c r="I14" s="104">
        <f t="shared" si="4"/>
        <v>63471</v>
      </c>
      <c r="J14" s="104">
        <f t="shared" si="4"/>
        <v>1890</v>
      </c>
      <c r="K14" s="104">
        <f t="shared" si="4"/>
        <v>65361</v>
      </c>
      <c r="M14"/>
      <c r="N14"/>
      <c r="O14"/>
      <c r="P14"/>
      <c r="Q14"/>
      <c r="R14"/>
    </row>
    <row r="15" spans="1:18" s="97" customFormat="1">
      <c r="A15" s="869" t="s">
        <v>2816</v>
      </c>
      <c r="B15" s="869"/>
      <c r="C15" s="869"/>
      <c r="D15" s="869"/>
      <c r="E15" s="869"/>
      <c r="F15" s="869"/>
      <c r="G15" s="869"/>
      <c r="H15" s="869"/>
      <c r="I15" s="869"/>
      <c r="J15" s="869"/>
      <c r="K15" s="869"/>
      <c r="M15"/>
      <c r="N15"/>
      <c r="O15"/>
      <c r="P15"/>
      <c r="Q15"/>
      <c r="R15"/>
    </row>
    <row r="16" spans="1:18" s="97" customFormat="1">
      <c r="A16" s="865" t="s">
        <v>2818</v>
      </c>
      <c r="B16" s="865"/>
      <c r="C16" s="865"/>
      <c r="D16" s="865"/>
      <c r="E16" s="865"/>
      <c r="F16" s="865"/>
      <c r="G16" s="865"/>
      <c r="H16" s="865"/>
      <c r="I16" s="865"/>
      <c r="J16" s="865"/>
      <c r="K16" s="865"/>
      <c r="M16"/>
      <c r="N16"/>
      <c r="O16"/>
      <c r="P16"/>
      <c r="Q16"/>
      <c r="R16"/>
    </row>
    <row r="17" spans="13:18" s="97" customFormat="1">
      <c r="M17"/>
      <c r="N17"/>
      <c r="O17"/>
      <c r="P17"/>
      <c r="Q17"/>
      <c r="R17"/>
    </row>
  </sheetData>
  <mergeCells count="10">
    <mergeCell ref="A14:B14"/>
    <mergeCell ref="A15:K15"/>
    <mergeCell ref="A16:K16"/>
    <mergeCell ref="A1:K1"/>
    <mergeCell ref="A2:K2"/>
    <mergeCell ref="A3:A4"/>
    <mergeCell ref="B3:B4"/>
    <mergeCell ref="C3:E3"/>
    <mergeCell ref="F3:H3"/>
    <mergeCell ref="I3:K3"/>
  </mergeCells>
  <printOptions horizontalCentered="1" verticalCentered="1"/>
  <pageMargins left="0.39370078740157483" right="0.23622047244094491" top="0.43307086614173229"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tabColor theme="0" tint="-0.34998626667073579"/>
  </sheetPr>
  <dimension ref="A1:P11"/>
  <sheetViews>
    <sheetView showGridLines="0" zoomScaleNormal="100" workbookViewId="0">
      <pane xSplit="1" ySplit="7" topLeftCell="B8" activePane="bottomRight" state="frozen"/>
      <selection activeCell="J27" sqref="J27"/>
      <selection pane="topRight" activeCell="J27" sqref="J27"/>
      <selection pane="bottomLeft" activeCell="J27" sqref="J27"/>
      <selection pane="bottomRight" activeCell="J27" sqref="J27"/>
    </sheetView>
  </sheetViews>
  <sheetFormatPr defaultRowHeight="15"/>
  <cols>
    <col min="1" max="1" width="12" customWidth="1"/>
  </cols>
  <sheetData>
    <row r="1" spans="1:16" ht="29.25" customHeight="1">
      <c r="A1" s="879" t="s">
        <v>3201</v>
      </c>
      <c r="B1" s="880"/>
      <c r="C1" s="880"/>
      <c r="D1" s="880"/>
      <c r="E1" s="880"/>
      <c r="F1" s="880"/>
      <c r="G1" s="880"/>
      <c r="H1" s="880"/>
      <c r="I1" s="880"/>
      <c r="J1" s="880"/>
      <c r="K1" s="880"/>
      <c r="L1" s="880"/>
      <c r="M1" s="880"/>
      <c r="N1" s="880"/>
      <c r="O1" s="880"/>
      <c r="P1" s="880"/>
    </row>
    <row r="2" spans="1:16" ht="30" customHeight="1">
      <c r="A2" s="881" t="s">
        <v>3202</v>
      </c>
      <c r="B2" s="882"/>
      <c r="C2" s="882"/>
      <c r="D2" s="882"/>
      <c r="E2" s="882"/>
      <c r="F2" s="882"/>
      <c r="G2" s="882"/>
      <c r="H2" s="882"/>
      <c r="I2" s="882"/>
      <c r="J2" s="882"/>
      <c r="K2" s="882"/>
      <c r="L2" s="882"/>
      <c r="M2" s="882"/>
      <c r="N2" s="882"/>
      <c r="O2" s="882"/>
      <c r="P2" s="882"/>
    </row>
    <row r="3" spans="1:16">
      <c r="A3" s="238"/>
      <c r="B3" s="238"/>
      <c r="C3" s="238"/>
      <c r="D3" s="238"/>
      <c r="E3" s="238"/>
      <c r="F3" s="238"/>
      <c r="G3" s="238"/>
      <c r="H3" s="238"/>
      <c r="I3" s="238"/>
      <c r="J3" s="238"/>
      <c r="K3" s="238"/>
      <c r="L3" s="238"/>
      <c r="M3" s="238"/>
      <c r="N3" s="440"/>
      <c r="O3" s="883"/>
      <c r="P3" s="883"/>
    </row>
    <row r="4" spans="1:16" ht="47.25" customHeight="1">
      <c r="A4" s="860" t="s">
        <v>3087</v>
      </c>
      <c r="B4" s="884" t="s">
        <v>2975</v>
      </c>
      <c r="C4" s="885"/>
      <c r="D4" s="886"/>
      <c r="E4" s="884" t="s">
        <v>3030</v>
      </c>
      <c r="F4" s="885"/>
      <c r="G4" s="885"/>
      <c r="H4" s="885"/>
      <c r="I4" s="885"/>
      <c r="J4" s="886"/>
      <c r="K4" s="884" t="s">
        <v>2976</v>
      </c>
      <c r="L4" s="885"/>
      <c r="M4" s="886"/>
      <c r="N4" s="884" t="s">
        <v>2977</v>
      </c>
      <c r="O4" s="893"/>
      <c r="P4" s="893"/>
    </row>
    <row r="5" spans="1:16" ht="28.5" customHeight="1">
      <c r="A5" s="860"/>
      <c r="B5" s="887"/>
      <c r="C5" s="888"/>
      <c r="D5" s="889"/>
      <c r="E5" s="890"/>
      <c r="F5" s="891"/>
      <c r="G5" s="891"/>
      <c r="H5" s="891"/>
      <c r="I5" s="891"/>
      <c r="J5" s="892"/>
      <c r="K5" s="887"/>
      <c r="L5" s="888"/>
      <c r="M5" s="889"/>
      <c r="N5" s="894"/>
      <c r="O5" s="895"/>
      <c r="P5" s="895"/>
    </row>
    <row r="6" spans="1:16" ht="39.75" customHeight="1">
      <c r="A6" s="860"/>
      <c r="B6" s="890"/>
      <c r="C6" s="891"/>
      <c r="D6" s="892"/>
      <c r="E6" s="898" t="s">
        <v>2978</v>
      </c>
      <c r="F6" s="898"/>
      <c r="G6" s="899"/>
      <c r="H6" s="900" t="s">
        <v>2979</v>
      </c>
      <c r="I6" s="898"/>
      <c r="J6" s="898"/>
      <c r="K6" s="890"/>
      <c r="L6" s="891"/>
      <c r="M6" s="892"/>
      <c r="N6" s="896"/>
      <c r="O6" s="897"/>
      <c r="P6" s="897"/>
    </row>
    <row r="7" spans="1:16" ht="29.25" customHeight="1">
      <c r="A7" s="860"/>
      <c r="B7" s="439" t="s">
        <v>1008</v>
      </c>
      <c r="C7" s="400" t="s">
        <v>1009</v>
      </c>
      <c r="D7" s="439" t="s">
        <v>1010</v>
      </c>
      <c r="E7" s="439" t="s">
        <v>1008</v>
      </c>
      <c r="F7" s="400" t="s">
        <v>1009</v>
      </c>
      <c r="G7" s="439" t="s">
        <v>1010</v>
      </c>
      <c r="H7" s="439" t="s">
        <v>1008</v>
      </c>
      <c r="I7" s="400" t="s">
        <v>1009</v>
      </c>
      <c r="J7" s="439" t="s">
        <v>1010</v>
      </c>
      <c r="K7" s="439" t="s">
        <v>1008</v>
      </c>
      <c r="L7" s="400" t="s">
        <v>1009</v>
      </c>
      <c r="M7" s="439" t="s">
        <v>1010</v>
      </c>
      <c r="N7" s="439" t="s">
        <v>1008</v>
      </c>
      <c r="O7" s="400" t="s">
        <v>1009</v>
      </c>
      <c r="P7" s="432" t="s">
        <v>1010</v>
      </c>
    </row>
    <row r="8" spans="1:16" ht="57" customHeight="1">
      <c r="A8" s="106" t="s">
        <v>2920</v>
      </c>
      <c r="B8" s="486">
        <v>15882</v>
      </c>
      <c r="C8" s="487">
        <v>302</v>
      </c>
      <c r="D8" s="488">
        <f>SUM(B8:C8)</f>
        <v>16184</v>
      </c>
      <c r="E8" s="486">
        <v>2418</v>
      </c>
      <c r="F8" s="486">
        <v>51</v>
      </c>
      <c r="G8" s="488">
        <f>E8+F8</f>
        <v>2469</v>
      </c>
      <c r="H8" s="486">
        <v>22622</v>
      </c>
      <c r="I8" s="486">
        <v>391</v>
      </c>
      <c r="J8" s="488">
        <f>H8+I8</f>
        <v>23013</v>
      </c>
      <c r="K8" s="486">
        <f>+N8-B8-E8-H8</f>
        <v>17912</v>
      </c>
      <c r="L8" s="486">
        <f>+O8-C8-F8-I8</f>
        <v>1120</v>
      </c>
      <c r="M8" s="488">
        <f>SUM(K8:L8)</f>
        <v>19032</v>
      </c>
      <c r="N8" s="375">
        <v>58834</v>
      </c>
      <c r="O8" s="375">
        <v>1864</v>
      </c>
      <c r="P8" s="374">
        <f>SUM(N8:O8)</f>
        <v>60698</v>
      </c>
    </row>
    <row r="9" spans="1:16" ht="76.5" customHeight="1">
      <c r="A9" s="106" t="s">
        <v>2921</v>
      </c>
      <c r="B9" s="486">
        <v>369</v>
      </c>
      <c r="C9" s="487">
        <v>0</v>
      </c>
      <c r="D9" s="488">
        <f>SUM(B9:C9)</f>
        <v>369</v>
      </c>
      <c r="E9" s="486">
        <v>64</v>
      </c>
      <c r="F9" s="486">
        <v>0</v>
      </c>
      <c r="G9" s="488">
        <f>E9+F9</f>
        <v>64</v>
      </c>
      <c r="H9" s="486">
        <v>3971</v>
      </c>
      <c r="I9" s="486">
        <v>4</v>
      </c>
      <c r="J9" s="488">
        <f>H9+I9</f>
        <v>3975</v>
      </c>
      <c r="K9" s="486">
        <f>+N9-B9-E9-H9</f>
        <v>233</v>
      </c>
      <c r="L9" s="486">
        <f>+O9-C9-F9-I9</f>
        <v>22</v>
      </c>
      <c r="M9" s="488">
        <f>SUM(K9:L9)</f>
        <v>255</v>
      </c>
      <c r="N9" s="375">
        <v>4637</v>
      </c>
      <c r="O9" s="375">
        <v>26</v>
      </c>
      <c r="P9" s="374">
        <f>N9+O9</f>
        <v>4663</v>
      </c>
    </row>
    <row r="10" spans="1:16" ht="24">
      <c r="A10" s="213" t="s">
        <v>2924</v>
      </c>
      <c r="B10" s="489">
        <f t="shared" ref="B10:P10" si="0">SUM(B8:B9)</f>
        <v>16251</v>
      </c>
      <c r="C10" s="489">
        <f t="shared" si="0"/>
        <v>302</v>
      </c>
      <c r="D10" s="489">
        <f t="shared" si="0"/>
        <v>16553</v>
      </c>
      <c r="E10" s="489">
        <f t="shared" si="0"/>
        <v>2482</v>
      </c>
      <c r="F10" s="489">
        <f t="shared" si="0"/>
        <v>51</v>
      </c>
      <c r="G10" s="489">
        <f t="shared" si="0"/>
        <v>2533</v>
      </c>
      <c r="H10" s="489">
        <f t="shared" si="0"/>
        <v>26593</v>
      </c>
      <c r="I10" s="489">
        <f t="shared" si="0"/>
        <v>395</v>
      </c>
      <c r="J10" s="489">
        <f t="shared" si="0"/>
        <v>26988</v>
      </c>
      <c r="K10" s="489">
        <f t="shared" si="0"/>
        <v>18145</v>
      </c>
      <c r="L10" s="489">
        <f t="shared" si="0"/>
        <v>1142</v>
      </c>
      <c r="M10" s="489">
        <f t="shared" si="0"/>
        <v>19287</v>
      </c>
      <c r="N10" s="376">
        <f t="shared" si="0"/>
        <v>63471</v>
      </c>
      <c r="O10" s="376">
        <f t="shared" si="0"/>
        <v>1890</v>
      </c>
      <c r="P10" s="376">
        <f t="shared" si="0"/>
        <v>65361</v>
      </c>
    </row>
    <row r="11" spans="1:16">
      <c r="E11" s="259"/>
      <c r="F11" s="260"/>
      <c r="G11" s="259"/>
      <c r="H11" s="259"/>
      <c r="I11" s="259"/>
      <c r="J11" s="259"/>
      <c r="K11" s="260" t="e">
        <f>N8-#REF!</f>
        <v>#REF!</v>
      </c>
      <c r="L11" s="260" t="e">
        <f>O8-#REF!</f>
        <v>#REF!</v>
      </c>
      <c r="M11" s="259"/>
    </row>
  </sheetData>
  <mergeCells count="10">
    <mergeCell ref="A1:P1"/>
    <mergeCell ref="A2:P2"/>
    <mergeCell ref="O3:P3"/>
    <mergeCell ref="A4:A7"/>
    <mergeCell ref="B4:D6"/>
    <mergeCell ref="E4:J5"/>
    <mergeCell ref="K4:M6"/>
    <mergeCell ref="N4:P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xl/worksheets/sheet19.xml><?xml version="1.0" encoding="utf-8"?>
<worksheet xmlns="http://schemas.openxmlformats.org/spreadsheetml/2006/main" xmlns:r="http://schemas.openxmlformats.org/officeDocument/2006/relationships">
  <dimension ref="A1:P750"/>
  <sheetViews>
    <sheetView showGridLines="0" zoomScale="110" zoomScaleNormal="110" workbookViewId="0">
      <pane xSplit="3" ySplit="5" topLeftCell="D669"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1.25" outlineLevelRow="2"/>
  <cols>
    <col min="1" max="1" width="15.5703125" style="662" customWidth="1"/>
    <col min="2" max="2" width="14.85546875" style="662" customWidth="1"/>
    <col min="3" max="3" width="30.42578125" style="662" customWidth="1"/>
    <col min="4" max="6" width="10.7109375" style="543" customWidth="1"/>
    <col min="7" max="9" width="11.7109375" style="543" customWidth="1"/>
    <col min="10" max="12" width="1.85546875" style="525" bestFit="1" customWidth="1"/>
    <col min="13" max="16384" width="9.140625" style="525"/>
  </cols>
  <sheetData>
    <row r="1" spans="1:12" s="536" customFormat="1" ht="24.95" customHeight="1">
      <c r="A1" s="917" t="s">
        <v>3203</v>
      </c>
      <c r="B1" s="917"/>
      <c r="C1" s="917"/>
      <c r="D1" s="917"/>
      <c r="E1" s="917"/>
      <c r="F1" s="917"/>
      <c r="G1" s="917"/>
      <c r="H1" s="917"/>
      <c r="I1" s="917"/>
    </row>
    <row r="2" spans="1:12" s="536" customFormat="1" ht="24.95" customHeight="1">
      <c r="A2" s="918" t="s">
        <v>3204</v>
      </c>
      <c r="B2" s="918"/>
      <c r="C2" s="918"/>
      <c r="D2" s="918"/>
      <c r="E2" s="918"/>
      <c r="F2" s="918"/>
      <c r="G2" s="918"/>
      <c r="H2" s="918"/>
      <c r="I2" s="918"/>
    </row>
    <row r="3" spans="1:12" ht="20.25" customHeight="1">
      <c r="A3" s="919" t="s">
        <v>2899</v>
      </c>
      <c r="B3" s="919"/>
      <c r="C3" s="920"/>
      <c r="D3" s="925" t="s">
        <v>3156</v>
      </c>
      <c r="E3" s="926"/>
      <c r="F3" s="926"/>
      <c r="G3" s="927" t="s">
        <v>3033</v>
      </c>
      <c r="H3" s="928"/>
      <c r="I3" s="928"/>
    </row>
    <row r="4" spans="1:12" ht="9" customHeight="1">
      <c r="A4" s="921"/>
      <c r="B4" s="921"/>
      <c r="C4" s="922"/>
      <c r="D4" s="925"/>
      <c r="E4" s="926"/>
      <c r="F4" s="926"/>
      <c r="G4" s="929"/>
      <c r="H4" s="930"/>
      <c r="I4" s="930"/>
    </row>
    <row r="5" spans="1:12" ht="12.75" customHeight="1">
      <c r="A5" s="923"/>
      <c r="B5" s="923"/>
      <c r="C5" s="924"/>
      <c r="D5" s="519" t="s">
        <v>3073</v>
      </c>
      <c r="E5" s="520" t="s">
        <v>3074</v>
      </c>
      <c r="F5" s="520" t="s">
        <v>3059</v>
      </c>
      <c r="G5" s="520" t="s">
        <v>3073</v>
      </c>
      <c r="H5" s="520" t="s">
        <v>3074</v>
      </c>
      <c r="I5" s="521" t="s">
        <v>3059</v>
      </c>
    </row>
    <row r="6" spans="1:12" ht="11.25" customHeight="1">
      <c r="A6" s="901" t="s">
        <v>1</v>
      </c>
      <c r="B6" s="901"/>
      <c r="C6" s="901"/>
      <c r="D6" s="537">
        <f t="shared" ref="D6:I6" si="0">SUM(D7:D37)</f>
        <v>12</v>
      </c>
      <c r="E6" s="537">
        <f t="shared" si="0"/>
        <v>1</v>
      </c>
      <c r="F6" s="538">
        <f t="shared" si="0"/>
        <v>13</v>
      </c>
      <c r="G6" s="537">
        <f t="shared" si="0"/>
        <v>0</v>
      </c>
      <c r="H6" s="537">
        <f t="shared" si="0"/>
        <v>0</v>
      </c>
      <c r="I6" s="538">
        <f t="shared" si="0"/>
        <v>0</v>
      </c>
      <c r="J6" s="658"/>
      <c r="K6" s="658"/>
      <c r="L6" s="658"/>
    </row>
    <row r="7" spans="1:12" ht="22.5" hidden="1" customHeight="1" outlineLevel="1">
      <c r="A7" s="906" t="s">
        <v>1</v>
      </c>
      <c r="B7" s="910" t="s">
        <v>2</v>
      </c>
      <c r="C7" s="660" t="s">
        <v>3</v>
      </c>
      <c r="D7" s="539">
        <v>0</v>
      </c>
      <c r="E7" s="539">
        <v>0</v>
      </c>
      <c r="F7" s="540">
        <f>+E7+D7</f>
        <v>0</v>
      </c>
      <c r="G7" s="539">
        <v>0</v>
      </c>
      <c r="H7" s="539">
        <v>0</v>
      </c>
      <c r="I7" s="540">
        <f>+H7+G7</f>
        <v>0</v>
      </c>
      <c r="J7" s="658"/>
      <c r="K7" s="658"/>
      <c r="L7" s="658"/>
    </row>
    <row r="8" spans="1:12" hidden="1" outlineLevel="1">
      <c r="A8" s="906"/>
      <c r="B8" s="910"/>
      <c r="C8" s="660" t="s">
        <v>4</v>
      </c>
      <c r="D8" s="539">
        <v>0</v>
      </c>
      <c r="E8" s="539">
        <v>0</v>
      </c>
      <c r="F8" s="540">
        <f t="shared" ref="F8:F72" si="1">+E8+D8</f>
        <v>0</v>
      </c>
      <c r="G8" s="539">
        <v>0</v>
      </c>
      <c r="H8" s="539">
        <v>0</v>
      </c>
      <c r="I8" s="540">
        <f t="shared" ref="I8:I79" si="2">+H8+G8</f>
        <v>0</v>
      </c>
      <c r="J8" s="658"/>
      <c r="K8" s="658"/>
      <c r="L8" s="658"/>
    </row>
    <row r="9" spans="1:12" ht="22.5" hidden="1" outlineLevel="1">
      <c r="A9" s="906"/>
      <c r="B9" s="910"/>
      <c r="C9" s="660" t="s">
        <v>5</v>
      </c>
      <c r="D9" s="539">
        <v>0</v>
      </c>
      <c r="E9" s="539">
        <v>0</v>
      </c>
      <c r="F9" s="540">
        <f t="shared" si="1"/>
        <v>0</v>
      </c>
      <c r="G9" s="539">
        <v>0</v>
      </c>
      <c r="H9" s="539">
        <v>0</v>
      </c>
      <c r="I9" s="540">
        <f t="shared" si="2"/>
        <v>0</v>
      </c>
      <c r="J9" s="658"/>
      <c r="K9" s="658"/>
      <c r="L9" s="658"/>
    </row>
    <row r="10" spans="1:12" hidden="1" outlineLevel="1">
      <c r="A10" s="906"/>
      <c r="B10" s="910"/>
      <c r="C10" s="660" t="s">
        <v>6</v>
      </c>
      <c r="D10" s="539">
        <v>0</v>
      </c>
      <c r="E10" s="539">
        <v>0</v>
      </c>
      <c r="F10" s="540">
        <f t="shared" si="1"/>
        <v>0</v>
      </c>
      <c r="G10" s="539">
        <v>0</v>
      </c>
      <c r="H10" s="539">
        <v>0</v>
      </c>
      <c r="I10" s="540">
        <f t="shared" si="2"/>
        <v>0</v>
      </c>
      <c r="J10" s="658"/>
      <c r="K10" s="658"/>
      <c r="L10" s="658"/>
    </row>
    <row r="11" spans="1:12" hidden="1" outlineLevel="1">
      <c r="A11" s="906"/>
      <c r="B11" s="910"/>
      <c r="C11" s="660" t="s">
        <v>7</v>
      </c>
      <c r="D11" s="539">
        <v>0</v>
      </c>
      <c r="E11" s="539">
        <v>0</v>
      </c>
      <c r="F11" s="540">
        <f t="shared" si="1"/>
        <v>0</v>
      </c>
      <c r="G11" s="539">
        <v>0</v>
      </c>
      <c r="H11" s="539">
        <v>0</v>
      </c>
      <c r="I11" s="540">
        <f t="shared" si="2"/>
        <v>0</v>
      </c>
      <c r="J11" s="658"/>
      <c r="K11" s="658"/>
      <c r="L11" s="658"/>
    </row>
    <row r="12" spans="1:12" hidden="1" outlineLevel="1">
      <c r="A12" s="906"/>
      <c r="B12" s="910"/>
      <c r="C12" s="660" t="s">
        <v>8</v>
      </c>
      <c r="D12" s="539">
        <v>0</v>
      </c>
      <c r="E12" s="539">
        <v>0</v>
      </c>
      <c r="F12" s="540">
        <f t="shared" si="1"/>
        <v>0</v>
      </c>
      <c r="G12" s="539">
        <v>0</v>
      </c>
      <c r="H12" s="539">
        <v>0</v>
      </c>
      <c r="I12" s="540">
        <f t="shared" si="2"/>
        <v>0</v>
      </c>
      <c r="J12" s="658"/>
      <c r="K12" s="658"/>
      <c r="L12" s="658"/>
    </row>
    <row r="13" spans="1:12" ht="22.5" hidden="1" outlineLevel="1">
      <c r="A13" s="906"/>
      <c r="B13" s="910"/>
      <c r="C13" s="660" t="s">
        <v>9</v>
      </c>
      <c r="D13" s="539">
        <v>0</v>
      </c>
      <c r="E13" s="539">
        <v>0</v>
      </c>
      <c r="F13" s="540">
        <f t="shared" si="1"/>
        <v>0</v>
      </c>
      <c r="G13" s="539">
        <v>0</v>
      </c>
      <c r="H13" s="539">
        <v>0</v>
      </c>
      <c r="I13" s="540">
        <f t="shared" si="2"/>
        <v>0</v>
      </c>
      <c r="J13" s="658"/>
      <c r="K13" s="658"/>
      <c r="L13" s="658"/>
    </row>
    <row r="14" spans="1:12" ht="11.25" hidden="1" customHeight="1" outlineLevel="1">
      <c r="A14" s="906"/>
      <c r="B14" s="910" t="s">
        <v>10</v>
      </c>
      <c r="C14" s="660" t="s">
        <v>11</v>
      </c>
      <c r="D14" s="539">
        <v>0</v>
      </c>
      <c r="E14" s="539">
        <v>0</v>
      </c>
      <c r="F14" s="540">
        <f t="shared" si="1"/>
        <v>0</v>
      </c>
      <c r="G14" s="539">
        <v>0</v>
      </c>
      <c r="H14" s="539">
        <v>0</v>
      </c>
      <c r="I14" s="540">
        <f t="shared" si="2"/>
        <v>0</v>
      </c>
      <c r="J14" s="658"/>
      <c r="K14" s="658"/>
      <c r="L14" s="658"/>
    </row>
    <row r="15" spans="1:12" ht="22.5" hidden="1" outlineLevel="1">
      <c r="A15" s="906"/>
      <c r="B15" s="910"/>
      <c r="C15" s="660" t="s">
        <v>12</v>
      </c>
      <c r="D15" s="539">
        <v>0</v>
      </c>
      <c r="E15" s="539">
        <v>0</v>
      </c>
      <c r="F15" s="540">
        <f t="shared" si="1"/>
        <v>0</v>
      </c>
      <c r="G15" s="539">
        <v>0</v>
      </c>
      <c r="H15" s="539">
        <v>0</v>
      </c>
      <c r="I15" s="540">
        <f t="shared" si="2"/>
        <v>0</v>
      </c>
      <c r="J15" s="658"/>
      <c r="K15" s="658"/>
      <c r="L15" s="658"/>
    </row>
    <row r="16" spans="1:12" hidden="1" outlineLevel="1">
      <c r="A16" s="906"/>
      <c r="B16" s="910"/>
      <c r="C16" s="660" t="s">
        <v>13</v>
      </c>
      <c r="D16" s="539">
        <v>1</v>
      </c>
      <c r="E16" s="539">
        <v>0</v>
      </c>
      <c r="F16" s="540">
        <f t="shared" si="1"/>
        <v>1</v>
      </c>
      <c r="G16" s="539">
        <v>0</v>
      </c>
      <c r="H16" s="539">
        <v>0</v>
      </c>
      <c r="I16" s="540">
        <f t="shared" si="2"/>
        <v>0</v>
      </c>
      <c r="J16" s="658"/>
      <c r="K16" s="658"/>
      <c r="L16" s="658"/>
    </row>
    <row r="17" spans="1:12" ht="22.5" hidden="1" outlineLevel="1">
      <c r="A17" s="906"/>
      <c r="B17" s="910"/>
      <c r="C17" s="660" t="s">
        <v>14</v>
      </c>
      <c r="D17" s="541">
        <v>0</v>
      </c>
      <c r="E17" s="539">
        <v>0</v>
      </c>
      <c r="F17" s="540">
        <f t="shared" si="1"/>
        <v>0</v>
      </c>
      <c r="G17" s="539">
        <v>0</v>
      </c>
      <c r="H17" s="539">
        <v>0</v>
      </c>
      <c r="I17" s="540">
        <f t="shared" si="2"/>
        <v>0</v>
      </c>
      <c r="J17" s="658"/>
      <c r="K17" s="658"/>
      <c r="L17" s="658"/>
    </row>
    <row r="18" spans="1:12" ht="22.5" hidden="1" outlineLevel="1">
      <c r="A18" s="906"/>
      <c r="B18" s="910"/>
      <c r="C18" s="660" t="s">
        <v>15</v>
      </c>
      <c r="D18" s="539">
        <v>0</v>
      </c>
      <c r="E18" s="539">
        <v>1</v>
      </c>
      <c r="F18" s="540">
        <f t="shared" si="1"/>
        <v>1</v>
      </c>
      <c r="G18" s="539">
        <v>0</v>
      </c>
      <c r="H18" s="539">
        <v>0</v>
      </c>
      <c r="I18" s="540">
        <f t="shared" si="2"/>
        <v>0</v>
      </c>
      <c r="J18" s="658"/>
      <c r="K18" s="658"/>
      <c r="L18" s="658"/>
    </row>
    <row r="19" spans="1:12" hidden="1" outlineLevel="1">
      <c r="A19" s="906"/>
      <c r="B19" s="910"/>
      <c r="C19" s="660" t="s">
        <v>16</v>
      </c>
      <c r="D19" s="539">
        <v>0</v>
      </c>
      <c r="E19" s="539">
        <v>0</v>
      </c>
      <c r="F19" s="540">
        <f t="shared" si="1"/>
        <v>0</v>
      </c>
      <c r="G19" s="539">
        <v>0</v>
      </c>
      <c r="H19" s="539">
        <v>0</v>
      </c>
      <c r="I19" s="540">
        <f t="shared" si="2"/>
        <v>0</v>
      </c>
      <c r="J19" s="658"/>
      <c r="K19" s="658"/>
      <c r="L19" s="658"/>
    </row>
    <row r="20" spans="1:12" ht="22.5" hidden="1" outlineLevel="1">
      <c r="A20" s="906"/>
      <c r="B20" s="910"/>
      <c r="C20" s="660" t="s">
        <v>17</v>
      </c>
      <c r="D20" s="539">
        <v>0</v>
      </c>
      <c r="E20" s="539">
        <v>0</v>
      </c>
      <c r="F20" s="540">
        <f t="shared" si="1"/>
        <v>0</v>
      </c>
      <c r="G20" s="539">
        <v>0</v>
      </c>
      <c r="H20" s="539">
        <v>0</v>
      </c>
      <c r="I20" s="540">
        <f t="shared" si="2"/>
        <v>0</v>
      </c>
      <c r="J20" s="658"/>
      <c r="K20" s="658"/>
      <c r="L20" s="658"/>
    </row>
    <row r="21" spans="1:12" ht="33.75" hidden="1" outlineLevel="1">
      <c r="A21" s="906"/>
      <c r="B21" s="910"/>
      <c r="C21" s="660" t="s">
        <v>18</v>
      </c>
      <c r="D21" s="539">
        <v>0</v>
      </c>
      <c r="E21" s="539">
        <v>0</v>
      </c>
      <c r="F21" s="540">
        <f t="shared" si="1"/>
        <v>0</v>
      </c>
      <c r="G21" s="539">
        <v>0</v>
      </c>
      <c r="H21" s="539">
        <v>0</v>
      </c>
      <c r="I21" s="540">
        <f t="shared" si="2"/>
        <v>0</v>
      </c>
      <c r="J21" s="658"/>
      <c r="K21" s="658"/>
      <c r="L21" s="658"/>
    </row>
    <row r="22" spans="1:12" ht="22.5" hidden="1" outlineLevel="1">
      <c r="A22" s="906"/>
      <c r="B22" s="910"/>
      <c r="C22" s="660" t="s">
        <v>19</v>
      </c>
      <c r="D22" s="539">
        <v>0</v>
      </c>
      <c r="E22" s="539">
        <v>0</v>
      </c>
      <c r="F22" s="540">
        <f t="shared" si="1"/>
        <v>0</v>
      </c>
      <c r="G22" s="539">
        <v>0</v>
      </c>
      <c r="H22" s="539">
        <v>0</v>
      </c>
      <c r="I22" s="540">
        <f t="shared" si="2"/>
        <v>0</v>
      </c>
      <c r="J22" s="658"/>
      <c r="K22" s="658"/>
      <c r="L22" s="658"/>
    </row>
    <row r="23" spans="1:12" ht="22.5" hidden="1" outlineLevel="1">
      <c r="A23" s="906"/>
      <c r="B23" s="660" t="s">
        <v>20</v>
      </c>
      <c r="C23" s="660" t="s">
        <v>3029</v>
      </c>
      <c r="D23" s="541">
        <v>1</v>
      </c>
      <c r="E23" s="539">
        <v>0</v>
      </c>
      <c r="F23" s="540">
        <f t="shared" si="1"/>
        <v>1</v>
      </c>
      <c r="G23" s="539">
        <v>0</v>
      </c>
      <c r="H23" s="539">
        <v>0</v>
      </c>
      <c r="I23" s="540">
        <f t="shared" si="2"/>
        <v>0</v>
      </c>
      <c r="J23" s="658"/>
      <c r="K23" s="658"/>
      <c r="L23" s="658"/>
    </row>
    <row r="24" spans="1:12" ht="22.5" hidden="1" outlineLevel="1">
      <c r="A24" s="906"/>
      <c r="B24" s="910" t="s">
        <v>22</v>
      </c>
      <c r="C24" s="660" t="s">
        <v>23</v>
      </c>
      <c r="D24" s="541">
        <v>5</v>
      </c>
      <c r="E24" s="539">
        <v>0</v>
      </c>
      <c r="F24" s="540">
        <f t="shared" si="1"/>
        <v>5</v>
      </c>
      <c r="G24" s="539">
        <v>0</v>
      </c>
      <c r="H24" s="539">
        <v>0</v>
      </c>
      <c r="I24" s="540">
        <f t="shared" si="2"/>
        <v>0</v>
      </c>
      <c r="J24" s="658"/>
      <c r="K24" s="658"/>
      <c r="L24" s="658"/>
    </row>
    <row r="25" spans="1:12" hidden="1" outlineLevel="1">
      <c r="A25" s="906"/>
      <c r="B25" s="910"/>
      <c r="C25" s="660" t="s">
        <v>24</v>
      </c>
      <c r="D25" s="539">
        <v>0</v>
      </c>
      <c r="E25" s="539">
        <v>0</v>
      </c>
      <c r="F25" s="540">
        <f t="shared" si="1"/>
        <v>0</v>
      </c>
      <c r="G25" s="539">
        <v>0</v>
      </c>
      <c r="H25" s="539">
        <v>0</v>
      </c>
      <c r="I25" s="540">
        <f t="shared" si="2"/>
        <v>0</v>
      </c>
      <c r="J25" s="658"/>
      <c r="K25" s="658"/>
      <c r="L25" s="658"/>
    </row>
    <row r="26" spans="1:12" ht="22.5" hidden="1" outlineLevel="1">
      <c r="A26" s="906"/>
      <c r="B26" s="910"/>
      <c r="C26" s="660" t="s">
        <v>25</v>
      </c>
      <c r="D26" s="539">
        <v>0</v>
      </c>
      <c r="E26" s="539">
        <v>0</v>
      </c>
      <c r="F26" s="540">
        <f t="shared" si="1"/>
        <v>0</v>
      </c>
      <c r="G26" s="539">
        <v>0</v>
      </c>
      <c r="H26" s="539">
        <v>0</v>
      </c>
      <c r="I26" s="540">
        <f t="shared" si="2"/>
        <v>0</v>
      </c>
      <c r="J26" s="658"/>
      <c r="K26" s="658"/>
      <c r="L26" s="658"/>
    </row>
    <row r="27" spans="1:12" hidden="1" outlineLevel="1">
      <c r="A27" s="906"/>
      <c r="B27" s="910"/>
      <c r="C27" s="660" t="s">
        <v>26</v>
      </c>
      <c r="D27" s="539">
        <v>0</v>
      </c>
      <c r="E27" s="539">
        <v>0</v>
      </c>
      <c r="F27" s="540">
        <f t="shared" si="1"/>
        <v>0</v>
      </c>
      <c r="G27" s="539">
        <v>0</v>
      </c>
      <c r="H27" s="539">
        <v>0</v>
      </c>
      <c r="I27" s="540">
        <f t="shared" si="2"/>
        <v>0</v>
      </c>
      <c r="J27" s="658"/>
      <c r="K27" s="658"/>
      <c r="L27" s="658"/>
    </row>
    <row r="28" spans="1:12" hidden="1" outlineLevel="1">
      <c r="A28" s="906"/>
      <c r="B28" s="910"/>
      <c r="C28" s="660" t="s">
        <v>27</v>
      </c>
      <c r="D28" s="539">
        <v>0</v>
      </c>
      <c r="E28" s="539">
        <v>0</v>
      </c>
      <c r="F28" s="540">
        <f t="shared" si="1"/>
        <v>0</v>
      </c>
      <c r="G28" s="539">
        <v>0</v>
      </c>
      <c r="H28" s="539">
        <v>0</v>
      </c>
      <c r="I28" s="540">
        <f t="shared" si="2"/>
        <v>0</v>
      </c>
      <c r="J28" s="658"/>
      <c r="K28" s="658"/>
      <c r="L28" s="658"/>
    </row>
    <row r="29" spans="1:12" hidden="1" outlineLevel="1">
      <c r="A29" s="906"/>
      <c r="B29" s="910"/>
      <c r="C29" s="660" t="s">
        <v>28</v>
      </c>
      <c r="D29" s="539">
        <v>0</v>
      </c>
      <c r="E29" s="539">
        <v>0</v>
      </c>
      <c r="F29" s="540">
        <f t="shared" si="1"/>
        <v>0</v>
      </c>
      <c r="G29" s="539">
        <v>0</v>
      </c>
      <c r="H29" s="539">
        <v>0</v>
      </c>
      <c r="I29" s="540">
        <f t="shared" si="2"/>
        <v>0</v>
      </c>
      <c r="J29" s="658"/>
      <c r="K29" s="658"/>
      <c r="L29" s="658"/>
    </row>
    <row r="30" spans="1:12" hidden="1" outlineLevel="1">
      <c r="A30" s="906"/>
      <c r="B30" s="910"/>
      <c r="C30" s="660" t="s">
        <v>29</v>
      </c>
      <c r="D30" s="541">
        <v>2</v>
      </c>
      <c r="E30" s="539">
        <v>0</v>
      </c>
      <c r="F30" s="540">
        <f t="shared" si="1"/>
        <v>2</v>
      </c>
      <c r="G30" s="539">
        <v>0</v>
      </c>
      <c r="H30" s="539">
        <v>0</v>
      </c>
      <c r="I30" s="540">
        <f t="shared" si="2"/>
        <v>0</v>
      </c>
      <c r="J30" s="658"/>
      <c r="K30" s="658"/>
      <c r="L30" s="658"/>
    </row>
    <row r="31" spans="1:12" hidden="1" outlineLevel="1">
      <c r="A31" s="906"/>
      <c r="B31" s="910"/>
      <c r="C31" s="660" t="s">
        <v>30</v>
      </c>
      <c r="D31" s="539">
        <v>0</v>
      </c>
      <c r="E31" s="539">
        <v>0</v>
      </c>
      <c r="F31" s="540">
        <f t="shared" si="1"/>
        <v>0</v>
      </c>
      <c r="G31" s="539">
        <v>0</v>
      </c>
      <c r="H31" s="539">
        <v>0</v>
      </c>
      <c r="I31" s="540">
        <f t="shared" si="2"/>
        <v>0</v>
      </c>
      <c r="J31" s="658"/>
      <c r="K31" s="658"/>
      <c r="L31" s="658"/>
    </row>
    <row r="32" spans="1:12" hidden="1" outlineLevel="1">
      <c r="A32" s="906"/>
      <c r="B32" s="660" t="s">
        <v>31</v>
      </c>
      <c r="C32" s="660" t="s">
        <v>32</v>
      </c>
      <c r="D32" s="539">
        <v>0</v>
      </c>
      <c r="E32" s="539">
        <v>0</v>
      </c>
      <c r="F32" s="540">
        <f t="shared" si="1"/>
        <v>0</v>
      </c>
      <c r="G32" s="539">
        <v>0</v>
      </c>
      <c r="H32" s="539">
        <v>0</v>
      </c>
      <c r="I32" s="540">
        <f t="shared" si="2"/>
        <v>0</v>
      </c>
      <c r="J32" s="658"/>
      <c r="K32" s="658"/>
      <c r="L32" s="658"/>
    </row>
    <row r="33" spans="1:12" ht="11.25" hidden="1" customHeight="1" outlineLevel="1">
      <c r="A33" s="906"/>
      <c r="B33" s="910" t="s">
        <v>33</v>
      </c>
      <c r="C33" s="660" t="s">
        <v>34</v>
      </c>
      <c r="D33" s="541">
        <v>1</v>
      </c>
      <c r="E33" s="539">
        <v>0</v>
      </c>
      <c r="F33" s="540">
        <f t="shared" si="1"/>
        <v>1</v>
      </c>
      <c r="G33" s="539">
        <v>0</v>
      </c>
      <c r="H33" s="539">
        <v>0</v>
      </c>
      <c r="I33" s="540">
        <f t="shared" si="2"/>
        <v>0</v>
      </c>
      <c r="J33" s="658"/>
      <c r="K33" s="658"/>
      <c r="L33" s="658"/>
    </row>
    <row r="34" spans="1:12" hidden="1" outlineLevel="1">
      <c r="A34" s="906"/>
      <c r="B34" s="910"/>
      <c r="C34" s="660" t="s">
        <v>35</v>
      </c>
      <c r="D34" s="541">
        <v>0</v>
      </c>
      <c r="E34" s="539">
        <v>0</v>
      </c>
      <c r="F34" s="540">
        <f t="shared" si="1"/>
        <v>0</v>
      </c>
      <c r="G34" s="539">
        <v>0</v>
      </c>
      <c r="H34" s="539">
        <v>0</v>
      </c>
      <c r="I34" s="540">
        <f t="shared" si="2"/>
        <v>0</v>
      </c>
      <c r="J34" s="658"/>
      <c r="K34" s="658"/>
      <c r="L34" s="658"/>
    </row>
    <row r="35" spans="1:12" ht="22.5" hidden="1" outlineLevel="1">
      <c r="A35" s="906"/>
      <c r="B35" s="910"/>
      <c r="C35" s="660" t="s">
        <v>36</v>
      </c>
      <c r="D35" s="541">
        <v>2</v>
      </c>
      <c r="E35" s="539">
        <v>0</v>
      </c>
      <c r="F35" s="540">
        <f t="shared" si="1"/>
        <v>2</v>
      </c>
      <c r="G35" s="539">
        <v>0</v>
      </c>
      <c r="H35" s="539">
        <v>0</v>
      </c>
      <c r="I35" s="540">
        <f t="shared" si="2"/>
        <v>0</v>
      </c>
      <c r="J35" s="658"/>
      <c r="K35" s="658"/>
      <c r="L35" s="658"/>
    </row>
    <row r="36" spans="1:12" hidden="1" outlineLevel="1">
      <c r="A36" s="906"/>
      <c r="B36" s="910"/>
      <c r="C36" s="660" t="s">
        <v>37</v>
      </c>
      <c r="D36" s="539">
        <v>0</v>
      </c>
      <c r="E36" s="539">
        <v>0</v>
      </c>
      <c r="F36" s="540">
        <f t="shared" si="1"/>
        <v>0</v>
      </c>
      <c r="G36" s="539">
        <v>0</v>
      </c>
      <c r="H36" s="539">
        <v>0</v>
      </c>
      <c r="I36" s="540">
        <f t="shared" si="2"/>
        <v>0</v>
      </c>
      <c r="J36" s="658"/>
      <c r="K36" s="658"/>
      <c r="L36" s="658"/>
    </row>
    <row r="37" spans="1:12" ht="33.75" hidden="1" outlineLevel="1">
      <c r="A37" s="906"/>
      <c r="B37" s="660" t="s">
        <v>38</v>
      </c>
      <c r="C37" s="660" t="s">
        <v>39</v>
      </c>
      <c r="D37" s="539">
        <v>0</v>
      </c>
      <c r="E37" s="539">
        <v>0</v>
      </c>
      <c r="F37" s="540">
        <f t="shared" si="1"/>
        <v>0</v>
      </c>
      <c r="G37" s="539">
        <v>0</v>
      </c>
      <c r="H37" s="539">
        <v>0</v>
      </c>
      <c r="I37" s="540">
        <f t="shared" si="2"/>
        <v>0</v>
      </c>
      <c r="J37" s="658"/>
      <c r="K37" s="658"/>
      <c r="L37" s="658"/>
    </row>
    <row r="38" spans="1:12" ht="11.25" customHeight="1" collapsed="1">
      <c r="A38" s="901" t="s">
        <v>40</v>
      </c>
      <c r="B38" s="901"/>
      <c r="C38" s="901"/>
      <c r="D38" s="537">
        <f t="shared" ref="D38:I38" si="3">SUM(D39:D42)</f>
        <v>6</v>
      </c>
      <c r="E38" s="537">
        <f t="shared" si="3"/>
        <v>1</v>
      </c>
      <c r="F38" s="538">
        <f t="shared" si="3"/>
        <v>7</v>
      </c>
      <c r="G38" s="537">
        <f t="shared" si="3"/>
        <v>0</v>
      </c>
      <c r="H38" s="537">
        <f t="shared" si="3"/>
        <v>0</v>
      </c>
      <c r="I38" s="538">
        <f t="shared" si="3"/>
        <v>0</v>
      </c>
      <c r="J38" s="658"/>
      <c r="K38" s="658"/>
      <c r="L38" s="658"/>
    </row>
    <row r="39" spans="1:12" ht="45" hidden="1" outlineLevel="2">
      <c r="A39" s="906" t="s">
        <v>40</v>
      </c>
      <c r="B39" s="660" t="s">
        <v>41</v>
      </c>
      <c r="C39" s="660" t="s">
        <v>42</v>
      </c>
      <c r="D39" s="541">
        <v>2</v>
      </c>
      <c r="E39" s="539">
        <v>1</v>
      </c>
      <c r="F39" s="540">
        <f t="shared" si="1"/>
        <v>3</v>
      </c>
      <c r="G39" s="539">
        <v>0</v>
      </c>
      <c r="H39" s="539">
        <v>0</v>
      </c>
      <c r="I39" s="540">
        <f t="shared" si="2"/>
        <v>0</v>
      </c>
      <c r="J39" s="658"/>
      <c r="K39" s="658"/>
      <c r="L39" s="658"/>
    </row>
    <row r="40" spans="1:12" hidden="1" outlineLevel="2">
      <c r="A40" s="906"/>
      <c r="B40" s="660" t="s">
        <v>43</v>
      </c>
      <c r="C40" s="660" t="s">
        <v>44</v>
      </c>
      <c r="D40" s="541">
        <v>2</v>
      </c>
      <c r="E40" s="539">
        <v>0</v>
      </c>
      <c r="F40" s="540">
        <f t="shared" si="1"/>
        <v>2</v>
      </c>
      <c r="G40" s="539">
        <v>0</v>
      </c>
      <c r="H40" s="539">
        <v>0</v>
      </c>
      <c r="I40" s="540">
        <f t="shared" si="2"/>
        <v>0</v>
      </c>
      <c r="J40" s="658"/>
      <c r="K40" s="658"/>
      <c r="L40" s="658"/>
    </row>
    <row r="41" spans="1:12" ht="45" hidden="1" outlineLevel="2">
      <c r="A41" s="906"/>
      <c r="B41" s="660" t="s">
        <v>45</v>
      </c>
      <c r="C41" s="660" t="s">
        <v>46</v>
      </c>
      <c r="D41" s="539">
        <v>0</v>
      </c>
      <c r="E41" s="541">
        <v>0</v>
      </c>
      <c r="F41" s="540">
        <f t="shared" si="1"/>
        <v>0</v>
      </c>
      <c r="G41" s="539">
        <v>0</v>
      </c>
      <c r="H41" s="539">
        <v>0</v>
      </c>
      <c r="I41" s="540">
        <f t="shared" si="2"/>
        <v>0</v>
      </c>
      <c r="J41" s="658"/>
      <c r="K41" s="658"/>
      <c r="L41" s="658"/>
    </row>
    <row r="42" spans="1:12" ht="33.75" hidden="1" outlineLevel="2">
      <c r="A42" s="906"/>
      <c r="B42" s="660" t="s">
        <v>47</v>
      </c>
      <c r="C42" s="660" t="s">
        <v>48</v>
      </c>
      <c r="D42" s="541">
        <v>2</v>
      </c>
      <c r="E42" s="539">
        <v>0</v>
      </c>
      <c r="F42" s="540">
        <f t="shared" si="1"/>
        <v>2</v>
      </c>
      <c r="G42" s="539">
        <v>0</v>
      </c>
      <c r="H42" s="539">
        <v>0</v>
      </c>
      <c r="I42" s="540">
        <f t="shared" si="2"/>
        <v>0</v>
      </c>
      <c r="J42" s="658"/>
      <c r="K42" s="658"/>
      <c r="L42" s="658"/>
    </row>
    <row r="43" spans="1:12" ht="11.25" customHeight="1" collapsed="1">
      <c r="A43" s="901" t="s">
        <v>49</v>
      </c>
      <c r="B43" s="901"/>
      <c r="C43" s="901"/>
      <c r="D43" s="537">
        <f t="shared" ref="D43:I43" si="4">SUM(D44:D48)</f>
        <v>0</v>
      </c>
      <c r="E43" s="537">
        <f t="shared" si="4"/>
        <v>1</v>
      </c>
      <c r="F43" s="538">
        <f t="shared" si="4"/>
        <v>1</v>
      </c>
      <c r="G43" s="537">
        <f t="shared" si="4"/>
        <v>0</v>
      </c>
      <c r="H43" s="537">
        <f t="shared" si="4"/>
        <v>0</v>
      </c>
      <c r="I43" s="538">
        <f t="shared" si="4"/>
        <v>0</v>
      </c>
      <c r="J43" s="658"/>
      <c r="K43" s="658"/>
      <c r="L43" s="658"/>
    </row>
    <row r="44" spans="1:12" ht="11.25" hidden="1" customHeight="1" outlineLevel="1">
      <c r="A44" s="931" t="s">
        <v>49</v>
      </c>
      <c r="B44" s="910" t="s">
        <v>50</v>
      </c>
      <c r="C44" s="660" t="s">
        <v>51</v>
      </c>
      <c r="D44" s="541">
        <v>0</v>
      </c>
      <c r="E44" s="539">
        <v>0</v>
      </c>
      <c r="F44" s="540">
        <f t="shared" si="1"/>
        <v>0</v>
      </c>
      <c r="G44" s="539">
        <v>0</v>
      </c>
      <c r="H44" s="539">
        <v>0</v>
      </c>
      <c r="I44" s="540">
        <f t="shared" si="2"/>
        <v>0</v>
      </c>
      <c r="J44" s="658"/>
      <c r="K44" s="658"/>
      <c r="L44" s="658"/>
    </row>
    <row r="45" spans="1:12" hidden="1" outlineLevel="1">
      <c r="A45" s="931"/>
      <c r="B45" s="910"/>
      <c r="C45" s="660" t="s">
        <v>52</v>
      </c>
      <c r="D45" s="539">
        <v>0</v>
      </c>
      <c r="E45" s="539">
        <v>0</v>
      </c>
      <c r="F45" s="540">
        <f t="shared" si="1"/>
        <v>0</v>
      </c>
      <c r="G45" s="539">
        <v>0</v>
      </c>
      <c r="H45" s="539">
        <v>0</v>
      </c>
      <c r="I45" s="540">
        <f t="shared" si="2"/>
        <v>0</v>
      </c>
      <c r="J45" s="658"/>
      <c r="K45" s="658"/>
      <c r="L45" s="658"/>
    </row>
    <row r="46" spans="1:12" hidden="1" outlineLevel="1">
      <c r="A46" s="931"/>
      <c r="B46" s="910"/>
      <c r="C46" s="660" t="s">
        <v>53</v>
      </c>
      <c r="D46" s="539">
        <v>0</v>
      </c>
      <c r="E46" s="539">
        <v>0</v>
      </c>
      <c r="F46" s="540">
        <f t="shared" si="1"/>
        <v>0</v>
      </c>
      <c r="G46" s="539">
        <v>0</v>
      </c>
      <c r="H46" s="539">
        <v>0</v>
      </c>
      <c r="I46" s="540">
        <f t="shared" si="2"/>
        <v>0</v>
      </c>
      <c r="J46" s="658"/>
      <c r="K46" s="658"/>
      <c r="L46" s="658"/>
    </row>
    <row r="47" spans="1:12" ht="11.25" hidden="1" customHeight="1" outlineLevel="1">
      <c r="A47" s="931"/>
      <c r="B47" s="910" t="s">
        <v>54</v>
      </c>
      <c r="C47" s="660" t="s">
        <v>55</v>
      </c>
      <c r="D47" s="541">
        <v>0</v>
      </c>
      <c r="E47" s="539">
        <v>0</v>
      </c>
      <c r="F47" s="540">
        <f t="shared" si="1"/>
        <v>0</v>
      </c>
      <c r="G47" s="539">
        <v>0</v>
      </c>
      <c r="H47" s="539">
        <v>0</v>
      </c>
      <c r="I47" s="540">
        <f t="shared" si="2"/>
        <v>0</v>
      </c>
      <c r="J47" s="658"/>
      <c r="K47" s="658"/>
      <c r="L47" s="658"/>
    </row>
    <row r="48" spans="1:12" hidden="1" outlineLevel="1">
      <c r="A48" s="931"/>
      <c r="B48" s="910"/>
      <c r="C48" s="660" t="s">
        <v>56</v>
      </c>
      <c r="D48" s="541">
        <v>0</v>
      </c>
      <c r="E48" s="539">
        <v>1</v>
      </c>
      <c r="F48" s="540">
        <f t="shared" si="1"/>
        <v>1</v>
      </c>
      <c r="G48" s="539">
        <v>0</v>
      </c>
      <c r="H48" s="539">
        <v>0</v>
      </c>
      <c r="I48" s="540">
        <f t="shared" si="2"/>
        <v>0</v>
      </c>
      <c r="J48" s="658"/>
      <c r="K48" s="658"/>
      <c r="L48" s="658"/>
    </row>
    <row r="49" spans="1:12" ht="11.25" customHeight="1" collapsed="1">
      <c r="A49" s="901" t="s">
        <v>57</v>
      </c>
      <c r="B49" s="901"/>
      <c r="C49" s="901"/>
      <c r="D49" s="537">
        <f t="shared" ref="D49:I49" si="5">SUM(D50:D52)</f>
        <v>26</v>
      </c>
      <c r="E49" s="537">
        <f t="shared" si="5"/>
        <v>0</v>
      </c>
      <c r="F49" s="538">
        <f t="shared" si="5"/>
        <v>26</v>
      </c>
      <c r="G49" s="537">
        <f t="shared" si="5"/>
        <v>0</v>
      </c>
      <c r="H49" s="537">
        <f t="shared" si="5"/>
        <v>0</v>
      </c>
      <c r="I49" s="538">
        <f t="shared" si="5"/>
        <v>0</v>
      </c>
      <c r="J49" s="658"/>
      <c r="K49" s="658"/>
      <c r="L49" s="658"/>
    </row>
    <row r="50" spans="1:12" ht="22.5" hidden="1" outlineLevel="1">
      <c r="A50" s="906" t="s">
        <v>57</v>
      </c>
      <c r="B50" s="660" t="s">
        <v>58</v>
      </c>
      <c r="C50" s="660" t="s">
        <v>59</v>
      </c>
      <c r="D50" s="541">
        <v>13</v>
      </c>
      <c r="E50" s="539">
        <v>0</v>
      </c>
      <c r="F50" s="540">
        <f t="shared" si="1"/>
        <v>13</v>
      </c>
      <c r="G50" s="539">
        <v>0</v>
      </c>
      <c r="H50" s="539">
        <v>0</v>
      </c>
      <c r="I50" s="540">
        <f t="shared" si="2"/>
        <v>0</v>
      </c>
      <c r="J50" s="658"/>
      <c r="K50" s="658"/>
      <c r="L50" s="658"/>
    </row>
    <row r="51" spans="1:12" hidden="1" outlineLevel="1">
      <c r="A51" s="906"/>
      <c r="B51" s="910" t="s">
        <v>60</v>
      </c>
      <c r="C51" s="660" t="s">
        <v>61</v>
      </c>
      <c r="D51" s="541">
        <v>13</v>
      </c>
      <c r="E51" s="539">
        <v>0</v>
      </c>
      <c r="F51" s="540">
        <f t="shared" si="1"/>
        <v>13</v>
      </c>
      <c r="G51" s="539">
        <v>0</v>
      </c>
      <c r="H51" s="539">
        <v>0</v>
      </c>
      <c r="I51" s="540">
        <f t="shared" si="2"/>
        <v>0</v>
      </c>
      <c r="J51" s="658"/>
      <c r="K51" s="658"/>
      <c r="L51" s="658"/>
    </row>
    <row r="52" spans="1:12" hidden="1" outlineLevel="1">
      <c r="A52" s="906"/>
      <c r="B52" s="910"/>
      <c r="C52" s="660" t="s">
        <v>62</v>
      </c>
      <c r="D52" s="539">
        <v>0</v>
      </c>
      <c r="E52" s="539">
        <v>0</v>
      </c>
      <c r="F52" s="540">
        <f t="shared" si="1"/>
        <v>0</v>
      </c>
      <c r="G52" s="539">
        <v>0</v>
      </c>
      <c r="H52" s="539">
        <v>0</v>
      </c>
      <c r="I52" s="540">
        <f t="shared" si="2"/>
        <v>0</v>
      </c>
      <c r="J52" s="658"/>
      <c r="K52" s="658"/>
      <c r="L52" s="658"/>
    </row>
    <row r="53" spans="1:12" ht="11.25" customHeight="1" collapsed="1">
      <c r="A53" s="901" t="s">
        <v>63</v>
      </c>
      <c r="B53" s="901"/>
      <c r="C53" s="901"/>
      <c r="D53" s="537">
        <f t="shared" ref="D53:I53" si="6">SUM(D54:D55)</f>
        <v>0</v>
      </c>
      <c r="E53" s="537">
        <f t="shared" si="6"/>
        <v>0</v>
      </c>
      <c r="F53" s="538">
        <f t="shared" si="6"/>
        <v>0</v>
      </c>
      <c r="G53" s="537">
        <f t="shared" si="6"/>
        <v>0</v>
      </c>
      <c r="H53" s="537">
        <f t="shared" si="6"/>
        <v>0</v>
      </c>
      <c r="I53" s="538">
        <f t="shared" si="6"/>
        <v>0</v>
      </c>
      <c r="J53" s="658"/>
      <c r="K53" s="658"/>
      <c r="L53" s="658"/>
    </row>
    <row r="54" spans="1:12" ht="22.5" hidden="1" outlineLevel="1">
      <c r="A54" s="910" t="s">
        <v>63</v>
      </c>
      <c r="B54" s="660" t="s">
        <v>64</v>
      </c>
      <c r="C54" s="660" t="s">
        <v>65</v>
      </c>
      <c r="D54" s="541">
        <v>0</v>
      </c>
      <c r="E54" s="539">
        <v>0</v>
      </c>
      <c r="F54" s="540">
        <f t="shared" si="1"/>
        <v>0</v>
      </c>
      <c r="G54" s="539">
        <v>0</v>
      </c>
      <c r="H54" s="539">
        <v>0</v>
      </c>
      <c r="I54" s="540">
        <f t="shared" si="2"/>
        <v>0</v>
      </c>
      <c r="J54" s="658"/>
      <c r="K54" s="658"/>
      <c r="L54" s="658"/>
    </row>
    <row r="55" spans="1:12" hidden="1" outlineLevel="1">
      <c r="A55" s="910"/>
      <c r="B55" s="660" t="s">
        <v>66</v>
      </c>
      <c r="C55" s="660" t="s">
        <v>67</v>
      </c>
      <c r="D55" s="539">
        <v>0</v>
      </c>
      <c r="E55" s="539">
        <v>0</v>
      </c>
      <c r="F55" s="540">
        <f t="shared" si="1"/>
        <v>0</v>
      </c>
      <c r="G55" s="539">
        <v>0</v>
      </c>
      <c r="H55" s="539">
        <v>0</v>
      </c>
      <c r="I55" s="540">
        <f t="shared" si="2"/>
        <v>0</v>
      </c>
      <c r="J55" s="658"/>
      <c r="K55" s="658"/>
      <c r="L55" s="658"/>
    </row>
    <row r="56" spans="1:12" ht="11.25" customHeight="1" collapsed="1">
      <c r="A56" s="901" t="s">
        <v>68</v>
      </c>
      <c r="B56" s="901"/>
      <c r="C56" s="901"/>
      <c r="D56" s="537">
        <f t="shared" ref="D56:I56" si="7">SUM(D57:D59)</f>
        <v>13</v>
      </c>
      <c r="E56" s="537">
        <f t="shared" si="7"/>
        <v>0</v>
      </c>
      <c r="F56" s="538">
        <f t="shared" si="7"/>
        <v>13</v>
      </c>
      <c r="G56" s="537">
        <f t="shared" si="7"/>
        <v>0</v>
      </c>
      <c r="H56" s="537">
        <f t="shared" si="7"/>
        <v>0</v>
      </c>
      <c r="I56" s="538">
        <f t="shared" si="7"/>
        <v>0</v>
      </c>
      <c r="J56" s="658"/>
      <c r="K56" s="658"/>
      <c r="L56" s="658"/>
    </row>
    <row r="57" spans="1:12" ht="22.5" hidden="1" outlineLevel="1">
      <c r="A57" s="906" t="s">
        <v>68</v>
      </c>
      <c r="B57" s="660" t="s">
        <v>69</v>
      </c>
      <c r="C57" s="660" t="s">
        <v>70</v>
      </c>
      <c r="D57" s="541">
        <v>1</v>
      </c>
      <c r="E57" s="539">
        <v>0</v>
      </c>
      <c r="F57" s="540">
        <f t="shared" si="1"/>
        <v>1</v>
      </c>
      <c r="G57" s="539">
        <v>0</v>
      </c>
      <c r="H57" s="539">
        <v>0</v>
      </c>
      <c r="I57" s="540">
        <f t="shared" si="2"/>
        <v>0</v>
      </c>
      <c r="J57" s="658"/>
      <c r="K57" s="658"/>
      <c r="L57" s="658"/>
    </row>
    <row r="58" spans="1:12" ht="22.5" hidden="1" customHeight="1" outlineLevel="1">
      <c r="A58" s="906"/>
      <c r="B58" s="910" t="s">
        <v>71</v>
      </c>
      <c r="C58" s="660" t="s">
        <v>72</v>
      </c>
      <c r="D58" s="541">
        <v>1</v>
      </c>
      <c r="E58" s="539">
        <v>0</v>
      </c>
      <c r="F58" s="540">
        <f t="shared" si="1"/>
        <v>1</v>
      </c>
      <c r="G58" s="539">
        <v>0</v>
      </c>
      <c r="H58" s="539">
        <v>0</v>
      </c>
      <c r="I58" s="540">
        <f t="shared" si="2"/>
        <v>0</v>
      </c>
      <c r="J58" s="658"/>
      <c r="K58" s="658"/>
      <c r="L58" s="658"/>
    </row>
    <row r="59" spans="1:12" ht="22.5" hidden="1" outlineLevel="1">
      <c r="A59" s="906"/>
      <c r="B59" s="910"/>
      <c r="C59" s="660" t="s">
        <v>73</v>
      </c>
      <c r="D59" s="541">
        <v>11</v>
      </c>
      <c r="E59" s="541">
        <v>0</v>
      </c>
      <c r="F59" s="540">
        <f t="shared" si="1"/>
        <v>11</v>
      </c>
      <c r="G59" s="539">
        <v>0</v>
      </c>
      <c r="H59" s="539">
        <v>0</v>
      </c>
      <c r="I59" s="540">
        <f t="shared" si="2"/>
        <v>0</v>
      </c>
      <c r="J59" s="658"/>
      <c r="K59" s="658"/>
      <c r="L59" s="658"/>
    </row>
    <row r="60" spans="1:12" ht="11.25" customHeight="1" collapsed="1">
      <c r="A60" s="901" t="s">
        <v>74</v>
      </c>
      <c r="B60" s="901"/>
      <c r="C60" s="901"/>
      <c r="D60" s="537">
        <f t="shared" ref="D60:I60" si="8">SUM(D61:D70)</f>
        <v>40</v>
      </c>
      <c r="E60" s="537">
        <f t="shared" si="8"/>
        <v>0</v>
      </c>
      <c r="F60" s="538">
        <f t="shared" si="8"/>
        <v>40</v>
      </c>
      <c r="G60" s="537">
        <f t="shared" si="8"/>
        <v>0</v>
      </c>
      <c r="H60" s="537">
        <f t="shared" si="8"/>
        <v>0</v>
      </c>
      <c r="I60" s="538">
        <f t="shared" si="8"/>
        <v>0</v>
      </c>
      <c r="J60" s="658"/>
      <c r="K60" s="658"/>
      <c r="L60" s="658"/>
    </row>
    <row r="61" spans="1:12" ht="33.75" hidden="1" outlineLevel="1">
      <c r="A61" s="906" t="s">
        <v>74</v>
      </c>
      <c r="B61" s="910" t="s">
        <v>75</v>
      </c>
      <c r="C61" s="660" t="s">
        <v>76</v>
      </c>
      <c r="D61" s="541">
        <v>28</v>
      </c>
      <c r="E61" s="539">
        <v>0</v>
      </c>
      <c r="F61" s="540">
        <f t="shared" si="1"/>
        <v>28</v>
      </c>
      <c r="G61" s="539">
        <v>0</v>
      </c>
      <c r="H61" s="539">
        <v>0</v>
      </c>
      <c r="I61" s="540">
        <f t="shared" si="2"/>
        <v>0</v>
      </c>
      <c r="J61" s="658"/>
      <c r="K61" s="658"/>
      <c r="L61" s="658"/>
    </row>
    <row r="62" spans="1:12" ht="22.5" hidden="1" outlineLevel="1">
      <c r="A62" s="906"/>
      <c r="B62" s="910"/>
      <c r="C62" s="660" t="s">
        <v>77</v>
      </c>
      <c r="D62" s="541">
        <v>5</v>
      </c>
      <c r="E62" s="539">
        <v>0</v>
      </c>
      <c r="F62" s="540">
        <f t="shared" si="1"/>
        <v>5</v>
      </c>
      <c r="G62" s="539">
        <v>0</v>
      </c>
      <c r="H62" s="539">
        <v>0</v>
      </c>
      <c r="I62" s="540">
        <f t="shared" si="2"/>
        <v>0</v>
      </c>
      <c r="J62" s="658"/>
      <c r="K62" s="658"/>
      <c r="L62" s="658"/>
    </row>
    <row r="63" spans="1:12" ht="22.5" hidden="1" customHeight="1" outlineLevel="1">
      <c r="A63" s="906"/>
      <c r="B63" s="910" t="s">
        <v>78</v>
      </c>
      <c r="C63" s="660" t="s">
        <v>79</v>
      </c>
      <c r="D63" s="539">
        <v>2</v>
      </c>
      <c r="E63" s="539">
        <v>0</v>
      </c>
      <c r="F63" s="540">
        <f t="shared" si="1"/>
        <v>2</v>
      </c>
      <c r="G63" s="539">
        <v>0</v>
      </c>
      <c r="H63" s="539">
        <v>0</v>
      </c>
      <c r="I63" s="540">
        <f t="shared" si="2"/>
        <v>0</v>
      </c>
      <c r="J63" s="658"/>
      <c r="K63" s="658"/>
      <c r="L63" s="658"/>
    </row>
    <row r="64" spans="1:12" hidden="1" outlineLevel="1">
      <c r="A64" s="906"/>
      <c r="B64" s="910"/>
      <c r="C64" s="660" t="s">
        <v>80</v>
      </c>
      <c r="D64" s="539">
        <v>0</v>
      </c>
      <c r="E64" s="539">
        <v>0</v>
      </c>
      <c r="F64" s="540">
        <f t="shared" si="1"/>
        <v>0</v>
      </c>
      <c r="G64" s="539">
        <v>0</v>
      </c>
      <c r="H64" s="539">
        <v>0</v>
      </c>
      <c r="I64" s="540">
        <f t="shared" si="2"/>
        <v>0</v>
      </c>
      <c r="J64" s="658"/>
      <c r="K64" s="658"/>
      <c r="L64" s="658"/>
    </row>
    <row r="65" spans="1:12" hidden="1" outlineLevel="1">
      <c r="A65" s="906"/>
      <c r="B65" s="910"/>
      <c r="C65" s="660" t="s">
        <v>81</v>
      </c>
      <c r="D65" s="539">
        <v>0</v>
      </c>
      <c r="E65" s="539">
        <v>0</v>
      </c>
      <c r="F65" s="540">
        <f t="shared" si="1"/>
        <v>0</v>
      </c>
      <c r="G65" s="539">
        <v>0</v>
      </c>
      <c r="H65" s="539">
        <v>0</v>
      </c>
      <c r="I65" s="540">
        <f t="shared" si="2"/>
        <v>0</v>
      </c>
      <c r="J65" s="658"/>
      <c r="K65" s="658"/>
      <c r="L65" s="658"/>
    </row>
    <row r="66" spans="1:12" hidden="1" outlineLevel="1">
      <c r="A66" s="906"/>
      <c r="B66" s="910"/>
      <c r="C66" s="660" t="s">
        <v>82</v>
      </c>
      <c r="D66" s="539">
        <v>0</v>
      </c>
      <c r="E66" s="539">
        <v>0</v>
      </c>
      <c r="F66" s="540">
        <f t="shared" si="1"/>
        <v>0</v>
      </c>
      <c r="G66" s="539">
        <v>0</v>
      </c>
      <c r="H66" s="539">
        <v>0</v>
      </c>
      <c r="I66" s="540">
        <f t="shared" si="2"/>
        <v>0</v>
      </c>
      <c r="J66" s="658"/>
      <c r="K66" s="658"/>
      <c r="L66" s="658"/>
    </row>
    <row r="67" spans="1:12" hidden="1" outlineLevel="1">
      <c r="A67" s="906"/>
      <c r="B67" s="910"/>
      <c r="C67" s="660" t="s">
        <v>83</v>
      </c>
      <c r="D67" s="539">
        <v>0</v>
      </c>
      <c r="E67" s="539">
        <v>0</v>
      </c>
      <c r="F67" s="540">
        <f t="shared" si="1"/>
        <v>0</v>
      </c>
      <c r="G67" s="539">
        <v>0</v>
      </c>
      <c r="H67" s="539">
        <v>0</v>
      </c>
      <c r="I67" s="540">
        <f t="shared" si="2"/>
        <v>0</v>
      </c>
      <c r="J67" s="658"/>
      <c r="K67" s="658"/>
      <c r="L67" s="658"/>
    </row>
    <row r="68" spans="1:12" ht="22.5" hidden="1" outlineLevel="1">
      <c r="A68" s="906"/>
      <c r="B68" s="910"/>
      <c r="C68" s="660" t="s">
        <v>84</v>
      </c>
      <c r="D68" s="539">
        <v>0</v>
      </c>
      <c r="E68" s="539">
        <v>0</v>
      </c>
      <c r="F68" s="540">
        <f t="shared" si="1"/>
        <v>0</v>
      </c>
      <c r="G68" s="539">
        <v>0</v>
      </c>
      <c r="H68" s="539">
        <v>0</v>
      </c>
      <c r="I68" s="540">
        <f t="shared" si="2"/>
        <v>0</v>
      </c>
      <c r="J68" s="658"/>
      <c r="K68" s="658"/>
      <c r="L68" s="658"/>
    </row>
    <row r="69" spans="1:12" ht="22.5" hidden="1" outlineLevel="1">
      <c r="A69" s="906"/>
      <c r="B69" s="910"/>
      <c r="C69" s="660" t="s">
        <v>85</v>
      </c>
      <c r="D69" s="541">
        <v>0</v>
      </c>
      <c r="E69" s="539">
        <v>0</v>
      </c>
      <c r="F69" s="540">
        <f t="shared" si="1"/>
        <v>0</v>
      </c>
      <c r="G69" s="539">
        <v>0</v>
      </c>
      <c r="H69" s="539">
        <v>0</v>
      </c>
      <c r="I69" s="540">
        <f t="shared" si="2"/>
        <v>0</v>
      </c>
      <c r="J69" s="658"/>
      <c r="K69" s="658"/>
      <c r="L69" s="658"/>
    </row>
    <row r="70" spans="1:12" ht="22.5" hidden="1" outlineLevel="1">
      <c r="A70" s="906"/>
      <c r="B70" s="910"/>
      <c r="C70" s="660" t="s">
        <v>86</v>
      </c>
      <c r="D70" s="541">
        <v>5</v>
      </c>
      <c r="E70" s="539">
        <v>0</v>
      </c>
      <c r="F70" s="540">
        <f t="shared" si="1"/>
        <v>5</v>
      </c>
      <c r="G70" s="539">
        <v>0</v>
      </c>
      <c r="H70" s="539">
        <v>0</v>
      </c>
      <c r="I70" s="540">
        <f t="shared" si="2"/>
        <v>0</v>
      </c>
      <c r="J70" s="658"/>
      <c r="K70" s="658"/>
      <c r="L70" s="658"/>
    </row>
    <row r="71" spans="1:12" ht="11.25" customHeight="1" collapsed="1">
      <c r="A71" s="901" t="s">
        <v>87</v>
      </c>
      <c r="B71" s="901"/>
      <c r="C71" s="901"/>
      <c r="D71" s="537">
        <f t="shared" ref="D71:I71" si="9">SUM(D72:D73)</f>
        <v>0</v>
      </c>
      <c r="E71" s="537">
        <f t="shared" si="9"/>
        <v>0</v>
      </c>
      <c r="F71" s="538">
        <f t="shared" si="9"/>
        <v>0</v>
      </c>
      <c r="G71" s="537">
        <f t="shared" si="9"/>
        <v>0</v>
      </c>
      <c r="H71" s="537">
        <f t="shared" si="9"/>
        <v>0</v>
      </c>
      <c r="I71" s="538">
        <f t="shared" si="9"/>
        <v>0</v>
      </c>
      <c r="J71" s="658"/>
      <c r="K71" s="658"/>
      <c r="L71" s="658"/>
    </row>
    <row r="72" spans="1:12" ht="45" hidden="1" outlineLevel="1">
      <c r="A72" s="906" t="s">
        <v>87</v>
      </c>
      <c r="B72" s="660" t="s">
        <v>88</v>
      </c>
      <c r="C72" s="660" t="s">
        <v>89</v>
      </c>
      <c r="D72" s="539">
        <v>0</v>
      </c>
      <c r="E72" s="539">
        <v>0</v>
      </c>
      <c r="F72" s="540">
        <f t="shared" si="1"/>
        <v>0</v>
      </c>
      <c r="G72" s="539">
        <v>0</v>
      </c>
      <c r="H72" s="539">
        <v>0</v>
      </c>
      <c r="I72" s="540">
        <f t="shared" si="2"/>
        <v>0</v>
      </c>
      <c r="J72" s="658"/>
      <c r="K72" s="658"/>
      <c r="L72" s="658"/>
    </row>
    <row r="73" spans="1:12" ht="45" hidden="1" outlineLevel="1">
      <c r="A73" s="906"/>
      <c r="B73" s="660" t="s">
        <v>90</v>
      </c>
      <c r="C73" s="660" t="s">
        <v>91</v>
      </c>
      <c r="D73" s="541">
        <v>0</v>
      </c>
      <c r="E73" s="539">
        <v>0</v>
      </c>
      <c r="F73" s="540">
        <f t="shared" ref="F73" si="10">+E73+D73</f>
        <v>0</v>
      </c>
      <c r="G73" s="539">
        <v>0</v>
      </c>
      <c r="H73" s="539">
        <v>0</v>
      </c>
      <c r="I73" s="540">
        <f t="shared" si="2"/>
        <v>0</v>
      </c>
      <c r="J73" s="658"/>
      <c r="K73" s="658"/>
      <c r="L73" s="658"/>
    </row>
    <row r="74" spans="1:12" ht="11.25" customHeight="1" collapsed="1">
      <c r="A74" s="901" t="s">
        <v>92</v>
      </c>
      <c r="B74" s="901"/>
      <c r="C74" s="901"/>
      <c r="D74" s="537">
        <f t="shared" ref="D74:I74" si="11">SUM(D75:D100)</f>
        <v>20</v>
      </c>
      <c r="E74" s="537">
        <f t="shared" si="11"/>
        <v>3</v>
      </c>
      <c r="F74" s="538">
        <f t="shared" si="11"/>
        <v>23</v>
      </c>
      <c r="G74" s="537">
        <f t="shared" si="11"/>
        <v>0</v>
      </c>
      <c r="H74" s="537">
        <f t="shared" si="11"/>
        <v>0</v>
      </c>
      <c r="I74" s="538">
        <f t="shared" si="11"/>
        <v>0</v>
      </c>
      <c r="J74" s="658"/>
      <c r="K74" s="658"/>
      <c r="L74" s="658"/>
    </row>
    <row r="75" spans="1:12" ht="11.25" hidden="1" customHeight="1" outlineLevel="1">
      <c r="A75" s="906" t="s">
        <v>92</v>
      </c>
      <c r="B75" s="910" t="s">
        <v>93</v>
      </c>
      <c r="C75" s="660" t="s">
        <v>94</v>
      </c>
      <c r="D75" s="541">
        <v>0</v>
      </c>
      <c r="E75" s="539">
        <v>0</v>
      </c>
      <c r="F75" s="540">
        <f t="shared" ref="F75:F100" si="12">+E75+D75</f>
        <v>0</v>
      </c>
      <c r="G75" s="539">
        <v>0</v>
      </c>
      <c r="H75" s="539">
        <v>0</v>
      </c>
      <c r="I75" s="540">
        <f t="shared" si="2"/>
        <v>0</v>
      </c>
      <c r="J75" s="658"/>
      <c r="K75" s="658"/>
      <c r="L75" s="658"/>
    </row>
    <row r="76" spans="1:12" ht="22.5" hidden="1" outlineLevel="1">
      <c r="A76" s="906"/>
      <c r="B76" s="910"/>
      <c r="C76" s="660" t="s">
        <v>95</v>
      </c>
      <c r="D76" s="539">
        <v>0</v>
      </c>
      <c r="E76" s="539">
        <v>1</v>
      </c>
      <c r="F76" s="540">
        <f t="shared" si="12"/>
        <v>1</v>
      </c>
      <c r="G76" s="539">
        <v>0</v>
      </c>
      <c r="H76" s="539">
        <v>0</v>
      </c>
      <c r="I76" s="540">
        <f t="shared" si="2"/>
        <v>0</v>
      </c>
      <c r="J76" s="658"/>
      <c r="K76" s="658"/>
      <c r="L76" s="658"/>
    </row>
    <row r="77" spans="1:12" ht="22.5" hidden="1" outlineLevel="1">
      <c r="A77" s="906"/>
      <c r="B77" s="910"/>
      <c r="C77" s="660" t="s">
        <v>96</v>
      </c>
      <c r="D77" s="539">
        <v>0</v>
      </c>
      <c r="E77" s="539">
        <v>0</v>
      </c>
      <c r="F77" s="540">
        <f t="shared" si="12"/>
        <v>0</v>
      </c>
      <c r="G77" s="539">
        <v>0</v>
      </c>
      <c r="H77" s="539">
        <v>0</v>
      </c>
      <c r="I77" s="540">
        <f t="shared" si="2"/>
        <v>0</v>
      </c>
      <c r="J77" s="658"/>
      <c r="K77" s="658"/>
      <c r="L77" s="658"/>
    </row>
    <row r="78" spans="1:12" ht="56.25" hidden="1" outlineLevel="1">
      <c r="A78" s="906"/>
      <c r="B78" s="660" t="s">
        <v>97</v>
      </c>
      <c r="C78" s="660" t="s">
        <v>98</v>
      </c>
      <c r="D78" s="539">
        <v>2</v>
      </c>
      <c r="E78" s="539">
        <v>0</v>
      </c>
      <c r="F78" s="540">
        <f t="shared" si="12"/>
        <v>2</v>
      </c>
      <c r="G78" s="539">
        <v>0</v>
      </c>
      <c r="H78" s="539">
        <v>0</v>
      </c>
      <c r="I78" s="540">
        <f t="shared" si="2"/>
        <v>0</v>
      </c>
      <c r="J78" s="658"/>
      <c r="K78" s="658"/>
      <c r="L78" s="658"/>
    </row>
    <row r="79" spans="1:12" ht="11.25" hidden="1" customHeight="1" outlineLevel="1">
      <c r="A79" s="906"/>
      <c r="B79" s="910" t="s">
        <v>99</v>
      </c>
      <c r="C79" s="660" t="s">
        <v>100</v>
      </c>
      <c r="D79" s="541">
        <v>0</v>
      </c>
      <c r="E79" s="539">
        <v>0</v>
      </c>
      <c r="F79" s="540">
        <f t="shared" si="12"/>
        <v>0</v>
      </c>
      <c r="G79" s="539">
        <v>0</v>
      </c>
      <c r="H79" s="539">
        <v>0</v>
      </c>
      <c r="I79" s="540">
        <f t="shared" si="2"/>
        <v>0</v>
      </c>
      <c r="J79" s="658"/>
      <c r="K79" s="658"/>
      <c r="L79" s="658"/>
    </row>
    <row r="80" spans="1:12" hidden="1" outlineLevel="1">
      <c r="A80" s="906"/>
      <c r="B80" s="910"/>
      <c r="C80" s="660" t="s">
        <v>101</v>
      </c>
      <c r="D80" s="539">
        <v>0</v>
      </c>
      <c r="E80" s="539">
        <v>0</v>
      </c>
      <c r="F80" s="540">
        <f t="shared" si="12"/>
        <v>0</v>
      </c>
      <c r="G80" s="539">
        <v>0</v>
      </c>
      <c r="H80" s="539">
        <v>0</v>
      </c>
      <c r="I80" s="540">
        <f t="shared" ref="I80:I147" si="13">+H80+G80</f>
        <v>0</v>
      </c>
      <c r="J80" s="658"/>
      <c r="K80" s="658"/>
      <c r="L80" s="658"/>
    </row>
    <row r="81" spans="1:12" ht="22.5" hidden="1" outlineLevel="1">
      <c r="A81" s="906"/>
      <c r="B81" s="910"/>
      <c r="C81" s="660" t="s">
        <v>102</v>
      </c>
      <c r="D81" s="541">
        <v>2</v>
      </c>
      <c r="E81" s="539">
        <v>0</v>
      </c>
      <c r="F81" s="540">
        <f t="shared" si="12"/>
        <v>2</v>
      </c>
      <c r="G81" s="539">
        <v>0</v>
      </c>
      <c r="H81" s="539">
        <v>0</v>
      </c>
      <c r="I81" s="540">
        <f t="shared" si="13"/>
        <v>0</v>
      </c>
      <c r="J81" s="658"/>
      <c r="K81" s="658"/>
      <c r="L81" s="658"/>
    </row>
    <row r="82" spans="1:12" ht="11.25" hidden="1" customHeight="1" outlineLevel="1">
      <c r="A82" s="906"/>
      <c r="B82" s="910" t="s">
        <v>103</v>
      </c>
      <c r="C82" s="660" t="s">
        <v>104</v>
      </c>
      <c r="D82" s="541">
        <v>3</v>
      </c>
      <c r="E82" s="539">
        <v>0</v>
      </c>
      <c r="F82" s="540">
        <f t="shared" si="12"/>
        <v>3</v>
      </c>
      <c r="G82" s="539">
        <v>0</v>
      </c>
      <c r="H82" s="539">
        <v>0</v>
      </c>
      <c r="I82" s="540">
        <f t="shared" si="13"/>
        <v>0</v>
      </c>
      <c r="J82" s="658"/>
      <c r="K82" s="658"/>
      <c r="L82" s="658"/>
    </row>
    <row r="83" spans="1:12" ht="22.5" hidden="1" outlineLevel="1">
      <c r="A83" s="906"/>
      <c r="B83" s="910"/>
      <c r="C83" s="660" t="s">
        <v>105</v>
      </c>
      <c r="D83" s="539">
        <v>0</v>
      </c>
      <c r="E83" s="539">
        <v>0</v>
      </c>
      <c r="F83" s="540">
        <f t="shared" si="12"/>
        <v>0</v>
      </c>
      <c r="G83" s="539">
        <v>0</v>
      </c>
      <c r="H83" s="539">
        <v>0</v>
      </c>
      <c r="I83" s="540">
        <f t="shared" si="13"/>
        <v>0</v>
      </c>
      <c r="J83" s="658"/>
      <c r="K83" s="658"/>
      <c r="L83" s="658"/>
    </row>
    <row r="84" spans="1:12" ht="11.25" hidden="1" customHeight="1" outlineLevel="1">
      <c r="A84" s="906"/>
      <c r="B84" s="910" t="s">
        <v>106</v>
      </c>
      <c r="C84" s="660" t="s">
        <v>107</v>
      </c>
      <c r="D84" s="541">
        <v>1</v>
      </c>
      <c r="E84" s="539">
        <v>0</v>
      </c>
      <c r="F84" s="540">
        <f t="shared" si="12"/>
        <v>1</v>
      </c>
      <c r="G84" s="539">
        <v>0</v>
      </c>
      <c r="H84" s="539">
        <v>0</v>
      </c>
      <c r="I84" s="540">
        <f t="shared" si="13"/>
        <v>0</v>
      </c>
      <c r="J84" s="658"/>
      <c r="K84" s="658"/>
      <c r="L84" s="658"/>
    </row>
    <row r="85" spans="1:12" hidden="1" outlineLevel="1">
      <c r="A85" s="906"/>
      <c r="B85" s="910"/>
      <c r="C85" s="660" t="s">
        <v>108</v>
      </c>
      <c r="D85" s="539">
        <v>0</v>
      </c>
      <c r="E85" s="539">
        <v>0</v>
      </c>
      <c r="F85" s="540">
        <f t="shared" si="12"/>
        <v>0</v>
      </c>
      <c r="G85" s="539">
        <v>0</v>
      </c>
      <c r="H85" s="539">
        <v>0</v>
      </c>
      <c r="I85" s="540">
        <f t="shared" si="13"/>
        <v>0</v>
      </c>
      <c r="J85" s="658"/>
      <c r="K85" s="658"/>
      <c r="L85" s="658"/>
    </row>
    <row r="86" spans="1:12" ht="22.5" hidden="1" customHeight="1" outlineLevel="1">
      <c r="A86" s="906"/>
      <c r="B86" s="910" t="s">
        <v>109</v>
      </c>
      <c r="C86" s="660" t="s">
        <v>110</v>
      </c>
      <c r="D86" s="541">
        <v>1</v>
      </c>
      <c r="E86" s="539">
        <v>0</v>
      </c>
      <c r="F86" s="540">
        <f t="shared" si="12"/>
        <v>1</v>
      </c>
      <c r="G86" s="539">
        <v>0</v>
      </c>
      <c r="H86" s="539">
        <v>0</v>
      </c>
      <c r="I86" s="540">
        <f t="shared" si="13"/>
        <v>0</v>
      </c>
      <c r="J86" s="658"/>
      <c r="K86" s="658"/>
      <c r="L86" s="658"/>
    </row>
    <row r="87" spans="1:12" hidden="1" outlineLevel="1">
      <c r="A87" s="906"/>
      <c r="B87" s="910"/>
      <c r="C87" s="660" t="s">
        <v>111</v>
      </c>
      <c r="D87" s="541">
        <v>0</v>
      </c>
      <c r="E87" s="539">
        <v>0</v>
      </c>
      <c r="F87" s="540">
        <f t="shared" si="12"/>
        <v>0</v>
      </c>
      <c r="G87" s="539">
        <v>0</v>
      </c>
      <c r="H87" s="539">
        <v>0</v>
      </c>
      <c r="I87" s="540">
        <f t="shared" si="13"/>
        <v>0</v>
      </c>
      <c r="J87" s="658"/>
      <c r="K87" s="658"/>
      <c r="L87" s="658"/>
    </row>
    <row r="88" spans="1:12" ht="33.75" hidden="1" outlineLevel="1">
      <c r="A88" s="906"/>
      <c r="B88" s="910"/>
      <c r="C88" s="660" t="s">
        <v>112</v>
      </c>
      <c r="D88" s="541">
        <v>0</v>
      </c>
      <c r="E88" s="539">
        <v>0</v>
      </c>
      <c r="F88" s="540">
        <f t="shared" si="12"/>
        <v>0</v>
      </c>
      <c r="G88" s="539">
        <v>0</v>
      </c>
      <c r="H88" s="539">
        <v>0</v>
      </c>
      <c r="I88" s="540">
        <f t="shared" si="13"/>
        <v>0</v>
      </c>
      <c r="J88" s="658"/>
      <c r="K88" s="658"/>
      <c r="L88" s="658"/>
    </row>
    <row r="89" spans="1:12" ht="22.5" hidden="1" outlineLevel="1">
      <c r="A89" s="906"/>
      <c r="B89" s="910" t="s">
        <v>113</v>
      </c>
      <c r="C89" s="660" t="s">
        <v>114</v>
      </c>
      <c r="D89" s="541">
        <v>3</v>
      </c>
      <c r="E89" s="539">
        <v>0</v>
      </c>
      <c r="F89" s="540">
        <f t="shared" si="12"/>
        <v>3</v>
      </c>
      <c r="G89" s="539">
        <v>0</v>
      </c>
      <c r="H89" s="539">
        <v>0</v>
      </c>
      <c r="I89" s="540">
        <f t="shared" si="13"/>
        <v>0</v>
      </c>
      <c r="J89" s="658"/>
      <c r="K89" s="658"/>
      <c r="L89" s="658"/>
    </row>
    <row r="90" spans="1:12" ht="22.5" hidden="1" outlineLevel="1">
      <c r="A90" s="906"/>
      <c r="B90" s="910"/>
      <c r="C90" s="660" t="s">
        <v>115</v>
      </c>
      <c r="D90" s="541">
        <v>2</v>
      </c>
      <c r="E90" s="539">
        <v>2</v>
      </c>
      <c r="F90" s="540">
        <f t="shared" si="12"/>
        <v>4</v>
      </c>
      <c r="G90" s="539">
        <v>0</v>
      </c>
      <c r="H90" s="539">
        <v>0</v>
      </c>
      <c r="I90" s="540">
        <f t="shared" si="13"/>
        <v>0</v>
      </c>
      <c r="J90" s="658"/>
      <c r="K90" s="658"/>
      <c r="L90" s="658"/>
    </row>
    <row r="91" spans="1:12" ht="22.5" hidden="1" outlineLevel="1">
      <c r="A91" s="906"/>
      <c r="B91" s="910"/>
      <c r="C91" s="660" t="s">
        <v>116</v>
      </c>
      <c r="D91" s="539">
        <v>1</v>
      </c>
      <c r="E91" s="539">
        <v>0</v>
      </c>
      <c r="F91" s="540">
        <f t="shared" si="12"/>
        <v>1</v>
      </c>
      <c r="G91" s="539">
        <v>0</v>
      </c>
      <c r="H91" s="539">
        <v>0</v>
      </c>
      <c r="I91" s="540">
        <f t="shared" si="13"/>
        <v>0</v>
      </c>
      <c r="J91" s="658"/>
      <c r="K91" s="658"/>
      <c r="L91" s="658"/>
    </row>
    <row r="92" spans="1:12" ht="11.25" hidden="1" customHeight="1" outlineLevel="1">
      <c r="A92" s="906"/>
      <c r="B92" s="910" t="s">
        <v>117</v>
      </c>
      <c r="C92" s="660" t="s">
        <v>118</v>
      </c>
      <c r="D92" s="541">
        <v>1</v>
      </c>
      <c r="E92" s="539">
        <v>0</v>
      </c>
      <c r="F92" s="540">
        <f t="shared" si="12"/>
        <v>1</v>
      </c>
      <c r="G92" s="539">
        <v>0</v>
      </c>
      <c r="H92" s="539">
        <v>0</v>
      </c>
      <c r="I92" s="540">
        <f t="shared" si="13"/>
        <v>0</v>
      </c>
      <c r="J92" s="658"/>
      <c r="K92" s="658"/>
      <c r="L92" s="658"/>
    </row>
    <row r="93" spans="1:12" hidden="1" outlineLevel="1">
      <c r="A93" s="906"/>
      <c r="B93" s="910"/>
      <c r="C93" s="660" t="s">
        <v>119</v>
      </c>
      <c r="D93" s="541">
        <v>1</v>
      </c>
      <c r="E93" s="539">
        <v>0</v>
      </c>
      <c r="F93" s="540">
        <f t="shared" si="12"/>
        <v>1</v>
      </c>
      <c r="G93" s="539">
        <v>0</v>
      </c>
      <c r="H93" s="539">
        <v>0</v>
      </c>
      <c r="I93" s="540">
        <f t="shared" si="13"/>
        <v>0</v>
      </c>
      <c r="J93" s="658"/>
      <c r="K93" s="658"/>
      <c r="L93" s="658"/>
    </row>
    <row r="94" spans="1:12" hidden="1" outlineLevel="1">
      <c r="A94" s="906"/>
      <c r="B94" s="910"/>
      <c r="C94" s="660" t="s">
        <v>120</v>
      </c>
      <c r="D94" s="539">
        <v>2</v>
      </c>
      <c r="E94" s="539">
        <v>0</v>
      </c>
      <c r="F94" s="540">
        <f t="shared" si="12"/>
        <v>2</v>
      </c>
      <c r="G94" s="539">
        <v>0</v>
      </c>
      <c r="H94" s="539">
        <v>0</v>
      </c>
      <c r="I94" s="540">
        <f t="shared" si="13"/>
        <v>0</v>
      </c>
      <c r="J94" s="658"/>
      <c r="K94" s="658"/>
      <c r="L94" s="658"/>
    </row>
    <row r="95" spans="1:12" ht="22.5" hidden="1" outlineLevel="1">
      <c r="A95" s="906"/>
      <c r="B95" s="910"/>
      <c r="C95" s="660" t="s">
        <v>121</v>
      </c>
      <c r="D95" s="539">
        <v>0</v>
      </c>
      <c r="E95" s="539">
        <v>0</v>
      </c>
      <c r="F95" s="540">
        <f t="shared" si="12"/>
        <v>0</v>
      </c>
      <c r="G95" s="539">
        <v>0</v>
      </c>
      <c r="H95" s="539">
        <v>0</v>
      </c>
      <c r="I95" s="540">
        <f t="shared" si="13"/>
        <v>0</v>
      </c>
      <c r="J95" s="658"/>
      <c r="K95" s="658"/>
      <c r="L95" s="658"/>
    </row>
    <row r="96" spans="1:12" hidden="1" outlineLevel="1">
      <c r="A96" s="906"/>
      <c r="B96" s="910"/>
      <c r="C96" s="660" t="s">
        <v>122</v>
      </c>
      <c r="D96" s="539">
        <v>0</v>
      </c>
      <c r="E96" s="539">
        <v>0</v>
      </c>
      <c r="F96" s="540">
        <f t="shared" si="12"/>
        <v>0</v>
      </c>
      <c r="G96" s="539">
        <v>0</v>
      </c>
      <c r="H96" s="539">
        <v>0</v>
      </c>
      <c r="I96" s="540">
        <f t="shared" si="13"/>
        <v>0</v>
      </c>
      <c r="J96" s="658"/>
      <c r="K96" s="658"/>
      <c r="L96" s="658"/>
    </row>
    <row r="97" spans="1:12" ht="22.5" hidden="1" outlineLevel="1">
      <c r="A97" s="906"/>
      <c r="B97" s="910"/>
      <c r="C97" s="660" t="s">
        <v>123</v>
      </c>
      <c r="D97" s="539">
        <v>0</v>
      </c>
      <c r="E97" s="539">
        <v>0</v>
      </c>
      <c r="F97" s="540">
        <f t="shared" si="12"/>
        <v>0</v>
      </c>
      <c r="G97" s="539">
        <v>0</v>
      </c>
      <c r="H97" s="539">
        <v>0</v>
      </c>
      <c r="I97" s="540">
        <f t="shared" si="13"/>
        <v>0</v>
      </c>
      <c r="J97" s="658"/>
      <c r="K97" s="658"/>
      <c r="L97" s="658"/>
    </row>
    <row r="98" spans="1:12" ht="22.5" hidden="1" outlineLevel="1">
      <c r="A98" s="906"/>
      <c r="B98" s="910"/>
      <c r="C98" s="660" t="s">
        <v>124</v>
      </c>
      <c r="D98" s="539">
        <v>0</v>
      </c>
      <c r="E98" s="541">
        <v>0</v>
      </c>
      <c r="F98" s="540">
        <f t="shared" si="12"/>
        <v>0</v>
      </c>
      <c r="G98" s="539">
        <v>0</v>
      </c>
      <c r="H98" s="539">
        <v>0</v>
      </c>
      <c r="I98" s="540">
        <f t="shared" si="13"/>
        <v>0</v>
      </c>
      <c r="J98" s="658"/>
      <c r="K98" s="658"/>
      <c r="L98" s="658"/>
    </row>
    <row r="99" spans="1:12" ht="11.25" hidden="1" customHeight="1" outlineLevel="1">
      <c r="A99" s="906"/>
      <c r="B99" s="910" t="s">
        <v>125</v>
      </c>
      <c r="C99" s="660" t="s">
        <v>126</v>
      </c>
      <c r="D99" s="541">
        <v>1</v>
      </c>
      <c r="E99" s="539">
        <v>0</v>
      </c>
      <c r="F99" s="540">
        <f t="shared" si="12"/>
        <v>1</v>
      </c>
      <c r="G99" s="539">
        <v>0</v>
      </c>
      <c r="H99" s="539">
        <v>0</v>
      </c>
      <c r="I99" s="540">
        <f t="shared" si="13"/>
        <v>0</v>
      </c>
      <c r="J99" s="658"/>
      <c r="K99" s="658"/>
      <c r="L99" s="658"/>
    </row>
    <row r="100" spans="1:12" hidden="1" outlineLevel="1">
      <c r="A100" s="906"/>
      <c r="B100" s="910"/>
      <c r="C100" s="660" t="s">
        <v>127</v>
      </c>
      <c r="D100" s="539">
        <v>0</v>
      </c>
      <c r="E100" s="539">
        <v>0</v>
      </c>
      <c r="F100" s="540">
        <f t="shared" si="12"/>
        <v>0</v>
      </c>
      <c r="G100" s="539">
        <v>0</v>
      </c>
      <c r="H100" s="539">
        <v>0</v>
      </c>
      <c r="I100" s="540">
        <f t="shared" si="13"/>
        <v>0</v>
      </c>
      <c r="J100" s="658"/>
      <c r="K100" s="658"/>
      <c r="L100" s="658"/>
    </row>
    <row r="101" spans="1:12" ht="11.25" customHeight="1" collapsed="1">
      <c r="A101" s="901" t="s">
        <v>128</v>
      </c>
      <c r="B101" s="901"/>
      <c r="C101" s="901"/>
      <c r="D101" s="537">
        <f t="shared" ref="D101:I101" si="14">SUM(D102:D108)</f>
        <v>0</v>
      </c>
      <c r="E101" s="537">
        <f t="shared" si="14"/>
        <v>0</v>
      </c>
      <c r="F101" s="538">
        <f t="shared" si="14"/>
        <v>0</v>
      </c>
      <c r="G101" s="537">
        <f t="shared" si="14"/>
        <v>0</v>
      </c>
      <c r="H101" s="537">
        <f t="shared" si="14"/>
        <v>0</v>
      </c>
      <c r="I101" s="538">
        <f t="shared" si="14"/>
        <v>0</v>
      </c>
      <c r="J101" s="658"/>
      <c r="K101" s="658"/>
      <c r="L101" s="658"/>
    </row>
    <row r="102" spans="1:12" ht="22.5" hidden="1" outlineLevel="1">
      <c r="A102" s="906" t="s">
        <v>128</v>
      </c>
      <c r="B102" s="910" t="s">
        <v>129</v>
      </c>
      <c r="C102" s="660" t="s">
        <v>130</v>
      </c>
      <c r="D102" s="539">
        <v>0</v>
      </c>
      <c r="E102" s="539">
        <v>0</v>
      </c>
      <c r="F102" s="540">
        <f t="shared" ref="F102:F109" si="15">+E102+D102</f>
        <v>0</v>
      </c>
      <c r="G102" s="539">
        <v>0</v>
      </c>
      <c r="H102" s="539">
        <v>0</v>
      </c>
      <c r="I102" s="540">
        <f t="shared" si="13"/>
        <v>0</v>
      </c>
      <c r="J102" s="658"/>
      <c r="K102" s="658"/>
      <c r="L102" s="658"/>
    </row>
    <row r="103" spans="1:12" hidden="1" outlineLevel="1">
      <c r="A103" s="906"/>
      <c r="B103" s="910"/>
      <c r="C103" s="660" t="s">
        <v>131</v>
      </c>
      <c r="D103" s="539">
        <v>0</v>
      </c>
      <c r="E103" s="539">
        <v>0</v>
      </c>
      <c r="F103" s="540">
        <f t="shared" si="15"/>
        <v>0</v>
      </c>
      <c r="G103" s="539">
        <v>0</v>
      </c>
      <c r="H103" s="539">
        <v>0</v>
      </c>
      <c r="I103" s="540">
        <f t="shared" si="13"/>
        <v>0</v>
      </c>
      <c r="J103" s="658"/>
      <c r="K103" s="658"/>
      <c r="L103" s="658"/>
    </row>
    <row r="104" spans="1:12" ht="22.5" hidden="1" outlineLevel="1">
      <c r="A104" s="906"/>
      <c r="B104" s="910"/>
      <c r="C104" s="660" t="s">
        <v>132</v>
      </c>
      <c r="D104" s="539">
        <v>0</v>
      </c>
      <c r="E104" s="539">
        <v>0</v>
      </c>
      <c r="F104" s="540">
        <f t="shared" si="15"/>
        <v>0</v>
      </c>
      <c r="G104" s="539">
        <v>0</v>
      </c>
      <c r="H104" s="539">
        <v>0</v>
      </c>
      <c r="I104" s="540">
        <f t="shared" si="13"/>
        <v>0</v>
      </c>
      <c r="J104" s="658"/>
      <c r="K104" s="658"/>
      <c r="L104" s="658"/>
    </row>
    <row r="105" spans="1:12" ht="22.5" hidden="1" outlineLevel="1">
      <c r="A105" s="906"/>
      <c r="B105" s="910"/>
      <c r="C105" s="660" t="s">
        <v>133</v>
      </c>
      <c r="D105" s="539">
        <v>0</v>
      </c>
      <c r="E105" s="539">
        <v>0</v>
      </c>
      <c r="F105" s="540">
        <f t="shared" si="15"/>
        <v>0</v>
      </c>
      <c r="G105" s="539">
        <v>0</v>
      </c>
      <c r="H105" s="539">
        <v>0</v>
      </c>
      <c r="I105" s="540">
        <f t="shared" si="13"/>
        <v>0</v>
      </c>
      <c r="J105" s="658"/>
      <c r="K105" s="658"/>
      <c r="L105" s="658"/>
    </row>
    <row r="106" spans="1:12" hidden="1" outlineLevel="1">
      <c r="A106" s="906"/>
      <c r="B106" s="910"/>
      <c r="C106" s="660" t="s">
        <v>134</v>
      </c>
      <c r="D106" s="539">
        <v>0</v>
      </c>
      <c r="E106" s="539">
        <v>0</v>
      </c>
      <c r="F106" s="540">
        <f t="shared" si="15"/>
        <v>0</v>
      </c>
      <c r="G106" s="539">
        <v>0</v>
      </c>
      <c r="H106" s="539">
        <v>0</v>
      </c>
      <c r="I106" s="540">
        <f t="shared" si="13"/>
        <v>0</v>
      </c>
      <c r="J106" s="658"/>
      <c r="K106" s="658"/>
      <c r="L106" s="658"/>
    </row>
    <row r="107" spans="1:12" hidden="1" outlineLevel="1">
      <c r="A107" s="906"/>
      <c r="B107" s="910"/>
      <c r="C107" s="660" t="s">
        <v>135</v>
      </c>
      <c r="D107" s="539">
        <v>0</v>
      </c>
      <c r="E107" s="539">
        <v>0</v>
      </c>
      <c r="F107" s="540">
        <f t="shared" si="15"/>
        <v>0</v>
      </c>
      <c r="G107" s="539">
        <v>0</v>
      </c>
      <c r="H107" s="539">
        <v>0</v>
      </c>
      <c r="I107" s="540">
        <f t="shared" si="13"/>
        <v>0</v>
      </c>
      <c r="J107" s="658"/>
      <c r="K107" s="658"/>
      <c r="L107" s="658"/>
    </row>
    <row r="108" spans="1:12" ht="22.5" hidden="1" outlineLevel="1">
      <c r="A108" s="906"/>
      <c r="B108" s="910"/>
      <c r="C108" s="660" t="s">
        <v>136</v>
      </c>
      <c r="D108" s="541">
        <v>0</v>
      </c>
      <c r="E108" s="539">
        <v>0</v>
      </c>
      <c r="F108" s="540">
        <f t="shared" si="15"/>
        <v>0</v>
      </c>
      <c r="G108" s="539">
        <v>0</v>
      </c>
      <c r="H108" s="539">
        <v>0</v>
      </c>
      <c r="I108" s="540">
        <f t="shared" si="13"/>
        <v>0</v>
      </c>
      <c r="J108" s="658"/>
      <c r="K108" s="658"/>
      <c r="L108" s="658"/>
    </row>
    <row r="109" spans="1:12" ht="11.25" customHeight="1" collapsed="1">
      <c r="A109" s="901" t="s">
        <v>137</v>
      </c>
      <c r="B109" s="901"/>
      <c r="C109" s="901"/>
      <c r="D109" s="537">
        <v>0</v>
      </c>
      <c r="E109" s="537">
        <v>0</v>
      </c>
      <c r="F109" s="538">
        <f t="shared" si="15"/>
        <v>0</v>
      </c>
      <c r="G109" s="537">
        <v>0</v>
      </c>
      <c r="H109" s="537">
        <v>0</v>
      </c>
      <c r="I109" s="538">
        <f t="shared" si="13"/>
        <v>0</v>
      </c>
      <c r="J109" s="658"/>
      <c r="K109" s="658"/>
      <c r="L109" s="658"/>
    </row>
    <row r="110" spans="1:12" ht="11.25" customHeight="1" collapsed="1">
      <c r="A110" s="901" t="s">
        <v>138</v>
      </c>
      <c r="B110" s="901"/>
      <c r="C110" s="901"/>
      <c r="D110" s="537">
        <f t="shared" ref="D110:I110" si="16">SUM(D111:D131)</f>
        <v>4</v>
      </c>
      <c r="E110" s="537">
        <f t="shared" si="16"/>
        <v>0</v>
      </c>
      <c r="F110" s="538">
        <f t="shared" si="16"/>
        <v>4</v>
      </c>
      <c r="G110" s="537">
        <f t="shared" si="16"/>
        <v>0</v>
      </c>
      <c r="H110" s="537">
        <f t="shared" si="16"/>
        <v>0</v>
      </c>
      <c r="I110" s="538">
        <f t="shared" si="16"/>
        <v>0</v>
      </c>
      <c r="J110" s="658"/>
      <c r="K110" s="658"/>
      <c r="L110" s="658"/>
    </row>
    <row r="111" spans="1:12" ht="22.5" hidden="1" customHeight="1" outlineLevel="1">
      <c r="A111" s="906" t="s">
        <v>138</v>
      </c>
      <c r="B111" s="910" t="s">
        <v>139</v>
      </c>
      <c r="C111" s="660" t="s">
        <v>140</v>
      </c>
      <c r="D111" s="541">
        <v>1</v>
      </c>
      <c r="E111" s="539">
        <v>0</v>
      </c>
      <c r="F111" s="540">
        <f t="shared" ref="F111:F131" si="17">+E111+D111</f>
        <v>1</v>
      </c>
      <c r="G111" s="539">
        <v>0</v>
      </c>
      <c r="H111" s="539">
        <v>0</v>
      </c>
      <c r="I111" s="540">
        <f t="shared" si="13"/>
        <v>0</v>
      </c>
      <c r="J111" s="658"/>
      <c r="K111" s="658"/>
      <c r="L111" s="658"/>
    </row>
    <row r="112" spans="1:12" ht="22.5" hidden="1" outlineLevel="1">
      <c r="A112" s="906"/>
      <c r="B112" s="910"/>
      <c r="C112" s="660" t="s">
        <v>141</v>
      </c>
      <c r="D112" s="539">
        <v>0</v>
      </c>
      <c r="E112" s="539">
        <v>0</v>
      </c>
      <c r="F112" s="540">
        <f t="shared" si="17"/>
        <v>0</v>
      </c>
      <c r="G112" s="539">
        <v>0</v>
      </c>
      <c r="H112" s="539">
        <v>0</v>
      </c>
      <c r="I112" s="540">
        <f t="shared" si="13"/>
        <v>0</v>
      </c>
      <c r="J112" s="658"/>
      <c r="K112" s="658"/>
      <c r="L112" s="658"/>
    </row>
    <row r="113" spans="1:12" ht="22.5" hidden="1" outlineLevel="1">
      <c r="A113" s="906"/>
      <c r="B113" s="910"/>
      <c r="C113" s="660" t="s">
        <v>142</v>
      </c>
      <c r="D113" s="539">
        <v>0</v>
      </c>
      <c r="E113" s="539">
        <v>0</v>
      </c>
      <c r="F113" s="540">
        <f t="shared" si="17"/>
        <v>0</v>
      </c>
      <c r="G113" s="539">
        <v>0</v>
      </c>
      <c r="H113" s="539">
        <v>0</v>
      </c>
      <c r="I113" s="540">
        <f t="shared" si="13"/>
        <v>0</v>
      </c>
      <c r="J113" s="658"/>
      <c r="K113" s="658"/>
      <c r="L113" s="658"/>
    </row>
    <row r="114" spans="1:12" ht="22.5" hidden="1" outlineLevel="1">
      <c r="A114" s="906"/>
      <c r="B114" s="910"/>
      <c r="C114" s="660" t="s">
        <v>143</v>
      </c>
      <c r="D114" s="539">
        <v>0</v>
      </c>
      <c r="E114" s="539">
        <v>0</v>
      </c>
      <c r="F114" s="540">
        <f t="shared" si="17"/>
        <v>0</v>
      </c>
      <c r="G114" s="539">
        <v>0</v>
      </c>
      <c r="H114" s="539">
        <v>0</v>
      </c>
      <c r="I114" s="540">
        <f t="shared" si="13"/>
        <v>0</v>
      </c>
      <c r="J114" s="658"/>
      <c r="K114" s="658"/>
      <c r="L114" s="658"/>
    </row>
    <row r="115" spans="1:12" ht="33.75" hidden="1" outlineLevel="1">
      <c r="A115" s="906"/>
      <c r="B115" s="910"/>
      <c r="C115" s="660" t="s">
        <v>144</v>
      </c>
      <c r="D115" s="541">
        <v>0</v>
      </c>
      <c r="E115" s="539">
        <v>0</v>
      </c>
      <c r="F115" s="540">
        <f t="shared" si="17"/>
        <v>0</v>
      </c>
      <c r="G115" s="539">
        <v>0</v>
      </c>
      <c r="H115" s="539">
        <v>0</v>
      </c>
      <c r="I115" s="540">
        <f t="shared" si="13"/>
        <v>0</v>
      </c>
      <c r="J115" s="658"/>
      <c r="K115" s="658"/>
      <c r="L115" s="658"/>
    </row>
    <row r="116" spans="1:12" hidden="1" outlineLevel="1">
      <c r="A116" s="906"/>
      <c r="B116" s="910"/>
      <c r="C116" s="660" t="s">
        <v>145</v>
      </c>
      <c r="D116" s="539">
        <v>0</v>
      </c>
      <c r="E116" s="539">
        <v>0</v>
      </c>
      <c r="F116" s="540">
        <f t="shared" si="17"/>
        <v>0</v>
      </c>
      <c r="G116" s="539">
        <v>0</v>
      </c>
      <c r="H116" s="539">
        <v>0</v>
      </c>
      <c r="I116" s="540">
        <f t="shared" si="13"/>
        <v>0</v>
      </c>
      <c r="J116" s="658"/>
      <c r="K116" s="658"/>
      <c r="L116" s="658"/>
    </row>
    <row r="117" spans="1:12" ht="22.5" hidden="1" outlineLevel="1">
      <c r="A117" s="906"/>
      <c r="B117" s="910"/>
      <c r="C117" s="660" t="s">
        <v>146</v>
      </c>
      <c r="D117" s="539">
        <v>0</v>
      </c>
      <c r="E117" s="539">
        <v>0</v>
      </c>
      <c r="F117" s="540">
        <f t="shared" si="17"/>
        <v>0</v>
      </c>
      <c r="G117" s="539">
        <v>0</v>
      </c>
      <c r="H117" s="539">
        <v>0</v>
      </c>
      <c r="I117" s="540">
        <f t="shared" si="13"/>
        <v>0</v>
      </c>
      <c r="J117" s="658"/>
      <c r="K117" s="658"/>
      <c r="L117" s="658"/>
    </row>
    <row r="118" spans="1:12" hidden="1" outlineLevel="1">
      <c r="A118" s="906"/>
      <c r="B118" s="910" t="s">
        <v>147</v>
      </c>
      <c r="C118" s="660" t="s">
        <v>148</v>
      </c>
      <c r="D118" s="541">
        <v>1</v>
      </c>
      <c r="E118" s="539">
        <v>0</v>
      </c>
      <c r="F118" s="540">
        <f t="shared" si="17"/>
        <v>1</v>
      </c>
      <c r="G118" s="539">
        <v>0</v>
      </c>
      <c r="H118" s="539">
        <v>0</v>
      </c>
      <c r="I118" s="540">
        <f t="shared" si="13"/>
        <v>0</v>
      </c>
      <c r="J118" s="658"/>
      <c r="K118" s="658"/>
      <c r="L118" s="658"/>
    </row>
    <row r="119" spans="1:12" hidden="1" outlineLevel="1">
      <c r="A119" s="906"/>
      <c r="B119" s="910"/>
      <c r="C119" s="660" t="s">
        <v>149</v>
      </c>
      <c r="D119" s="539">
        <v>0</v>
      </c>
      <c r="E119" s="539">
        <v>0</v>
      </c>
      <c r="F119" s="540">
        <f t="shared" si="17"/>
        <v>0</v>
      </c>
      <c r="G119" s="539">
        <v>0</v>
      </c>
      <c r="H119" s="539">
        <v>0</v>
      </c>
      <c r="I119" s="540">
        <f t="shared" si="13"/>
        <v>0</v>
      </c>
      <c r="J119" s="658"/>
      <c r="K119" s="658"/>
      <c r="L119" s="658"/>
    </row>
    <row r="120" spans="1:12" hidden="1" outlineLevel="1">
      <c r="A120" s="906"/>
      <c r="B120" s="910"/>
      <c r="C120" s="660" t="s">
        <v>150</v>
      </c>
      <c r="D120" s="539">
        <v>0</v>
      </c>
      <c r="E120" s="539">
        <v>0</v>
      </c>
      <c r="F120" s="540">
        <f t="shared" si="17"/>
        <v>0</v>
      </c>
      <c r="G120" s="539">
        <v>0</v>
      </c>
      <c r="H120" s="539">
        <v>0</v>
      </c>
      <c r="I120" s="540">
        <f t="shared" si="13"/>
        <v>0</v>
      </c>
      <c r="J120" s="658"/>
      <c r="K120" s="658"/>
      <c r="L120" s="658"/>
    </row>
    <row r="121" spans="1:12" hidden="1" outlineLevel="1">
      <c r="A121" s="906"/>
      <c r="B121" s="910"/>
      <c r="C121" s="660" t="s">
        <v>151</v>
      </c>
      <c r="D121" s="539">
        <v>0</v>
      </c>
      <c r="E121" s="539">
        <v>0</v>
      </c>
      <c r="F121" s="540">
        <f t="shared" si="17"/>
        <v>0</v>
      </c>
      <c r="G121" s="539">
        <v>0</v>
      </c>
      <c r="H121" s="539">
        <v>0</v>
      </c>
      <c r="I121" s="540">
        <f t="shared" si="13"/>
        <v>0</v>
      </c>
      <c r="J121" s="658"/>
      <c r="K121" s="658"/>
      <c r="L121" s="658"/>
    </row>
    <row r="122" spans="1:12" ht="45" hidden="1" outlineLevel="1">
      <c r="A122" s="906"/>
      <c r="B122" s="910"/>
      <c r="C122" s="660" t="s">
        <v>152</v>
      </c>
      <c r="D122" s="541">
        <v>0</v>
      </c>
      <c r="E122" s="539">
        <v>0</v>
      </c>
      <c r="F122" s="540">
        <f t="shared" si="17"/>
        <v>0</v>
      </c>
      <c r="G122" s="539">
        <v>0</v>
      </c>
      <c r="H122" s="539">
        <v>0</v>
      </c>
      <c r="I122" s="540">
        <f t="shared" si="13"/>
        <v>0</v>
      </c>
      <c r="J122" s="658"/>
      <c r="K122" s="658"/>
      <c r="L122" s="658"/>
    </row>
    <row r="123" spans="1:12" hidden="1" outlineLevel="1">
      <c r="A123" s="906"/>
      <c r="B123" s="910"/>
      <c r="C123" s="660" t="s">
        <v>153</v>
      </c>
      <c r="D123" s="539">
        <v>0</v>
      </c>
      <c r="E123" s="539">
        <v>0</v>
      </c>
      <c r="F123" s="540">
        <f t="shared" si="17"/>
        <v>0</v>
      </c>
      <c r="G123" s="539">
        <v>0</v>
      </c>
      <c r="H123" s="539">
        <v>0</v>
      </c>
      <c r="I123" s="540">
        <f t="shared" si="13"/>
        <v>0</v>
      </c>
      <c r="J123" s="658"/>
      <c r="K123" s="658"/>
      <c r="L123" s="658"/>
    </row>
    <row r="124" spans="1:12" ht="22.5" hidden="1" outlineLevel="1">
      <c r="A124" s="906"/>
      <c r="B124" s="660" t="s">
        <v>154</v>
      </c>
      <c r="C124" s="660" t="s">
        <v>155</v>
      </c>
      <c r="D124" s="541">
        <v>2</v>
      </c>
      <c r="E124" s="541">
        <v>0</v>
      </c>
      <c r="F124" s="540">
        <f t="shared" si="17"/>
        <v>2</v>
      </c>
      <c r="G124" s="539">
        <v>0</v>
      </c>
      <c r="H124" s="539">
        <v>0</v>
      </c>
      <c r="I124" s="540">
        <f t="shared" si="13"/>
        <v>0</v>
      </c>
      <c r="J124" s="658"/>
      <c r="K124" s="658"/>
      <c r="L124" s="658"/>
    </row>
    <row r="125" spans="1:12" ht="11.25" hidden="1" customHeight="1" outlineLevel="1">
      <c r="A125" s="906"/>
      <c r="B125" s="910" t="s">
        <v>156</v>
      </c>
      <c r="C125" s="660" t="s">
        <v>157</v>
      </c>
      <c r="D125" s="539">
        <v>0</v>
      </c>
      <c r="E125" s="539">
        <v>0</v>
      </c>
      <c r="F125" s="540">
        <f t="shared" si="17"/>
        <v>0</v>
      </c>
      <c r="G125" s="539">
        <v>0</v>
      </c>
      <c r="H125" s="539">
        <v>0</v>
      </c>
      <c r="I125" s="540">
        <f t="shared" si="13"/>
        <v>0</v>
      </c>
      <c r="J125" s="658"/>
      <c r="K125" s="658"/>
      <c r="L125" s="658"/>
    </row>
    <row r="126" spans="1:12" ht="22.5" hidden="1" outlineLevel="1">
      <c r="A126" s="906"/>
      <c r="B126" s="910"/>
      <c r="C126" s="660" t="s">
        <v>158</v>
      </c>
      <c r="D126" s="541">
        <v>0</v>
      </c>
      <c r="E126" s="541">
        <v>0</v>
      </c>
      <c r="F126" s="540">
        <f t="shared" si="17"/>
        <v>0</v>
      </c>
      <c r="G126" s="539">
        <v>0</v>
      </c>
      <c r="H126" s="539">
        <v>0</v>
      </c>
      <c r="I126" s="540">
        <f t="shared" si="13"/>
        <v>0</v>
      </c>
      <c r="J126" s="658"/>
      <c r="K126" s="658"/>
      <c r="L126" s="658"/>
    </row>
    <row r="127" spans="1:12" hidden="1" outlineLevel="1">
      <c r="A127" s="906"/>
      <c r="B127" s="910"/>
      <c r="C127" s="660" t="s">
        <v>159</v>
      </c>
      <c r="D127" s="539">
        <v>0</v>
      </c>
      <c r="E127" s="539">
        <v>0</v>
      </c>
      <c r="F127" s="540">
        <f t="shared" si="17"/>
        <v>0</v>
      </c>
      <c r="G127" s="539">
        <v>0</v>
      </c>
      <c r="H127" s="539">
        <v>0</v>
      </c>
      <c r="I127" s="540">
        <f t="shared" si="13"/>
        <v>0</v>
      </c>
      <c r="J127" s="658"/>
      <c r="K127" s="658"/>
      <c r="L127" s="658"/>
    </row>
    <row r="128" spans="1:12" hidden="1" outlineLevel="1">
      <c r="A128" s="906"/>
      <c r="B128" s="910"/>
      <c r="C128" s="660" t="s">
        <v>160</v>
      </c>
      <c r="D128" s="539">
        <v>0</v>
      </c>
      <c r="E128" s="539">
        <v>0</v>
      </c>
      <c r="F128" s="540">
        <f t="shared" si="17"/>
        <v>0</v>
      </c>
      <c r="G128" s="539">
        <v>0</v>
      </c>
      <c r="H128" s="539">
        <v>0</v>
      </c>
      <c r="I128" s="540">
        <f t="shared" si="13"/>
        <v>0</v>
      </c>
      <c r="J128" s="658"/>
      <c r="K128" s="658"/>
      <c r="L128" s="658"/>
    </row>
    <row r="129" spans="1:12" ht="33.75" hidden="1" outlineLevel="1">
      <c r="A129" s="906"/>
      <c r="B129" s="910"/>
      <c r="C129" s="660" t="s">
        <v>161</v>
      </c>
      <c r="D129" s="539">
        <v>0</v>
      </c>
      <c r="E129" s="539">
        <v>0</v>
      </c>
      <c r="F129" s="540">
        <f t="shared" si="17"/>
        <v>0</v>
      </c>
      <c r="G129" s="539">
        <v>0</v>
      </c>
      <c r="H129" s="539">
        <v>0</v>
      </c>
      <c r="I129" s="540">
        <f t="shared" si="13"/>
        <v>0</v>
      </c>
      <c r="J129" s="658"/>
      <c r="K129" s="658"/>
      <c r="L129" s="658"/>
    </row>
    <row r="130" spans="1:12" ht="22.5" hidden="1" outlineLevel="1">
      <c r="A130" s="906"/>
      <c r="B130" s="910"/>
      <c r="C130" s="660" t="s">
        <v>162</v>
      </c>
      <c r="D130" s="539">
        <v>0</v>
      </c>
      <c r="E130" s="539">
        <v>0</v>
      </c>
      <c r="F130" s="540">
        <f t="shared" si="17"/>
        <v>0</v>
      </c>
      <c r="G130" s="539">
        <v>0</v>
      </c>
      <c r="H130" s="539">
        <v>0</v>
      </c>
      <c r="I130" s="540">
        <f t="shared" si="13"/>
        <v>0</v>
      </c>
      <c r="J130" s="658"/>
      <c r="K130" s="658"/>
      <c r="L130" s="658"/>
    </row>
    <row r="131" spans="1:12" ht="22.5" hidden="1" outlineLevel="1">
      <c r="A131" s="906"/>
      <c r="B131" s="910"/>
      <c r="C131" s="660" t="s">
        <v>163</v>
      </c>
      <c r="D131" s="541">
        <v>0</v>
      </c>
      <c r="E131" s="539">
        <v>0</v>
      </c>
      <c r="F131" s="540">
        <f t="shared" si="17"/>
        <v>0</v>
      </c>
      <c r="G131" s="539">
        <v>0</v>
      </c>
      <c r="H131" s="539">
        <v>0</v>
      </c>
      <c r="I131" s="540">
        <f t="shared" si="13"/>
        <v>0</v>
      </c>
      <c r="J131" s="658"/>
      <c r="K131" s="658"/>
      <c r="L131" s="658"/>
    </row>
    <row r="132" spans="1:12" ht="11.25" customHeight="1" collapsed="1">
      <c r="A132" s="901" t="s">
        <v>164</v>
      </c>
      <c r="B132" s="901"/>
      <c r="C132" s="901"/>
      <c r="D132" s="537">
        <f t="shared" ref="D132:I132" si="18">SUM(D133:D142)</f>
        <v>10</v>
      </c>
      <c r="E132" s="537">
        <f t="shared" si="18"/>
        <v>1</v>
      </c>
      <c r="F132" s="538">
        <f t="shared" si="18"/>
        <v>11</v>
      </c>
      <c r="G132" s="537">
        <f t="shared" si="18"/>
        <v>0</v>
      </c>
      <c r="H132" s="537">
        <f t="shared" si="18"/>
        <v>0</v>
      </c>
      <c r="I132" s="538">
        <f t="shared" si="18"/>
        <v>0</v>
      </c>
      <c r="J132" s="658"/>
      <c r="K132" s="658"/>
      <c r="L132" s="658"/>
    </row>
    <row r="133" spans="1:12" ht="11.25" hidden="1" customHeight="1" outlineLevel="1">
      <c r="A133" s="906" t="s">
        <v>164</v>
      </c>
      <c r="B133" s="910" t="s">
        <v>165</v>
      </c>
      <c r="C133" s="660" t="s">
        <v>166</v>
      </c>
      <c r="D133" s="539">
        <v>0</v>
      </c>
      <c r="E133" s="539">
        <v>0</v>
      </c>
      <c r="F133" s="540">
        <f t="shared" ref="F133:F142" si="19">+E133+D133</f>
        <v>0</v>
      </c>
      <c r="G133" s="539">
        <v>0</v>
      </c>
      <c r="H133" s="539">
        <v>0</v>
      </c>
      <c r="I133" s="540">
        <f t="shared" si="13"/>
        <v>0</v>
      </c>
      <c r="J133" s="658"/>
      <c r="K133" s="658"/>
      <c r="L133" s="658"/>
    </row>
    <row r="134" spans="1:12" hidden="1" outlineLevel="1">
      <c r="A134" s="906"/>
      <c r="B134" s="910"/>
      <c r="C134" s="660" t="s">
        <v>167</v>
      </c>
      <c r="D134" s="539">
        <v>0</v>
      </c>
      <c r="E134" s="539">
        <v>0</v>
      </c>
      <c r="F134" s="540">
        <f t="shared" si="19"/>
        <v>0</v>
      </c>
      <c r="G134" s="539">
        <v>0</v>
      </c>
      <c r="H134" s="539">
        <v>0</v>
      </c>
      <c r="I134" s="540">
        <f t="shared" si="13"/>
        <v>0</v>
      </c>
      <c r="J134" s="658"/>
      <c r="K134" s="658"/>
      <c r="L134" s="658"/>
    </row>
    <row r="135" spans="1:12" hidden="1" outlineLevel="1">
      <c r="A135" s="906"/>
      <c r="B135" s="910"/>
      <c r="C135" s="660" t="s">
        <v>168</v>
      </c>
      <c r="D135" s="541">
        <v>9</v>
      </c>
      <c r="E135" s="539">
        <v>1</v>
      </c>
      <c r="F135" s="540">
        <f t="shared" si="19"/>
        <v>10</v>
      </c>
      <c r="G135" s="539">
        <v>0</v>
      </c>
      <c r="H135" s="539">
        <v>0</v>
      </c>
      <c r="I135" s="540">
        <f t="shared" si="13"/>
        <v>0</v>
      </c>
      <c r="J135" s="658"/>
      <c r="K135" s="658"/>
      <c r="L135" s="658"/>
    </row>
    <row r="136" spans="1:12" hidden="1" outlineLevel="1">
      <c r="A136" s="906"/>
      <c r="B136" s="910"/>
      <c r="C136" s="660" t="s">
        <v>169</v>
      </c>
      <c r="D136" s="541">
        <v>0</v>
      </c>
      <c r="E136" s="539">
        <v>0</v>
      </c>
      <c r="F136" s="540">
        <f t="shared" si="19"/>
        <v>0</v>
      </c>
      <c r="G136" s="539">
        <v>0</v>
      </c>
      <c r="H136" s="539">
        <v>0</v>
      </c>
      <c r="I136" s="540">
        <f t="shared" si="13"/>
        <v>0</v>
      </c>
      <c r="J136" s="658"/>
      <c r="K136" s="658"/>
      <c r="L136" s="658"/>
    </row>
    <row r="137" spans="1:12" hidden="1" outlineLevel="1">
      <c r="A137" s="906"/>
      <c r="B137" s="910"/>
      <c r="C137" s="660" t="s">
        <v>170</v>
      </c>
      <c r="D137" s="539">
        <v>0</v>
      </c>
      <c r="E137" s="539">
        <v>0</v>
      </c>
      <c r="F137" s="540">
        <f t="shared" si="19"/>
        <v>0</v>
      </c>
      <c r="G137" s="539">
        <v>0</v>
      </c>
      <c r="H137" s="539">
        <v>0</v>
      </c>
      <c r="I137" s="540">
        <f t="shared" si="13"/>
        <v>0</v>
      </c>
      <c r="J137" s="658"/>
      <c r="K137" s="658"/>
      <c r="L137" s="658"/>
    </row>
    <row r="138" spans="1:12" hidden="1" outlineLevel="1">
      <c r="A138" s="906"/>
      <c r="B138" s="910"/>
      <c r="C138" s="660" t="s">
        <v>171</v>
      </c>
      <c r="D138" s="539">
        <v>0</v>
      </c>
      <c r="E138" s="539">
        <v>0</v>
      </c>
      <c r="F138" s="540">
        <f t="shared" si="19"/>
        <v>0</v>
      </c>
      <c r="G138" s="539">
        <v>0</v>
      </c>
      <c r="H138" s="539">
        <v>0</v>
      </c>
      <c r="I138" s="540">
        <f t="shared" si="13"/>
        <v>0</v>
      </c>
      <c r="J138" s="658"/>
      <c r="K138" s="658"/>
      <c r="L138" s="658"/>
    </row>
    <row r="139" spans="1:12" ht="22.5" hidden="1" outlineLevel="1">
      <c r="A139" s="906"/>
      <c r="B139" s="910"/>
      <c r="C139" s="660" t="s">
        <v>172</v>
      </c>
      <c r="D139" s="541">
        <v>0</v>
      </c>
      <c r="E139" s="539">
        <v>0</v>
      </c>
      <c r="F139" s="540">
        <f t="shared" si="19"/>
        <v>0</v>
      </c>
      <c r="G139" s="539">
        <v>0</v>
      </c>
      <c r="H139" s="539">
        <v>0</v>
      </c>
      <c r="I139" s="540">
        <f t="shared" si="13"/>
        <v>0</v>
      </c>
      <c r="J139" s="658"/>
      <c r="K139" s="658"/>
      <c r="L139" s="658"/>
    </row>
    <row r="140" spans="1:12" ht="22.5" hidden="1" outlineLevel="1">
      <c r="A140" s="906"/>
      <c r="B140" s="660" t="s">
        <v>173</v>
      </c>
      <c r="C140" s="660" t="s">
        <v>174</v>
      </c>
      <c r="D140" s="539">
        <v>0</v>
      </c>
      <c r="E140" s="539">
        <v>0</v>
      </c>
      <c r="F140" s="540">
        <f t="shared" si="19"/>
        <v>0</v>
      </c>
      <c r="G140" s="539">
        <v>0</v>
      </c>
      <c r="H140" s="539">
        <v>0</v>
      </c>
      <c r="I140" s="540">
        <f t="shared" si="13"/>
        <v>0</v>
      </c>
      <c r="J140" s="658"/>
      <c r="K140" s="658"/>
      <c r="L140" s="658"/>
    </row>
    <row r="141" spans="1:12" ht="11.25" hidden="1" customHeight="1" outlineLevel="1">
      <c r="A141" s="906"/>
      <c r="B141" s="910" t="s">
        <v>175</v>
      </c>
      <c r="C141" s="660" t="s">
        <v>176</v>
      </c>
      <c r="D141" s="539">
        <v>1</v>
      </c>
      <c r="E141" s="539">
        <v>0</v>
      </c>
      <c r="F141" s="540">
        <f t="shared" si="19"/>
        <v>1</v>
      </c>
      <c r="G141" s="539">
        <v>0</v>
      </c>
      <c r="H141" s="539">
        <v>0</v>
      </c>
      <c r="I141" s="540">
        <f t="shared" si="13"/>
        <v>0</v>
      </c>
      <c r="J141" s="658"/>
      <c r="K141" s="658"/>
      <c r="L141" s="658"/>
    </row>
    <row r="142" spans="1:12" ht="22.5" hidden="1" outlineLevel="1">
      <c r="A142" s="906"/>
      <c r="B142" s="910"/>
      <c r="C142" s="660" t="s">
        <v>177</v>
      </c>
      <c r="D142" s="539">
        <v>0</v>
      </c>
      <c r="E142" s="539">
        <v>0</v>
      </c>
      <c r="F142" s="540">
        <f t="shared" si="19"/>
        <v>0</v>
      </c>
      <c r="G142" s="539">
        <v>0</v>
      </c>
      <c r="H142" s="539">
        <v>0</v>
      </c>
      <c r="I142" s="540">
        <f t="shared" si="13"/>
        <v>0</v>
      </c>
      <c r="J142" s="658"/>
      <c r="K142" s="658"/>
      <c r="L142" s="658"/>
    </row>
    <row r="143" spans="1:12" ht="11.25" customHeight="1" collapsed="1">
      <c r="A143" s="901" t="s">
        <v>178</v>
      </c>
      <c r="B143" s="901"/>
      <c r="C143" s="901"/>
      <c r="D143" s="537">
        <f t="shared" ref="D143:I143" si="20">+SUM(D144:D148)</f>
        <v>2</v>
      </c>
      <c r="E143" s="537">
        <f t="shared" si="20"/>
        <v>0</v>
      </c>
      <c r="F143" s="538">
        <f t="shared" si="20"/>
        <v>2</v>
      </c>
      <c r="G143" s="537">
        <f t="shared" si="20"/>
        <v>0</v>
      </c>
      <c r="H143" s="537">
        <f t="shared" si="20"/>
        <v>0</v>
      </c>
      <c r="I143" s="538">
        <f t="shared" si="20"/>
        <v>0</v>
      </c>
      <c r="J143" s="658"/>
      <c r="K143" s="658"/>
      <c r="L143" s="658"/>
    </row>
    <row r="144" spans="1:12" ht="11.25" hidden="1" customHeight="1" outlineLevel="1">
      <c r="A144" s="906" t="s">
        <v>178</v>
      </c>
      <c r="B144" s="910" t="s">
        <v>179</v>
      </c>
      <c r="C144" s="660" t="s">
        <v>180</v>
      </c>
      <c r="D144" s="541">
        <v>1</v>
      </c>
      <c r="E144" s="539">
        <v>0</v>
      </c>
      <c r="F144" s="540">
        <f t="shared" ref="F144:F148" si="21">+E144+D144</f>
        <v>1</v>
      </c>
      <c r="G144" s="539">
        <v>0</v>
      </c>
      <c r="H144" s="539">
        <v>0</v>
      </c>
      <c r="I144" s="540">
        <f t="shared" si="13"/>
        <v>0</v>
      </c>
      <c r="J144" s="658"/>
      <c r="K144" s="658"/>
      <c r="L144" s="658"/>
    </row>
    <row r="145" spans="1:12" ht="33.75" hidden="1" outlineLevel="1">
      <c r="A145" s="906"/>
      <c r="B145" s="910"/>
      <c r="C145" s="660" t="s">
        <v>181</v>
      </c>
      <c r="D145" s="539">
        <v>0</v>
      </c>
      <c r="E145" s="539">
        <v>0</v>
      </c>
      <c r="F145" s="540">
        <f t="shared" si="21"/>
        <v>0</v>
      </c>
      <c r="G145" s="539">
        <v>0</v>
      </c>
      <c r="H145" s="539">
        <v>0</v>
      </c>
      <c r="I145" s="540">
        <f t="shared" si="13"/>
        <v>0</v>
      </c>
      <c r="J145" s="658"/>
      <c r="K145" s="658"/>
      <c r="L145" s="658"/>
    </row>
    <row r="146" spans="1:12" hidden="1" outlineLevel="1">
      <c r="A146" s="906"/>
      <c r="B146" s="910"/>
      <c r="C146" s="660" t="s">
        <v>182</v>
      </c>
      <c r="D146" s="539">
        <v>0</v>
      </c>
      <c r="E146" s="539">
        <v>0</v>
      </c>
      <c r="F146" s="540">
        <f t="shared" si="21"/>
        <v>0</v>
      </c>
      <c r="G146" s="539">
        <v>0</v>
      </c>
      <c r="H146" s="539">
        <v>0</v>
      </c>
      <c r="I146" s="540">
        <f t="shared" si="13"/>
        <v>0</v>
      </c>
      <c r="J146" s="658"/>
      <c r="K146" s="658"/>
      <c r="L146" s="658"/>
    </row>
    <row r="147" spans="1:12" ht="22.5" hidden="1" outlineLevel="1">
      <c r="A147" s="906"/>
      <c r="B147" s="910"/>
      <c r="C147" s="660" t="s">
        <v>183</v>
      </c>
      <c r="D147" s="539">
        <v>0</v>
      </c>
      <c r="E147" s="539">
        <v>0</v>
      </c>
      <c r="F147" s="540">
        <f t="shared" si="21"/>
        <v>0</v>
      </c>
      <c r="G147" s="539">
        <v>0</v>
      </c>
      <c r="H147" s="539">
        <v>0</v>
      </c>
      <c r="I147" s="540">
        <f t="shared" si="13"/>
        <v>0</v>
      </c>
      <c r="J147" s="658"/>
      <c r="K147" s="658"/>
      <c r="L147" s="658"/>
    </row>
    <row r="148" spans="1:12" ht="22.5" hidden="1" outlineLevel="1">
      <c r="A148" s="906"/>
      <c r="B148" s="660" t="s">
        <v>184</v>
      </c>
      <c r="C148" s="660" t="s">
        <v>185</v>
      </c>
      <c r="D148" s="539">
        <v>1</v>
      </c>
      <c r="E148" s="539">
        <v>0</v>
      </c>
      <c r="F148" s="540">
        <f t="shared" si="21"/>
        <v>1</v>
      </c>
      <c r="G148" s="539">
        <v>0</v>
      </c>
      <c r="H148" s="539">
        <v>0</v>
      </c>
      <c r="I148" s="540">
        <f t="shared" ref="I148:I219" si="22">+H148+G148</f>
        <v>0</v>
      </c>
      <c r="J148" s="658"/>
      <c r="K148" s="658"/>
      <c r="L148" s="658"/>
    </row>
    <row r="149" spans="1:12" ht="20.25" customHeight="1" collapsed="1">
      <c r="A149" s="901" t="s">
        <v>186</v>
      </c>
      <c r="B149" s="901"/>
      <c r="C149" s="901"/>
      <c r="D149" s="537">
        <f t="shared" ref="D149:I149" si="23">SUM(D150:D156)</f>
        <v>8</v>
      </c>
      <c r="E149" s="537">
        <f t="shared" si="23"/>
        <v>1</v>
      </c>
      <c r="F149" s="538">
        <f t="shared" si="23"/>
        <v>9</v>
      </c>
      <c r="G149" s="537">
        <f t="shared" si="23"/>
        <v>0</v>
      </c>
      <c r="H149" s="537">
        <f t="shared" si="23"/>
        <v>0</v>
      </c>
      <c r="I149" s="538">
        <f t="shared" si="23"/>
        <v>0</v>
      </c>
      <c r="J149" s="658"/>
      <c r="K149" s="658"/>
      <c r="L149" s="658"/>
    </row>
    <row r="150" spans="1:12" ht="33.75" hidden="1" customHeight="1" outlineLevel="1">
      <c r="A150" s="906" t="s">
        <v>186</v>
      </c>
      <c r="B150" s="660" t="s">
        <v>187</v>
      </c>
      <c r="C150" s="660" t="s">
        <v>188</v>
      </c>
      <c r="D150" s="541">
        <v>3</v>
      </c>
      <c r="E150" s="539">
        <v>0</v>
      </c>
      <c r="F150" s="540">
        <f t="shared" ref="F150:F156" si="24">+E150+D150</f>
        <v>3</v>
      </c>
      <c r="G150" s="539">
        <v>0</v>
      </c>
      <c r="H150" s="539">
        <v>0</v>
      </c>
      <c r="I150" s="540">
        <f t="shared" si="22"/>
        <v>0</v>
      </c>
      <c r="J150" s="658"/>
      <c r="K150" s="658"/>
      <c r="L150" s="658"/>
    </row>
    <row r="151" spans="1:12" ht="11.25" hidden="1" customHeight="1" outlineLevel="1">
      <c r="A151" s="906"/>
      <c r="B151" s="910" t="s">
        <v>189</v>
      </c>
      <c r="C151" s="660" t="s">
        <v>190</v>
      </c>
      <c r="D151" s="541">
        <v>1</v>
      </c>
      <c r="E151" s="539">
        <v>0</v>
      </c>
      <c r="F151" s="540">
        <f t="shared" si="24"/>
        <v>1</v>
      </c>
      <c r="G151" s="539">
        <v>0</v>
      </c>
      <c r="H151" s="539">
        <v>0</v>
      </c>
      <c r="I151" s="540">
        <f t="shared" si="22"/>
        <v>0</v>
      </c>
      <c r="J151" s="658"/>
      <c r="K151" s="658"/>
      <c r="L151" s="658"/>
    </row>
    <row r="152" spans="1:12" ht="22.5" hidden="1" outlineLevel="1">
      <c r="A152" s="906"/>
      <c r="B152" s="910"/>
      <c r="C152" s="660" t="s">
        <v>191</v>
      </c>
      <c r="D152" s="541">
        <v>0</v>
      </c>
      <c r="E152" s="539">
        <v>0</v>
      </c>
      <c r="F152" s="540">
        <f t="shared" si="24"/>
        <v>0</v>
      </c>
      <c r="G152" s="539">
        <v>0</v>
      </c>
      <c r="H152" s="539">
        <v>0</v>
      </c>
      <c r="I152" s="540">
        <f t="shared" si="22"/>
        <v>0</v>
      </c>
      <c r="J152" s="658"/>
      <c r="K152" s="658"/>
      <c r="L152" s="658"/>
    </row>
    <row r="153" spans="1:12" ht="22.5" hidden="1" outlineLevel="1">
      <c r="A153" s="906"/>
      <c r="B153" s="910"/>
      <c r="C153" s="660" t="s">
        <v>192</v>
      </c>
      <c r="D153" s="541">
        <v>4</v>
      </c>
      <c r="E153" s="539">
        <v>1</v>
      </c>
      <c r="F153" s="540">
        <f t="shared" si="24"/>
        <v>5</v>
      </c>
      <c r="G153" s="539">
        <v>0</v>
      </c>
      <c r="H153" s="539">
        <v>0</v>
      </c>
      <c r="I153" s="540">
        <f t="shared" si="22"/>
        <v>0</v>
      </c>
      <c r="J153" s="658"/>
      <c r="K153" s="658"/>
      <c r="L153" s="658"/>
    </row>
    <row r="154" spans="1:12" hidden="1" outlineLevel="1">
      <c r="A154" s="906"/>
      <c r="B154" s="910"/>
      <c r="C154" s="660" t="s">
        <v>193</v>
      </c>
      <c r="D154" s="541">
        <v>0</v>
      </c>
      <c r="E154" s="539">
        <v>0</v>
      </c>
      <c r="F154" s="540">
        <f t="shared" si="24"/>
        <v>0</v>
      </c>
      <c r="G154" s="539">
        <v>0</v>
      </c>
      <c r="H154" s="539">
        <v>0</v>
      </c>
      <c r="I154" s="540">
        <f t="shared" si="22"/>
        <v>0</v>
      </c>
      <c r="J154" s="658"/>
      <c r="K154" s="658"/>
      <c r="L154" s="658"/>
    </row>
    <row r="155" spans="1:12" ht="33.75" hidden="1" outlineLevel="1">
      <c r="A155" s="906"/>
      <c r="B155" s="910"/>
      <c r="C155" s="660" t="s">
        <v>194</v>
      </c>
      <c r="D155" s="539">
        <v>0</v>
      </c>
      <c r="E155" s="539">
        <v>0</v>
      </c>
      <c r="F155" s="540">
        <f t="shared" si="24"/>
        <v>0</v>
      </c>
      <c r="G155" s="539">
        <v>0</v>
      </c>
      <c r="H155" s="539">
        <v>0</v>
      </c>
      <c r="I155" s="540">
        <f t="shared" si="22"/>
        <v>0</v>
      </c>
      <c r="J155" s="658"/>
      <c r="K155" s="658"/>
      <c r="L155" s="658"/>
    </row>
    <row r="156" spans="1:12" hidden="1" outlineLevel="1">
      <c r="A156" s="906"/>
      <c r="B156" s="910"/>
      <c r="C156" s="660" t="s">
        <v>195</v>
      </c>
      <c r="D156" s="539">
        <v>0</v>
      </c>
      <c r="E156" s="539">
        <v>0</v>
      </c>
      <c r="F156" s="540">
        <f t="shared" si="24"/>
        <v>0</v>
      </c>
      <c r="G156" s="539">
        <v>0</v>
      </c>
      <c r="H156" s="539">
        <v>0</v>
      </c>
      <c r="I156" s="540">
        <f t="shared" si="22"/>
        <v>0</v>
      </c>
      <c r="J156" s="658"/>
      <c r="K156" s="658"/>
      <c r="L156" s="658"/>
    </row>
    <row r="157" spans="1:12" ht="11.25" customHeight="1" collapsed="1">
      <c r="A157" s="901" t="s">
        <v>196</v>
      </c>
      <c r="B157" s="901"/>
      <c r="C157" s="901"/>
      <c r="D157" s="537">
        <f t="shared" ref="D157:I157" si="25">SUM(D158:D164)</f>
        <v>4</v>
      </c>
      <c r="E157" s="537">
        <f t="shared" si="25"/>
        <v>0</v>
      </c>
      <c r="F157" s="538">
        <f t="shared" si="25"/>
        <v>4</v>
      </c>
      <c r="G157" s="537">
        <f t="shared" si="25"/>
        <v>0</v>
      </c>
      <c r="H157" s="537">
        <f t="shared" si="25"/>
        <v>0</v>
      </c>
      <c r="I157" s="538">
        <f t="shared" si="25"/>
        <v>0</v>
      </c>
      <c r="J157" s="658"/>
      <c r="K157" s="658"/>
      <c r="L157" s="658"/>
    </row>
    <row r="158" spans="1:12" ht="11.25" hidden="1" customHeight="1" outlineLevel="1">
      <c r="A158" s="906" t="s">
        <v>196</v>
      </c>
      <c r="B158" s="910" t="s">
        <v>197</v>
      </c>
      <c r="C158" s="660" t="s">
        <v>198</v>
      </c>
      <c r="D158" s="539">
        <v>1</v>
      </c>
      <c r="E158" s="539">
        <v>0</v>
      </c>
      <c r="F158" s="540">
        <f t="shared" ref="F158:F164" si="26">+E158+D158</f>
        <v>1</v>
      </c>
      <c r="G158" s="539">
        <v>0</v>
      </c>
      <c r="H158" s="539">
        <v>0</v>
      </c>
      <c r="I158" s="540">
        <f t="shared" si="22"/>
        <v>0</v>
      </c>
      <c r="J158" s="658"/>
      <c r="K158" s="658"/>
      <c r="L158" s="658"/>
    </row>
    <row r="159" spans="1:12" hidden="1" outlineLevel="1">
      <c r="A159" s="906"/>
      <c r="B159" s="910"/>
      <c r="C159" s="660" t="s">
        <v>199</v>
      </c>
      <c r="D159" s="539">
        <v>0</v>
      </c>
      <c r="E159" s="539">
        <v>0</v>
      </c>
      <c r="F159" s="540">
        <f t="shared" si="26"/>
        <v>0</v>
      </c>
      <c r="G159" s="539">
        <v>0</v>
      </c>
      <c r="H159" s="539">
        <v>0</v>
      </c>
      <c r="I159" s="540">
        <f t="shared" si="22"/>
        <v>0</v>
      </c>
      <c r="J159" s="658"/>
      <c r="K159" s="658"/>
      <c r="L159" s="658"/>
    </row>
    <row r="160" spans="1:12" ht="33.75" hidden="1" outlineLevel="1">
      <c r="A160" s="906"/>
      <c r="B160" s="910" t="s">
        <v>200</v>
      </c>
      <c r="C160" s="660" t="s">
        <v>201</v>
      </c>
      <c r="D160" s="539">
        <v>3</v>
      </c>
      <c r="E160" s="539">
        <v>0</v>
      </c>
      <c r="F160" s="540">
        <f t="shared" si="26"/>
        <v>3</v>
      </c>
      <c r="G160" s="539">
        <v>0</v>
      </c>
      <c r="H160" s="539">
        <v>0</v>
      </c>
      <c r="I160" s="540">
        <f t="shared" si="22"/>
        <v>0</v>
      </c>
      <c r="J160" s="658"/>
      <c r="K160" s="658"/>
      <c r="L160" s="658"/>
    </row>
    <row r="161" spans="1:12" ht="22.5" hidden="1" outlineLevel="1">
      <c r="A161" s="906"/>
      <c r="B161" s="910"/>
      <c r="C161" s="660" t="s">
        <v>202</v>
      </c>
      <c r="D161" s="541">
        <v>0</v>
      </c>
      <c r="E161" s="539">
        <v>0</v>
      </c>
      <c r="F161" s="540">
        <f t="shared" si="26"/>
        <v>0</v>
      </c>
      <c r="G161" s="539">
        <v>0</v>
      </c>
      <c r="H161" s="539">
        <v>0</v>
      </c>
      <c r="I161" s="540">
        <f t="shared" si="22"/>
        <v>0</v>
      </c>
      <c r="J161" s="658"/>
      <c r="K161" s="658"/>
      <c r="L161" s="658"/>
    </row>
    <row r="162" spans="1:12" hidden="1" outlineLevel="1">
      <c r="A162" s="906"/>
      <c r="B162" s="910"/>
      <c r="C162" s="660" t="s">
        <v>203</v>
      </c>
      <c r="D162" s="539">
        <v>0</v>
      </c>
      <c r="E162" s="539">
        <v>0</v>
      </c>
      <c r="F162" s="540">
        <f t="shared" si="26"/>
        <v>0</v>
      </c>
      <c r="G162" s="539">
        <v>0</v>
      </c>
      <c r="H162" s="539">
        <v>0</v>
      </c>
      <c r="I162" s="540">
        <f t="shared" si="22"/>
        <v>0</v>
      </c>
      <c r="J162" s="658"/>
      <c r="K162" s="658"/>
      <c r="L162" s="658"/>
    </row>
    <row r="163" spans="1:12" hidden="1" outlineLevel="1">
      <c r="A163" s="906"/>
      <c r="B163" s="910"/>
      <c r="C163" s="660" t="s">
        <v>204</v>
      </c>
      <c r="D163" s="539">
        <v>0</v>
      </c>
      <c r="E163" s="539">
        <v>0</v>
      </c>
      <c r="F163" s="540">
        <f t="shared" si="26"/>
        <v>0</v>
      </c>
      <c r="G163" s="539">
        <v>0</v>
      </c>
      <c r="H163" s="539">
        <v>0</v>
      </c>
      <c r="I163" s="540">
        <f t="shared" si="22"/>
        <v>0</v>
      </c>
      <c r="J163" s="658"/>
      <c r="K163" s="658"/>
      <c r="L163" s="658"/>
    </row>
    <row r="164" spans="1:12" ht="22.5" hidden="1" outlineLevel="1">
      <c r="A164" s="906"/>
      <c r="B164" s="910"/>
      <c r="C164" s="660" t="s">
        <v>205</v>
      </c>
      <c r="D164" s="539">
        <v>0</v>
      </c>
      <c r="E164" s="539">
        <v>0</v>
      </c>
      <c r="F164" s="540">
        <f t="shared" si="26"/>
        <v>0</v>
      </c>
      <c r="G164" s="539">
        <v>0</v>
      </c>
      <c r="H164" s="539">
        <v>0</v>
      </c>
      <c r="I164" s="540">
        <f t="shared" si="22"/>
        <v>0</v>
      </c>
      <c r="J164" s="658"/>
      <c r="K164" s="658"/>
      <c r="L164" s="658"/>
    </row>
    <row r="165" spans="1:12" ht="11.25" customHeight="1" collapsed="1">
      <c r="A165" s="901" t="s">
        <v>206</v>
      </c>
      <c r="B165" s="901"/>
      <c r="C165" s="901"/>
      <c r="D165" s="537">
        <f t="shared" ref="D165:I165" si="27">SUM(D166:D171)</f>
        <v>1</v>
      </c>
      <c r="E165" s="537">
        <f t="shared" si="27"/>
        <v>0</v>
      </c>
      <c r="F165" s="538">
        <f t="shared" si="27"/>
        <v>1</v>
      </c>
      <c r="G165" s="537">
        <f t="shared" si="27"/>
        <v>0</v>
      </c>
      <c r="H165" s="537">
        <f t="shared" si="27"/>
        <v>0</v>
      </c>
      <c r="I165" s="538">
        <f t="shared" si="27"/>
        <v>0</v>
      </c>
      <c r="J165" s="658"/>
      <c r="K165" s="658"/>
      <c r="L165" s="658"/>
    </row>
    <row r="166" spans="1:12" ht="11.25" hidden="1" customHeight="1" outlineLevel="1">
      <c r="A166" s="906" t="s">
        <v>206</v>
      </c>
      <c r="B166" s="910" t="s">
        <v>207</v>
      </c>
      <c r="C166" s="660" t="s">
        <v>208</v>
      </c>
      <c r="D166" s="541">
        <v>0</v>
      </c>
      <c r="E166" s="539">
        <v>0</v>
      </c>
      <c r="F166" s="540">
        <f t="shared" ref="F166:F171" si="28">+E166+D166</f>
        <v>0</v>
      </c>
      <c r="G166" s="539">
        <v>0</v>
      </c>
      <c r="H166" s="539">
        <v>0</v>
      </c>
      <c r="I166" s="540">
        <f t="shared" si="22"/>
        <v>0</v>
      </c>
      <c r="J166" s="658"/>
      <c r="K166" s="658"/>
      <c r="L166" s="658"/>
    </row>
    <row r="167" spans="1:12" hidden="1" outlineLevel="1">
      <c r="A167" s="906"/>
      <c r="B167" s="910"/>
      <c r="C167" s="660" t="s">
        <v>209</v>
      </c>
      <c r="D167" s="541">
        <v>1</v>
      </c>
      <c r="E167" s="539">
        <v>0</v>
      </c>
      <c r="F167" s="540">
        <f t="shared" si="28"/>
        <v>1</v>
      </c>
      <c r="G167" s="539">
        <v>0</v>
      </c>
      <c r="H167" s="539">
        <v>0</v>
      </c>
      <c r="I167" s="540">
        <f t="shared" si="22"/>
        <v>0</v>
      </c>
      <c r="J167" s="658"/>
      <c r="K167" s="658"/>
      <c r="L167" s="658"/>
    </row>
    <row r="168" spans="1:12" hidden="1" outlineLevel="1">
      <c r="A168" s="906"/>
      <c r="B168" s="910"/>
      <c r="C168" s="660" t="s">
        <v>210</v>
      </c>
      <c r="D168" s="539">
        <v>0</v>
      </c>
      <c r="E168" s="539">
        <v>0</v>
      </c>
      <c r="F168" s="540">
        <f t="shared" si="28"/>
        <v>0</v>
      </c>
      <c r="G168" s="539">
        <v>0</v>
      </c>
      <c r="H168" s="539">
        <v>0</v>
      </c>
      <c r="I168" s="540">
        <f t="shared" si="22"/>
        <v>0</v>
      </c>
      <c r="J168" s="658"/>
      <c r="K168" s="658"/>
      <c r="L168" s="658"/>
    </row>
    <row r="169" spans="1:12" hidden="1" outlineLevel="1">
      <c r="A169" s="906"/>
      <c r="B169" s="910"/>
      <c r="C169" s="660" t="s">
        <v>211</v>
      </c>
      <c r="D169" s="539">
        <v>0</v>
      </c>
      <c r="E169" s="539">
        <v>0</v>
      </c>
      <c r="F169" s="540">
        <f t="shared" si="28"/>
        <v>0</v>
      </c>
      <c r="G169" s="539">
        <v>0</v>
      </c>
      <c r="H169" s="539">
        <v>0</v>
      </c>
      <c r="I169" s="540">
        <f t="shared" si="22"/>
        <v>0</v>
      </c>
      <c r="J169" s="658"/>
      <c r="K169" s="658"/>
      <c r="L169" s="658"/>
    </row>
    <row r="170" spans="1:12" ht="33.75" hidden="1" outlineLevel="1">
      <c r="A170" s="906"/>
      <c r="B170" s="910"/>
      <c r="C170" s="660" t="s">
        <v>212</v>
      </c>
      <c r="D170" s="539">
        <v>0</v>
      </c>
      <c r="E170" s="539">
        <v>0</v>
      </c>
      <c r="F170" s="540">
        <f t="shared" si="28"/>
        <v>0</v>
      </c>
      <c r="G170" s="539">
        <v>0</v>
      </c>
      <c r="H170" s="539">
        <v>0</v>
      </c>
      <c r="I170" s="540">
        <f t="shared" si="22"/>
        <v>0</v>
      </c>
      <c r="J170" s="658"/>
      <c r="K170" s="658"/>
      <c r="L170" s="658"/>
    </row>
    <row r="171" spans="1:12" ht="22.5" hidden="1" outlineLevel="1">
      <c r="A171" s="906"/>
      <c r="B171" s="660" t="s">
        <v>213</v>
      </c>
      <c r="C171" s="660" t="s">
        <v>214</v>
      </c>
      <c r="D171" s="539">
        <v>0</v>
      </c>
      <c r="E171" s="539">
        <v>0</v>
      </c>
      <c r="F171" s="540">
        <f t="shared" si="28"/>
        <v>0</v>
      </c>
      <c r="G171" s="539">
        <v>0</v>
      </c>
      <c r="H171" s="539">
        <v>0</v>
      </c>
      <c r="I171" s="540">
        <f t="shared" si="22"/>
        <v>0</v>
      </c>
      <c r="J171" s="658"/>
      <c r="K171" s="658"/>
      <c r="L171" s="658"/>
    </row>
    <row r="172" spans="1:12" ht="11.25" customHeight="1" collapsed="1">
      <c r="A172" s="901" t="s">
        <v>215</v>
      </c>
      <c r="B172" s="901"/>
      <c r="C172" s="901"/>
      <c r="D172" s="537">
        <f t="shared" ref="D172:I172" si="29">SUM(D173:D174)</f>
        <v>1</v>
      </c>
      <c r="E172" s="537">
        <f t="shared" si="29"/>
        <v>0</v>
      </c>
      <c r="F172" s="538">
        <f t="shared" si="29"/>
        <v>1</v>
      </c>
      <c r="G172" s="537">
        <f t="shared" si="29"/>
        <v>0</v>
      </c>
      <c r="H172" s="537">
        <f t="shared" si="29"/>
        <v>0</v>
      </c>
      <c r="I172" s="538">
        <f t="shared" si="29"/>
        <v>0</v>
      </c>
      <c r="J172" s="658"/>
      <c r="K172" s="658"/>
      <c r="L172" s="658"/>
    </row>
    <row r="173" spans="1:12" ht="22.5" hidden="1" customHeight="1" outlineLevel="1">
      <c r="A173" s="910" t="s">
        <v>215</v>
      </c>
      <c r="B173" s="660" t="s">
        <v>216</v>
      </c>
      <c r="C173" s="660" t="s">
        <v>217</v>
      </c>
      <c r="D173" s="541">
        <v>0</v>
      </c>
      <c r="E173" s="539">
        <v>0</v>
      </c>
      <c r="F173" s="540">
        <f t="shared" ref="F173:F174" si="30">+E173+D173</f>
        <v>0</v>
      </c>
      <c r="G173" s="539">
        <v>0</v>
      </c>
      <c r="H173" s="539">
        <v>0</v>
      </c>
      <c r="I173" s="540">
        <f t="shared" si="22"/>
        <v>0</v>
      </c>
      <c r="J173" s="658"/>
      <c r="K173" s="658"/>
      <c r="L173" s="658"/>
    </row>
    <row r="174" spans="1:12" ht="33.75" hidden="1" outlineLevel="1">
      <c r="A174" s="910"/>
      <c r="B174" s="660" t="s">
        <v>218</v>
      </c>
      <c r="C174" s="660" t="s">
        <v>219</v>
      </c>
      <c r="D174" s="539">
        <v>1</v>
      </c>
      <c r="E174" s="539">
        <v>0</v>
      </c>
      <c r="F174" s="540">
        <f t="shared" si="30"/>
        <v>1</v>
      </c>
      <c r="G174" s="539">
        <v>0</v>
      </c>
      <c r="H174" s="539">
        <v>0</v>
      </c>
      <c r="I174" s="540">
        <f t="shared" si="22"/>
        <v>0</v>
      </c>
      <c r="J174" s="658"/>
      <c r="K174" s="658"/>
      <c r="L174" s="658"/>
    </row>
    <row r="175" spans="1:12" ht="11.25" customHeight="1" collapsed="1">
      <c r="A175" s="901" t="s">
        <v>220</v>
      </c>
      <c r="B175" s="901"/>
      <c r="C175" s="901"/>
      <c r="D175" s="537">
        <f t="shared" ref="D175:I175" si="31">SUM(D176:D193)</f>
        <v>7</v>
      </c>
      <c r="E175" s="537">
        <f t="shared" si="31"/>
        <v>0</v>
      </c>
      <c r="F175" s="538">
        <f t="shared" si="31"/>
        <v>7</v>
      </c>
      <c r="G175" s="537">
        <f t="shared" si="31"/>
        <v>0</v>
      </c>
      <c r="H175" s="537">
        <f t="shared" si="31"/>
        <v>0</v>
      </c>
      <c r="I175" s="538">
        <f t="shared" si="31"/>
        <v>0</v>
      </c>
      <c r="J175" s="658"/>
      <c r="K175" s="658"/>
      <c r="L175" s="658"/>
    </row>
    <row r="176" spans="1:12" ht="11.25" hidden="1" customHeight="1" outlineLevel="1">
      <c r="A176" s="906" t="s">
        <v>220</v>
      </c>
      <c r="B176" s="910" t="s">
        <v>221</v>
      </c>
      <c r="C176" s="660" t="s">
        <v>222</v>
      </c>
      <c r="D176" s="539">
        <v>0</v>
      </c>
      <c r="E176" s="539">
        <v>0</v>
      </c>
      <c r="F176" s="540">
        <f t="shared" ref="F176:F193" si="32">+E176+D176</f>
        <v>0</v>
      </c>
      <c r="G176" s="539">
        <v>0</v>
      </c>
      <c r="H176" s="539">
        <v>0</v>
      </c>
      <c r="I176" s="540">
        <f t="shared" si="22"/>
        <v>0</v>
      </c>
      <c r="J176" s="658"/>
      <c r="K176" s="658"/>
      <c r="L176" s="658"/>
    </row>
    <row r="177" spans="1:12" hidden="1" outlineLevel="1">
      <c r="A177" s="906"/>
      <c r="B177" s="910"/>
      <c r="C177" s="660" t="s">
        <v>223</v>
      </c>
      <c r="D177" s="539">
        <v>0</v>
      </c>
      <c r="E177" s="539">
        <v>0</v>
      </c>
      <c r="F177" s="540">
        <f t="shared" si="32"/>
        <v>0</v>
      </c>
      <c r="G177" s="539">
        <v>0</v>
      </c>
      <c r="H177" s="539">
        <v>0</v>
      </c>
      <c r="I177" s="540">
        <f t="shared" si="22"/>
        <v>0</v>
      </c>
      <c r="J177" s="658"/>
      <c r="K177" s="658"/>
      <c r="L177" s="658"/>
    </row>
    <row r="178" spans="1:12" ht="22.5" hidden="1" outlineLevel="1">
      <c r="A178" s="906"/>
      <c r="B178" s="910"/>
      <c r="C178" s="660" t="s">
        <v>224</v>
      </c>
      <c r="D178" s="541">
        <v>0</v>
      </c>
      <c r="E178" s="539">
        <v>0</v>
      </c>
      <c r="F178" s="540">
        <f t="shared" si="32"/>
        <v>0</v>
      </c>
      <c r="G178" s="539">
        <v>0</v>
      </c>
      <c r="H178" s="539">
        <v>0</v>
      </c>
      <c r="I178" s="540">
        <f t="shared" si="22"/>
        <v>0</v>
      </c>
      <c r="J178" s="658"/>
      <c r="K178" s="658"/>
      <c r="L178" s="658"/>
    </row>
    <row r="179" spans="1:12" ht="22.5" hidden="1" outlineLevel="1">
      <c r="A179" s="906"/>
      <c r="B179" s="910"/>
      <c r="C179" s="660" t="s">
        <v>225</v>
      </c>
      <c r="D179" s="539">
        <v>1</v>
      </c>
      <c r="E179" s="539">
        <v>0</v>
      </c>
      <c r="F179" s="540">
        <f t="shared" si="32"/>
        <v>1</v>
      </c>
      <c r="G179" s="539">
        <v>0</v>
      </c>
      <c r="H179" s="539">
        <v>0</v>
      </c>
      <c r="I179" s="540">
        <f t="shared" si="22"/>
        <v>0</v>
      </c>
      <c r="J179" s="658"/>
      <c r="K179" s="658"/>
      <c r="L179" s="658"/>
    </row>
    <row r="180" spans="1:12" ht="22.5" hidden="1" outlineLevel="1">
      <c r="A180" s="906"/>
      <c r="B180" s="910"/>
      <c r="C180" s="660" t="s">
        <v>226</v>
      </c>
      <c r="D180" s="539">
        <v>2</v>
      </c>
      <c r="E180" s="539">
        <v>0</v>
      </c>
      <c r="F180" s="540">
        <f t="shared" si="32"/>
        <v>2</v>
      </c>
      <c r="G180" s="539">
        <v>0</v>
      </c>
      <c r="H180" s="539">
        <v>0</v>
      </c>
      <c r="I180" s="540">
        <f t="shared" si="22"/>
        <v>0</v>
      </c>
      <c r="J180" s="658"/>
      <c r="K180" s="658"/>
      <c r="L180" s="658"/>
    </row>
    <row r="181" spans="1:12" ht="22.5" hidden="1" outlineLevel="1">
      <c r="A181" s="906"/>
      <c r="B181" s="910"/>
      <c r="C181" s="660" t="s">
        <v>227</v>
      </c>
      <c r="D181" s="539">
        <v>1</v>
      </c>
      <c r="E181" s="541">
        <v>0</v>
      </c>
      <c r="F181" s="540">
        <f t="shared" si="32"/>
        <v>1</v>
      </c>
      <c r="G181" s="539">
        <v>0</v>
      </c>
      <c r="H181" s="539">
        <v>0</v>
      </c>
      <c r="I181" s="540">
        <f t="shared" si="22"/>
        <v>0</v>
      </c>
      <c r="J181" s="658"/>
      <c r="K181" s="658"/>
      <c r="L181" s="658"/>
    </row>
    <row r="182" spans="1:12" hidden="1" outlineLevel="1">
      <c r="A182" s="906"/>
      <c r="B182" s="910"/>
      <c r="C182" s="660" t="s">
        <v>228</v>
      </c>
      <c r="D182" s="539">
        <v>0</v>
      </c>
      <c r="E182" s="539">
        <v>0</v>
      </c>
      <c r="F182" s="540">
        <f t="shared" si="32"/>
        <v>0</v>
      </c>
      <c r="G182" s="539">
        <v>0</v>
      </c>
      <c r="H182" s="539">
        <v>0</v>
      </c>
      <c r="I182" s="540">
        <f t="shared" si="22"/>
        <v>0</v>
      </c>
      <c r="J182" s="658"/>
      <c r="K182" s="658"/>
      <c r="L182" s="658"/>
    </row>
    <row r="183" spans="1:12" ht="33.75" hidden="1" outlineLevel="1">
      <c r="A183" s="906"/>
      <c r="B183" s="660" t="s">
        <v>229</v>
      </c>
      <c r="C183" s="660" t="s">
        <v>230</v>
      </c>
      <c r="D183" s="539">
        <v>0</v>
      </c>
      <c r="E183" s="539">
        <v>0</v>
      </c>
      <c r="F183" s="540">
        <f t="shared" si="32"/>
        <v>0</v>
      </c>
      <c r="G183" s="539">
        <v>0</v>
      </c>
      <c r="H183" s="539">
        <v>0</v>
      </c>
      <c r="I183" s="540">
        <f t="shared" si="22"/>
        <v>0</v>
      </c>
      <c r="J183" s="658"/>
      <c r="K183" s="658"/>
      <c r="L183" s="658"/>
    </row>
    <row r="184" spans="1:12" ht="56.25" hidden="1" outlineLevel="1">
      <c r="A184" s="906"/>
      <c r="B184" s="660" t="s">
        <v>231</v>
      </c>
      <c r="C184" s="660" t="s">
        <v>232</v>
      </c>
      <c r="D184" s="541">
        <v>2</v>
      </c>
      <c r="E184" s="539">
        <v>0</v>
      </c>
      <c r="F184" s="540">
        <f t="shared" si="32"/>
        <v>2</v>
      </c>
      <c r="G184" s="539">
        <v>0</v>
      </c>
      <c r="H184" s="539">
        <v>0</v>
      </c>
      <c r="I184" s="540">
        <f t="shared" si="22"/>
        <v>0</v>
      </c>
      <c r="J184" s="658"/>
      <c r="K184" s="658"/>
      <c r="L184" s="658"/>
    </row>
    <row r="185" spans="1:12" ht="22.5" hidden="1" customHeight="1" outlineLevel="1">
      <c r="A185" s="906"/>
      <c r="B185" s="910" t="s">
        <v>233</v>
      </c>
      <c r="C185" s="660" t="s">
        <v>234</v>
      </c>
      <c r="D185" s="541">
        <v>1</v>
      </c>
      <c r="E185" s="539">
        <v>0</v>
      </c>
      <c r="F185" s="540">
        <f t="shared" si="32"/>
        <v>1</v>
      </c>
      <c r="G185" s="539">
        <v>0</v>
      </c>
      <c r="H185" s="539">
        <v>0</v>
      </c>
      <c r="I185" s="540">
        <f t="shared" si="22"/>
        <v>0</v>
      </c>
      <c r="J185" s="658"/>
      <c r="K185" s="658"/>
      <c r="L185" s="658"/>
    </row>
    <row r="186" spans="1:12" ht="22.5" hidden="1" outlineLevel="1">
      <c r="A186" s="906"/>
      <c r="B186" s="910"/>
      <c r="C186" s="660" t="s">
        <v>235</v>
      </c>
      <c r="D186" s="539">
        <v>0</v>
      </c>
      <c r="E186" s="539">
        <v>0</v>
      </c>
      <c r="F186" s="540">
        <f t="shared" si="32"/>
        <v>0</v>
      </c>
      <c r="G186" s="539">
        <v>0</v>
      </c>
      <c r="H186" s="539">
        <v>0</v>
      </c>
      <c r="I186" s="540">
        <f t="shared" si="22"/>
        <v>0</v>
      </c>
      <c r="J186" s="658"/>
      <c r="K186" s="658"/>
      <c r="L186" s="658"/>
    </row>
    <row r="187" spans="1:12" ht="11.25" hidden="1" customHeight="1" outlineLevel="1">
      <c r="A187" s="906"/>
      <c r="B187" s="910" t="s">
        <v>236</v>
      </c>
      <c r="C187" s="660" t="s">
        <v>237</v>
      </c>
      <c r="D187" s="539">
        <v>0</v>
      </c>
      <c r="E187" s="539">
        <v>0</v>
      </c>
      <c r="F187" s="540">
        <f t="shared" si="32"/>
        <v>0</v>
      </c>
      <c r="G187" s="539">
        <v>0</v>
      </c>
      <c r="H187" s="539">
        <v>0</v>
      </c>
      <c r="I187" s="540">
        <f t="shared" si="22"/>
        <v>0</v>
      </c>
      <c r="J187" s="658"/>
      <c r="K187" s="658"/>
      <c r="L187" s="658"/>
    </row>
    <row r="188" spans="1:12" hidden="1" outlineLevel="1">
      <c r="A188" s="906"/>
      <c r="B188" s="910"/>
      <c r="C188" s="660" t="s">
        <v>238</v>
      </c>
      <c r="D188" s="539">
        <v>0</v>
      </c>
      <c r="E188" s="539">
        <v>0</v>
      </c>
      <c r="F188" s="540">
        <f t="shared" si="32"/>
        <v>0</v>
      </c>
      <c r="G188" s="539">
        <v>0</v>
      </c>
      <c r="H188" s="539">
        <v>0</v>
      </c>
      <c r="I188" s="540">
        <f t="shared" si="22"/>
        <v>0</v>
      </c>
      <c r="J188" s="658"/>
      <c r="K188" s="658"/>
      <c r="L188" s="658"/>
    </row>
    <row r="189" spans="1:12" hidden="1" outlineLevel="1">
      <c r="A189" s="906"/>
      <c r="B189" s="910"/>
      <c r="C189" s="660" t="s">
        <v>239</v>
      </c>
      <c r="D189" s="539">
        <v>0</v>
      </c>
      <c r="E189" s="539">
        <v>0</v>
      </c>
      <c r="F189" s="540">
        <f t="shared" si="32"/>
        <v>0</v>
      </c>
      <c r="G189" s="539">
        <v>0</v>
      </c>
      <c r="H189" s="539">
        <v>0</v>
      </c>
      <c r="I189" s="540">
        <f t="shared" si="22"/>
        <v>0</v>
      </c>
      <c r="J189" s="658"/>
      <c r="K189" s="658"/>
      <c r="L189" s="658"/>
    </row>
    <row r="190" spans="1:12" hidden="1" outlineLevel="1">
      <c r="A190" s="906"/>
      <c r="B190" s="910"/>
      <c r="C190" s="660" t="s">
        <v>240</v>
      </c>
      <c r="D190" s="539">
        <v>0</v>
      </c>
      <c r="E190" s="539">
        <v>0</v>
      </c>
      <c r="F190" s="540">
        <f t="shared" si="32"/>
        <v>0</v>
      </c>
      <c r="G190" s="539">
        <v>0</v>
      </c>
      <c r="H190" s="539">
        <v>0</v>
      </c>
      <c r="I190" s="540">
        <f t="shared" si="22"/>
        <v>0</v>
      </c>
      <c r="J190" s="658"/>
      <c r="K190" s="658"/>
      <c r="L190" s="658"/>
    </row>
    <row r="191" spans="1:12" hidden="1" outlineLevel="1">
      <c r="A191" s="906"/>
      <c r="B191" s="910"/>
      <c r="C191" s="660" t="s">
        <v>241</v>
      </c>
      <c r="D191" s="539">
        <v>0</v>
      </c>
      <c r="E191" s="539">
        <v>0</v>
      </c>
      <c r="F191" s="540">
        <f t="shared" si="32"/>
        <v>0</v>
      </c>
      <c r="G191" s="539">
        <v>0</v>
      </c>
      <c r="H191" s="539">
        <v>0</v>
      </c>
      <c r="I191" s="540">
        <f t="shared" si="22"/>
        <v>0</v>
      </c>
      <c r="J191" s="658"/>
      <c r="K191" s="658"/>
      <c r="L191" s="658"/>
    </row>
    <row r="192" spans="1:12" ht="22.5" hidden="1" outlineLevel="1">
      <c r="A192" s="906"/>
      <c r="B192" s="910"/>
      <c r="C192" s="660" t="s">
        <v>242</v>
      </c>
      <c r="D192" s="541">
        <v>0</v>
      </c>
      <c r="E192" s="539">
        <v>0</v>
      </c>
      <c r="F192" s="540">
        <f t="shared" si="32"/>
        <v>0</v>
      </c>
      <c r="G192" s="539">
        <v>0</v>
      </c>
      <c r="H192" s="539">
        <v>0</v>
      </c>
      <c r="I192" s="540">
        <f t="shared" si="22"/>
        <v>0</v>
      </c>
      <c r="J192" s="658"/>
      <c r="K192" s="658"/>
      <c r="L192" s="658"/>
    </row>
    <row r="193" spans="1:12" ht="22.5" hidden="1" outlineLevel="1">
      <c r="A193" s="906"/>
      <c r="B193" s="660" t="s">
        <v>243</v>
      </c>
      <c r="C193" s="660" t="s">
        <v>244</v>
      </c>
      <c r="D193" s="539">
        <v>0</v>
      </c>
      <c r="E193" s="539">
        <v>0</v>
      </c>
      <c r="F193" s="540">
        <f t="shared" si="32"/>
        <v>0</v>
      </c>
      <c r="G193" s="539">
        <v>0</v>
      </c>
      <c r="H193" s="539">
        <v>0</v>
      </c>
      <c r="I193" s="540">
        <f t="shared" si="22"/>
        <v>0</v>
      </c>
      <c r="J193" s="658"/>
      <c r="K193" s="658"/>
      <c r="L193" s="658"/>
    </row>
    <row r="194" spans="1:12" ht="11.25" customHeight="1" collapsed="1">
      <c r="A194" s="901" t="s">
        <v>245</v>
      </c>
      <c r="B194" s="901"/>
      <c r="C194" s="901"/>
      <c r="D194" s="537">
        <f t="shared" ref="D194:I194" si="33">+D195+D196</f>
        <v>0</v>
      </c>
      <c r="E194" s="537">
        <f t="shared" si="33"/>
        <v>0</v>
      </c>
      <c r="F194" s="538">
        <f t="shared" si="33"/>
        <v>0</v>
      </c>
      <c r="G194" s="537">
        <f t="shared" si="33"/>
        <v>0</v>
      </c>
      <c r="H194" s="537">
        <f t="shared" si="33"/>
        <v>0</v>
      </c>
      <c r="I194" s="538">
        <f t="shared" si="33"/>
        <v>0</v>
      </c>
      <c r="J194" s="658"/>
      <c r="K194" s="658"/>
      <c r="L194" s="658"/>
    </row>
    <row r="195" spans="1:12" ht="22.5" hidden="1" customHeight="1" outlineLevel="1">
      <c r="A195" s="915" t="s">
        <v>245</v>
      </c>
      <c r="B195" s="661" t="s">
        <v>246</v>
      </c>
      <c r="C195" s="661" t="s">
        <v>247</v>
      </c>
      <c r="D195" s="539">
        <v>0</v>
      </c>
      <c r="E195" s="539">
        <v>0</v>
      </c>
      <c r="F195" s="540">
        <f t="shared" ref="F195:F196" si="34">+E195+D195</f>
        <v>0</v>
      </c>
      <c r="G195" s="539">
        <v>0</v>
      </c>
      <c r="H195" s="539">
        <v>0</v>
      </c>
      <c r="I195" s="540">
        <f t="shared" si="22"/>
        <v>0</v>
      </c>
      <c r="J195" s="658"/>
      <c r="K195" s="658"/>
      <c r="L195" s="658"/>
    </row>
    <row r="196" spans="1:12" ht="26.25" hidden="1" customHeight="1" outlineLevel="1">
      <c r="A196" s="915"/>
      <c r="B196" s="661" t="s">
        <v>248</v>
      </c>
      <c r="C196" s="661" t="s">
        <v>249</v>
      </c>
      <c r="D196" s="539">
        <v>0</v>
      </c>
      <c r="E196" s="539">
        <v>0</v>
      </c>
      <c r="F196" s="540">
        <f t="shared" si="34"/>
        <v>0</v>
      </c>
      <c r="G196" s="539">
        <v>0</v>
      </c>
      <c r="H196" s="539">
        <v>0</v>
      </c>
      <c r="I196" s="540">
        <f t="shared" si="22"/>
        <v>0</v>
      </c>
      <c r="J196" s="658"/>
      <c r="K196" s="658"/>
      <c r="L196" s="658"/>
    </row>
    <row r="197" spans="1:12" ht="11.25" customHeight="1" collapsed="1">
      <c r="A197" s="901" t="s">
        <v>250</v>
      </c>
      <c r="B197" s="901"/>
      <c r="C197" s="901"/>
      <c r="D197" s="537">
        <f t="shared" ref="D197:I197" si="35">SUM(D198:D203)</f>
        <v>8</v>
      </c>
      <c r="E197" s="537">
        <f t="shared" si="35"/>
        <v>0</v>
      </c>
      <c r="F197" s="538">
        <f t="shared" si="35"/>
        <v>8</v>
      </c>
      <c r="G197" s="537">
        <f t="shared" si="35"/>
        <v>0</v>
      </c>
      <c r="H197" s="537">
        <f t="shared" si="35"/>
        <v>0</v>
      </c>
      <c r="I197" s="538">
        <f t="shared" si="35"/>
        <v>0</v>
      </c>
      <c r="J197" s="658"/>
      <c r="K197" s="658"/>
      <c r="L197" s="658"/>
    </row>
    <row r="198" spans="1:12" ht="22.5" hidden="1" customHeight="1" outlineLevel="1">
      <c r="A198" s="915" t="s">
        <v>250</v>
      </c>
      <c r="B198" s="916" t="s">
        <v>251</v>
      </c>
      <c r="C198" s="661" t="s">
        <v>252</v>
      </c>
      <c r="D198" s="541">
        <v>2</v>
      </c>
      <c r="E198" s="539">
        <v>0</v>
      </c>
      <c r="F198" s="540">
        <f t="shared" ref="F198:F261" si="36">+E198+D198</f>
        <v>2</v>
      </c>
      <c r="G198" s="539">
        <v>0</v>
      </c>
      <c r="H198" s="539">
        <v>0</v>
      </c>
      <c r="I198" s="540">
        <f t="shared" si="22"/>
        <v>0</v>
      </c>
      <c r="J198" s="658"/>
      <c r="K198" s="658"/>
      <c r="L198" s="658"/>
    </row>
    <row r="199" spans="1:12" ht="11.25" hidden="1" customHeight="1" outlineLevel="1">
      <c r="A199" s="915"/>
      <c r="B199" s="916"/>
      <c r="C199" s="661" t="s">
        <v>253</v>
      </c>
      <c r="D199" s="541">
        <v>1</v>
      </c>
      <c r="E199" s="539">
        <v>0</v>
      </c>
      <c r="F199" s="540">
        <f t="shared" si="36"/>
        <v>1</v>
      </c>
      <c r="G199" s="539">
        <v>0</v>
      </c>
      <c r="H199" s="539">
        <v>0</v>
      </c>
      <c r="I199" s="540">
        <f t="shared" si="22"/>
        <v>0</v>
      </c>
      <c r="J199" s="658"/>
      <c r="K199" s="658"/>
      <c r="L199" s="658"/>
    </row>
    <row r="200" spans="1:12" ht="22.5" hidden="1" customHeight="1" outlineLevel="1">
      <c r="A200" s="915"/>
      <c r="B200" s="916" t="s">
        <v>254</v>
      </c>
      <c r="C200" s="661" t="s">
        <v>255</v>
      </c>
      <c r="D200" s="541">
        <v>3</v>
      </c>
      <c r="E200" s="541">
        <v>0</v>
      </c>
      <c r="F200" s="540">
        <f t="shared" si="36"/>
        <v>3</v>
      </c>
      <c r="G200" s="539">
        <v>0</v>
      </c>
      <c r="H200" s="539">
        <v>0</v>
      </c>
      <c r="I200" s="540">
        <f t="shared" si="22"/>
        <v>0</v>
      </c>
      <c r="J200" s="658"/>
      <c r="K200" s="658"/>
      <c r="L200" s="658"/>
    </row>
    <row r="201" spans="1:12" ht="33.75" hidden="1" customHeight="1" outlineLevel="1">
      <c r="A201" s="915"/>
      <c r="B201" s="916"/>
      <c r="C201" s="661" t="s">
        <v>256</v>
      </c>
      <c r="D201" s="541">
        <v>2</v>
      </c>
      <c r="E201" s="539">
        <v>0</v>
      </c>
      <c r="F201" s="540">
        <f t="shared" si="36"/>
        <v>2</v>
      </c>
      <c r="G201" s="539">
        <v>0</v>
      </c>
      <c r="H201" s="539">
        <v>0</v>
      </c>
      <c r="I201" s="540">
        <f t="shared" si="22"/>
        <v>0</v>
      </c>
      <c r="J201" s="658"/>
      <c r="K201" s="658"/>
      <c r="L201" s="658"/>
    </row>
    <row r="202" spans="1:12" ht="11.25" hidden="1" customHeight="1" outlineLevel="1">
      <c r="A202" s="915"/>
      <c r="B202" s="916"/>
      <c r="C202" s="661" t="s">
        <v>257</v>
      </c>
      <c r="D202" s="539">
        <v>0</v>
      </c>
      <c r="E202" s="539">
        <v>0</v>
      </c>
      <c r="F202" s="540">
        <f t="shared" si="36"/>
        <v>0</v>
      </c>
      <c r="G202" s="539">
        <v>0</v>
      </c>
      <c r="H202" s="539">
        <v>0</v>
      </c>
      <c r="I202" s="540">
        <f t="shared" si="22"/>
        <v>0</v>
      </c>
      <c r="J202" s="658"/>
      <c r="K202" s="658"/>
      <c r="L202" s="658"/>
    </row>
    <row r="203" spans="1:12" ht="11.25" hidden="1" customHeight="1" outlineLevel="1">
      <c r="A203" s="915"/>
      <c r="B203" s="916"/>
      <c r="C203" s="661" t="s">
        <v>258</v>
      </c>
      <c r="D203" s="539">
        <v>0</v>
      </c>
      <c r="E203" s="539">
        <v>0</v>
      </c>
      <c r="F203" s="540">
        <f t="shared" si="36"/>
        <v>0</v>
      </c>
      <c r="G203" s="539">
        <v>0</v>
      </c>
      <c r="H203" s="539">
        <v>0</v>
      </c>
      <c r="I203" s="540">
        <f t="shared" si="22"/>
        <v>0</v>
      </c>
      <c r="J203" s="658"/>
      <c r="K203" s="658"/>
      <c r="L203" s="658"/>
    </row>
    <row r="204" spans="1:12" ht="11.25" customHeight="1" collapsed="1">
      <c r="A204" s="901" t="s">
        <v>259</v>
      </c>
      <c r="B204" s="901"/>
      <c r="C204" s="901"/>
      <c r="D204" s="537">
        <f t="shared" ref="D204:I204" si="37">SUM(D205:D229)</f>
        <v>46</v>
      </c>
      <c r="E204" s="537">
        <f t="shared" si="37"/>
        <v>0</v>
      </c>
      <c r="F204" s="538">
        <f t="shared" si="37"/>
        <v>46</v>
      </c>
      <c r="G204" s="537">
        <f t="shared" si="37"/>
        <v>0</v>
      </c>
      <c r="H204" s="537">
        <f t="shared" si="37"/>
        <v>0</v>
      </c>
      <c r="I204" s="538">
        <f t="shared" si="37"/>
        <v>0</v>
      </c>
      <c r="J204" s="658"/>
      <c r="K204" s="658"/>
      <c r="L204" s="658"/>
    </row>
    <row r="205" spans="1:12" ht="11.25" hidden="1" customHeight="1" outlineLevel="1">
      <c r="A205" s="915" t="s">
        <v>259</v>
      </c>
      <c r="B205" s="916" t="s">
        <v>260</v>
      </c>
      <c r="C205" s="661" t="s">
        <v>261</v>
      </c>
      <c r="D205" s="541">
        <v>0</v>
      </c>
      <c r="E205" s="539">
        <v>0</v>
      </c>
      <c r="F205" s="540">
        <f t="shared" si="36"/>
        <v>0</v>
      </c>
      <c r="G205" s="539">
        <v>0</v>
      </c>
      <c r="H205" s="539">
        <v>0</v>
      </c>
      <c r="I205" s="540">
        <f t="shared" si="22"/>
        <v>0</v>
      </c>
      <c r="J205" s="658"/>
      <c r="K205" s="658"/>
      <c r="L205" s="658"/>
    </row>
    <row r="206" spans="1:12" ht="11.25" hidden="1" customHeight="1" outlineLevel="1">
      <c r="A206" s="915"/>
      <c r="B206" s="916"/>
      <c r="C206" s="661" t="s">
        <v>262</v>
      </c>
      <c r="D206" s="541">
        <v>2</v>
      </c>
      <c r="E206" s="539">
        <v>0</v>
      </c>
      <c r="F206" s="540">
        <f t="shared" si="36"/>
        <v>2</v>
      </c>
      <c r="G206" s="539">
        <v>0</v>
      </c>
      <c r="H206" s="539">
        <v>0</v>
      </c>
      <c r="I206" s="540">
        <f t="shared" si="22"/>
        <v>0</v>
      </c>
      <c r="J206" s="658"/>
      <c r="K206" s="658"/>
      <c r="L206" s="658"/>
    </row>
    <row r="207" spans="1:12" ht="11.25" hidden="1" customHeight="1" outlineLevel="1">
      <c r="A207" s="915"/>
      <c r="B207" s="916"/>
      <c r="C207" s="661" t="s">
        <v>263</v>
      </c>
      <c r="D207" s="539">
        <v>0</v>
      </c>
      <c r="E207" s="539">
        <v>0</v>
      </c>
      <c r="F207" s="540">
        <f t="shared" si="36"/>
        <v>0</v>
      </c>
      <c r="G207" s="539">
        <v>0</v>
      </c>
      <c r="H207" s="539">
        <v>0</v>
      </c>
      <c r="I207" s="540">
        <f t="shared" si="22"/>
        <v>0</v>
      </c>
      <c r="J207" s="658"/>
      <c r="K207" s="658"/>
      <c r="L207" s="658"/>
    </row>
    <row r="208" spans="1:12" ht="11.25" hidden="1" customHeight="1" outlineLevel="1">
      <c r="A208" s="915"/>
      <c r="B208" s="916"/>
      <c r="C208" s="661" t="s">
        <v>264</v>
      </c>
      <c r="D208" s="539">
        <v>0</v>
      </c>
      <c r="E208" s="539">
        <v>0</v>
      </c>
      <c r="F208" s="540">
        <f t="shared" si="36"/>
        <v>0</v>
      </c>
      <c r="G208" s="539">
        <v>0</v>
      </c>
      <c r="H208" s="539">
        <v>0</v>
      </c>
      <c r="I208" s="540">
        <f t="shared" si="22"/>
        <v>0</v>
      </c>
      <c r="J208" s="658"/>
      <c r="K208" s="658"/>
      <c r="L208" s="658"/>
    </row>
    <row r="209" spans="1:12" ht="22.5" hidden="1" customHeight="1" outlineLevel="1">
      <c r="A209" s="915"/>
      <c r="B209" s="916"/>
      <c r="C209" s="661" t="s">
        <v>265</v>
      </c>
      <c r="D209" s="541">
        <v>1</v>
      </c>
      <c r="E209" s="539">
        <v>0</v>
      </c>
      <c r="F209" s="540">
        <f t="shared" si="36"/>
        <v>1</v>
      </c>
      <c r="G209" s="539">
        <v>0</v>
      </c>
      <c r="H209" s="539">
        <v>0</v>
      </c>
      <c r="I209" s="540">
        <f t="shared" si="22"/>
        <v>0</v>
      </c>
      <c r="J209" s="658"/>
      <c r="K209" s="658"/>
      <c r="L209" s="658"/>
    </row>
    <row r="210" spans="1:12" ht="22.5" hidden="1" customHeight="1" outlineLevel="1">
      <c r="A210" s="915"/>
      <c r="B210" s="661" t="s">
        <v>266</v>
      </c>
      <c r="C210" s="661" t="s">
        <v>267</v>
      </c>
      <c r="D210" s="541">
        <v>2</v>
      </c>
      <c r="E210" s="539">
        <v>0</v>
      </c>
      <c r="F210" s="540">
        <f t="shared" si="36"/>
        <v>2</v>
      </c>
      <c r="G210" s="539">
        <v>0</v>
      </c>
      <c r="H210" s="539">
        <v>0</v>
      </c>
      <c r="I210" s="540">
        <f t="shared" si="22"/>
        <v>0</v>
      </c>
      <c r="J210" s="658"/>
      <c r="K210" s="658"/>
      <c r="L210" s="658"/>
    </row>
    <row r="211" spans="1:12" ht="22.5" hidden="1" customHeight="1" outlineLevel="1">
      <c r="A211" s="915"/>
      <c r="B211" s="916" t="s">
        <v>268</v>
      </c>
      <c r="C211" s="661" t="s">
        <v>269</v>
      </c>
      <c r="D211" s="541">
        <v>0</v>
      </c>
      <c r="E211" s="539">
        <v>0</v>
      </c>
      <c r="F211" s="540">
        <f t="shared" si="36"/>
        <v>0</v>
      </c>
      <c r="G211" s="539">
        <v>0</v>
      </c>
      <c r="H211" s="539">
        <v>0</v>
      </c>
      <c r="I211" s="540">
        <f t="shared" si="22"/>
        <v>0</v>
      </c>
      <c r="J211" s="658"/>
      <c r="K211" s="658"/>
      <c r="L211" s="658"/>
    </row>
    <row r="212" spans="1:12" ht="22.5" hidden="1" customHeight="1" outlineLevel="1">
      <c r="A212" s="915"/>
      <c r="B212" s="916"/>
      <c r="C212" s="661" t="s">
        <v>270</v>
      </c>
      <c r="D212" s="541">
        <v>4</v>
      </c>
      <c r="E212" s="539">
        <v>0</v>
      </c>
      <c r="F212" s="540">
        <f t="shared" si="36"/>
        <v>4</v>
      </c>
      <c r="G212" s="539">
        <v>0</v>
      </c>
      <c r="H212" s="539">
        <v>0</v>
      </c>
      <c r="I212" s="540">
        <f t="shared" si="22"/>
        <v>0</v>
      </c>
      <c r="J212" s="658"/>
      <c r="K212" s="658"/>
      <c r="L212" s="658"/>
    </row>
    <row r="213" spans="1:12" ht="11.25" hidden="1" customHeight="1" outlineLevel="1">
      <c r="A213" s="915"/>
      <c r="B213" s="916" t="s">
        <v>271</v>
      </c>
      <c r="C213" s="661" t="s">
        <v>272</v>
      </c>
      <c r="D213" s="539">
        <v>1</v>
      </c>
      <c r="E213" s="539">
        <v>0</v>
      </c>
      <c r="F213" s="540">
        <f t="shared" si="36"/>
        <v>1</v>
      </c>
      <c r="G213" s="539">
        <v>0</v>
      </c>
      <c r="H213" s="539">
        <v>0</v>
      </c>
      <c r="I213" s="540">
        <f t="shared" si="22"/>
        <v>0</v>
      </c>
      <c r="J213" s="658"/>
      <c r="K213" s="658"/>
      <c r="L213" s="658"/>
    </row>
    <row r="214" spans="1:12" ht="22.5" hidden="1" customHeight="1" outlineLevel="1">
      <c r="A214" s="915"/>
      <c r="B214" s="916"/>
      <c r="C214" s="661" t="s">
        <v>273</v>
      </c>
      <c r="D214" s="539">
        <v>0</v>
      </c>
      <c r="E214" s="539">
        <v>0</v>
      </c>
      <c r="F214" s="540">
        <f t="shared" si="36"/>
        <v>0</v>
      </c>
      <c r="G214" s="539">
        <v>0</v>
      </c>
      <c r="H214" s="539">
        <v>0</v>
      </c>
      <c r="I214" s="540">
        <f t="shared" si="22"/>
        <v>0</v>
      </c>
      <c r="J214" s="658"/>
      <c r="K214" s="658"/>
      <c r="L214" s="658"/>
    </row>
    <row r="215" spans="1:12" ht="22.5" hidden="1" customHeight="1" outlineLevel="1">
      <c r="A215" s="915"/>
      <c r="B215" s="916"/>
      <c r="C215" s="661" t="s">
        <v>274</v>
      </c>
      <c r="D215" s="539">
        <v>0</v>
      </c>
      <c r="E215" s="539">
        <v>0</v>
      </c>
      <c r="F215" s="540">
        <f t="shared" si="36"/>
        <v>0</v>
      </c>
      <c r="G215" s="539">
        <v>0</v>
      </c>
      <c r="H215" s="539">
        <v>0</v>
      </c>
      <c r="I215" s="540">
        <f t="shared" si="22"/>
        <v>0</v>
      </c>
      <c r="J215" s="658"/>
      <c r="K215" s="658"/>
      <c r="L215" s="658"/>
    </row>
    <row r="216" spans="1:12" ht="11.25" hidden="1" customHeight="1" outlineLevel="1">
      <c r="A216" s="915"/>
      <c r="B216" s="916"/>
      <c r="C216" s="661" t="s">
        <v>275</v>
      </c>
      <c r="D216" s="539">
        <v>0</v>
      </c>
      <c r="E216" s="539">
        <v>0</v>
      </c>
      <c r="F216" s="540">
        <f t="shared" si="36"/>
        <v>0</v>
      </c>
      <c r="G216" s="539">
        <v>0</v>
      </c>
      <c r="H216" s="539">
        <v>0</v>
      </c>
      <c r="I216" s="540">
        <f t="shared" si="22"/>
        <v>0</v>
      </c>
      <c r="J216" s="658"/>
      <c r="K216" s="658"/>
      <c r="L216" s="658"/>
    </row>
    <row r="217" spans="1:12" ht="22.5" hidden="1" customHeight="1" outlineLevel="1">
      <c r="A217" s="915"/>
      <c r="B217" s="916"/>
      <c r="C217" s="661" t="s">
        <v>276</v>
      </c>
      <c r="D217" s="539">
        <v>0</v>
      </c>
      <c r="E217" s="539">
        <v>0</v>
      </c>
      <c r="F217" s="540">
        <f t="shared" si="36"/>
        <v>0</v>
      </c>
      <c r="G217" s="539">
        <v>0</v>
      </c>
      <c r="H217" s="539">
        <v>0</v>
      </c>
      <c r="I217" s="540">
        <f t="shared" si="22"/>
        <v>0</v>
      </c>
      <c r="J217" s="658"/>
      <c r="K217" s="658"/>
      <c r="L217" s="658"/>
    </row>
    <row r="218" spans="1:12" ht="11.25" hidden="1" customHeight="1" outlineLevel="1">
      <c r="A218" s="915"/>
      <c r="B218" s="916" t="s">
        <v>277</v>
      </c>
      <c r="C218" s="661" t="s">
        <v>278</v>
      </c>
      <c r="D218" s="541">
        <v>5</v>
      </c>
      <c r="E218" s="539">
        <v>0</v>
      </c>
      <c r="F218" s="540">
        <f t="shared" si="36"/>
        <v>5</v>
      </c>
      <c r="G218" s="539">
        <v>0</v>
      </c>
      <c r="H218" s="539">
        <v>0</v>
      </c>
      <c r="I218" s="540">
        <f t="shared" si="22"/>
        <v>0</v>
      </c>
      <c r="J218" s="658"/>
      <c r="K218" s="658"/>
      <c r="L218" s="658"/>
    </row>
    <row r="219" spans="1:12" ht="11.25" hidden="1" customHeight="1" outlineLevel="1">
      <c r="A219" s="915"/>
      <c r="B219" s="916"/>
      <c r="C219" s="661" t="s">
        <v>279</v>
      </c>
      <c r="D219" s="539">
        <v>0</v>
      </c>
      <c r="E219" s="539">
        <v>0</v>
      </c>
      <c r="F219" s="540">
        <f t="shared" si="36"/>
        <v>0</v>
      </c>
      <c r="G219" s="539">
        <v>0</v>
      </c>
      <c r="H219" s="539">
        <v>0</v>
      </c>
      <c r="I219" s="540">
        <f t="shared" si="22"/>
        <v>0</v>
      </c>
      <c r="J219" s="658"/>
      <c r="K219" s="658"/>
      <c r="L219" s="658"/>
    </row>
    <row r="220" spans="1:12" ht="22.5" hidden="1" customHeight="1" outlineLevel="1">
      <c r="A220" s="915"/>
      <c r="B220" s="916"/>
      <c r="C220" s="661" t="s">
        <v>280</v>
      </c>
      <c r="D220" s="539">
        <v>0</v>
      </c>
      <c r="E220" s="539">
        <v>0</v>
      </c>
      <c r="F220" s="540">
        <f t="shared" si="36"/>
        <v>0</v>
      </c>
      <c r="G220" s="539">
        <v>0</v>
      </c>
      <c r="H220" s="539">
        <v>0</v>
      </c>
      <c r="I220" s="540">
        <f t="shared" ref="I220:I288" si="38">+H220+G220</f>
        <v>0</v>
      </c>
      <c r="J220" s="658"/>
      <c r="K220" s="658"/>
      <c r="L220" s="658"/>
    </row>
    <row r="221" spans="1:12" ht="11.25" hidden="1" customHeight="1" outlineLevel="1">
      <c r="A221" s="915"/>
      <c r="B221" s="916" t="s">
        <v>281</v>
      </c>
      <c r="C221" s="661" t="s">
        <v>282</v>
      </c>
      <c r="D221" s="541">
        <v>12</v>
      </c>
      <c r="E221" s="539">
        <v>0</v>
      </c>
      <c r="F221" s="540">
        <f t="shared" si="36"/>
        <v>12</v>
      </c>
      <c r="G221" s="539">
        <v>0</v>
      </c>
      <c r="H221" s="539">
        <v>0</v>
      </c>
      <c r="I221" s="540">
        <f t="shared" si="38"/>
        <v>0</v>
      </c>
      <c r="J221" s="658"/>
      <c r="K221" s="658"/>
      <c r="L221" s="658"/>
    </row>
    <row r="222" spans="1:12" ht="11.25" hidden="1" customHeight="1" outlineLevel="1">
      <c r="A222" s="915"/>
      <c r="B222" s="916"/>
      <c r="C222" s="661" t="s">
        <v>283</v>
      </c>
      <c r="D222" s="539">
        <v>1</v>
      </c>
      <c r="E222" s="539">
        <v>0</v>
      </c>
      <c r="F222" s="540">
        <f t="shared" si="36"/>
        <v>1</v>
      </c>
      <c r="G222" s="539">
        <v>0</v>
      </c>
      <c r="H222" s="539">
        <v>0</v>
      </c>
      <c r="I222" s="540">
        <f t="shared" si="38"/>
        <v>0</v>
      </c>
      <c r="J222" s="658"/>
      <c r="K222" s="658"/>
      <c r="L222" s="658"/>
    </row>
    <row r="223" spans="1:12" ht="11.25" hidden="1" customHeight="1" outlineLevel="1">
      <c r="A223" s="915"/>
      <c r="B223" s="916"/>
      <c r="C223" s="661" t="s">
        <v>284</v>
      </c>
      <c r="D223" s="541">
        <v>6</v>
      </c>
      <c r="E223" s="539">
        <v>0</v>
      </c>
      <c r="F223" s="540">
        <f t="shared" si="36"/>
        <v>6</v>
      </c>
      <c r="G223" s="539">
        <v>0</v>
      </c>
      <c r="H223" s="539">
        <v>0</v>
      </c>
      <c r="I223" s="540">
        <f t="shared" si="38"/>
        <v>0</v>
      </c>
      <c r="J223" s="658"/>
      <c r="K223" s="658"/>
      <c r="L223" s="658"/>
    </row>
    <row r="224" spans="1:12" ht="11.25" hidden="1" customHeight="1" outlineLevel="1">
      <c r="A224" s="915"/>
      <c r="B224" s="916"/>
      <c r="C224" s="661" t="s">
        <v>285</v>
      </c>
      <c r="D224" s="539">
        <v>1</v>
      </c>
      <c r="E224" s="539">
        <v>0</v>
      </c>
      <c r="F224" s="540">
        <f t="shared" si="36"/>
        <v>1</v>
      </c>
      <c r="G224" s="539">
        <v>0</v>
      </c>
      <c r="H224" s="539">
        <v>0</v>
      </c>
      <c r="I224" s="540">
        <f t="shared" si="38"/>
        <v>0</v>
      </c>
      <c r="J224" s="658"/>
      <c r="K224" s="658"/>
      <c r="L224" s="658"/>
    </row>
    <row r="225" spans="1:12" ht="11.25" hidden="1" customHeight="1" outlineLevel="1">
      <c r="A225" s="915"/>
      <c r="B225" s="916"/>
      <c r="C225" s="661" t="s">
        <v>286</v>
      </c>
      <c r="D225" s="539">
        <v>0</v>
      </c>
      <c r="E225" s="539">
        <v>0</v>
      </c>
      <c r="F225" s="540">
        <f t="shared" si="36"/>
        <v>0</v>
      </c>
      <c r="G225" s="539">
        <v>0</v>
      </c>
      <c r="H225" s="539">
        <v>0</v>
      </c>
      <c r="I225" s="540">
        <f t="shared" si="38"/>
        <v>0</v>
      </c>
      <c r="J225" s="658"/>
      <c r="K225" s="658"/>
      <c r="L225" s="658"/>
    </row>
    <row r="226" spans="1:12" ht="22.5" hidden="1" customHeight="1" outlineLevel="1">
      <c r="A226" s="915"/>
      <c r="B226" s="916"/>
      <c r="C226" s="661" t="s">
        <v>287</v>
      </c>
      <c r="D226" s="541">
        <v>2</v>
      </c>
      <c r="E226" s="539">
        <v>0</v>
      </c>
      <c r="F226" s="540">
        <f t="shared" si="36"/>
        <v>2</v>
      </c>
      <c r="G226" s="539">
        <v>0</v>
      </c>
      <c r="H226" s="539">
        <v>0</v>
      </c>
      <c r="I226" s="540">
        <f t="shared" si="38"/>
        <v>0</v>
      </c>
      <c r="J226" s="658"/>
      <c r="K226" s="658"/>
      <c r="L226" s="658"/>
    </row>
    <row r="227" spans="1:12" ht="56.25" hidden="1" customHeight="1" outlineLevel="1">
      <c r="A227" s="915"/>
      <c r="B227" s="661" t="s">
        <v>288</v>
      </c>
      <c r="C227" s="661" t="s">
        <v>289</v>
      </c>
      <c r="D227" s="541">
        <v>9</v>
      </c>
      <c r="E227" s="539">
        <v>0</v>
      </c>
      <c r="F227" s="540">
        <f t="shared" si="36"/>
        <v>9</v>
      </c>
      <c r="G227" s="539">
        <v>0</v>
      </c>
      <c r="H227" s="539">
        <v>0</v>
      </c>
      <c r="I227" s="540">
        <f t="shared" si="38"/>
        <v>0</v>
      </c>
      <c r="J227" s="658"/>
      <c r="K227" s="658"/>
      <c r="L227" s="658"/>
    </row>
    <row r="228" spans="1:12" ht="11.25" hidden="1" customHeight="1" outlineLevel="1">
      <c r="A228" s="915"/>
      <c r="B228" s="916" t="s">
        <v>290</v>
      </c>
      <c r="C228" s="661" t="s">
        <v>291</v>
      </c>
      <c r="D228" s="539">
        <v>0</v>
      </c>
      <c r="E228" s="539">
        <v>0</v>
      </c>
      <c r="F228" s="540">
        <f t="shared" si="36"/>
        <v>0</v>
      </c>
      <c r="G228" s="539">
        <v>0</v>
      </c>
      <c r="H228" s="539">
        <v>0</v>
      </c>
      <c r="I228" s="540">
        <f t="shared" si="38"/>
        <v>0</v>
      </c>
      <c r="J228" s="658"/>
      <c r="K228" s="658"/>
      <c r="L228" s="658"/>
    </row>
    <row r="229" spans="1:12" ht="22.5" hidden="1" customHeight="1" outlineLevel="1">
      <c r="A229" s="915"/>
      <c r="B229" s="916"/>
      <c r="C229" s="661" t="s">
        <v>292</v>
      </c>
      <c r="D229" s="539">
        <v>0</v>
      </c>
      <c r="E229" s="539">
        <v>0</v>
      </c>
      <c r="F229" s="540">
        <f t="shared" si="36"/>
        <v>0</v>
      </c>
      <c r="G229" s="539">
        <v>0</v>
      </c>
      <c r="H229" s="539">
        <v>0</v>
      </c>
      <c r="I229" s="540">
        <f t="shared" si="38"/>
        <v>0</v>
      </c>
      <c r="J229" s="658"/>
      <c r="K229" s="658"/>
      <c r="L229" s="658"/>
    </row>
    <row r="230" spans="1:12" ht="11.25" customHeight="1" collapsed="1">
      <c r="A230" s="901" t="s">
        <v>293</v>
      </c>
      <c r="B230" s="901"/>
      <c r="C230" s="901"/>
      <c r="D230" s="537">
        <f t="shared" ref="D230:I230" si="39">SUM(D231:D246)</f>
        <v>21</v>
      </c>
      <c r="E230" s="537">
        <f t="shared" si="39"/>
        <v>0</v>
      </c>
      <c r="F230" s="538">
        <f t="shared" si="39"/>
        <v>21</v>
      </c>
      <c r="G230" s="537">
        <f t="shared" si="39"/>
        <v>0</v>
      </c>
      <c r="H230" s="537">
        <f t="shared" si="39"/>
        <v>0</v>
      </c>
      <c r="I230" s="538">
        <f t="shared" si="39"/>
        <v>0</v>
      </c>
      <c r="J230" s="658"/>
      <c r="K230" s="658"/>
      <c r="L230" s="658"/>
    </row>
    <row r="231" spans="1:12" ht="45" hidden="1" customHeight="1" outlineLevel="1">
      <c r="A231" s="915" t="s">
        <v>293</v>
      </c>
      <c r="B231" s="661" t="s">
        <v>294</v>
      </c>
      <c r="C231" s="661" t="s">
        <v>295</v>
      </c>
      <c r="D231" s="541">
        <v>9</v>
      </c>
      <c r="E231" s="539">
        <v>0</v>
      </c>
      <c r="F231" s="540">
        <f t="shared" si="36"/>
        <v>9</v>
      </c>
      <c r="G231" s="539">
        <v>0</v>
      </c>
      <c r="H231" s="539">
        <v>0</v>
      </c>
      <c r="I231" s="540">
        <f t="shared" si="38"/>
        <v>0</v>
      </c>
      <c r="J231" s="658"/>
      <c r="K231" s="658"/>
      <c r="L231" s="658"/>
    </row>
    <row r="232" spans="1:12" ht="56.25" hidden="1" customHeight="1" outlineLevel="1">
      <c r="A232" s="915"/>
      <c r="B232" s="661" t="s">
        <v>296</v>
      </c>
      <c r="C232" s="661" t="s">
        <v>297</v>
      </c>
      <c r="D232" s="541">
        <v>2</v>
      </c>
      <c r="E232" s="539">
        <v>0</v>
      </c>
      <c r="F232" s="540">
        <f t="shared" si="36"/>
        <v>2</v>
      </c>
      <c r="G232" s="539">
        <v>0</v>
      </c>
      <c r="H232" s="539">
        <v>0</v>
      </c>
      <c r="I232" s="540">
        <f t="shared" si="38"/>
        <v>0</v>
      </c>
      <c r="J232" s="658"/>
      <c r="K232" s="658"/>
      <c r="L232" s="658"/>
    </row>
    <row r="233" spans="1:12" ht="11.25" hidden="1" customHeight="1" outlineLevel="1">
      <c r="A233" s="915"/>
      <c r="B233" s="916" t="s">
        <v>298</v>
      </c>
      <c r="C233" s="661" t="s">
        <v>299</v>
      </c>
      <c r="D233" s="539">
        <v>0</v>
      </c>
      <c r="E233" s="539">
        <v>0</v>
      </c>
      <c r="F233" s="540">
        <f t="shared" si="36"/>
        <v>0</v>
      </c>
      <c r="G233" s="539">
        <v>0</v>
      </c>
      <c r="H233" s="539">
        <v>0</v>
      </c>
      <c r="I233" s="540">
        <f t="shared" si="38"/>
        <v>0</v>
      </c>
      <c r="J233" s="658"/>
      <c r="K233" s="658"/>
      <c r="L233" s="658"/>
    </row>
    <row r="234" spans="1:12" ht="11.25" hidden="1" customHeight="1" outlineLevel="1">
      <c r="A234" s="915"/>
      <c r="B234" s="916"/>
      <c r="C234" s="661" t="s">
        <v>300</v>
      </c>
      <c r="D234" s="539">
        <v>0</v>
      </c>
      <c r="E234" s="539">
        <v>0</v>
      </c>
      <c r="F234" s="540">
        <f t="shared" si="36"/>
        <v>0</v>
      </c>
      <c r="G234" s="539">
        <v>0</v>
      </c>
      <c r="H234" s="539">
        <v>0</v>
      </c>
      <c r="I234" s="540">
        <f t="shared" si="38"/>
        <v>0</v>
      </c>
      <c r="J234" s="658"/>
      <c r="K234" s="658"/>
      <c r="L234" s="658"/>
    </row>
    <row r="235" spans="1:12" ht="11.25" hidden="1" customHeight="1" outlineLevel="1">
      <c r="A235" s="915"/>
      <c r="B235" s="916"/>
      <c r="C235" s="661" t="s">
        <v>301</v>
      </c>
      <c r="D235" s="539">
        <v>0</v>
      </c>
      <c r="E235" s="539">
        <v>0</v>
      </c>
      <c r="F235" s="540">
        <f t="shared" si="36"/>
        <v>0</v>
      </c>
      <c r="G235" s="539">
        <v>0</v>
      </c>
      <c r="H235" s="539">
        <v>0</v>
      </c>
      <c r="I235" s="540">
        <f t="shared" si="38"/>
        <v>0</v>
      </c>
      <c r="J235" s="658"/>
      <c r="K235" s="658"/>
      <c r="L235" s="658"/>
    </row>
    <row r="236" spans="1:12" ht="11.25" hidden="1" customHeight="1" outlineLevel="1">
      <c r="A236" s="915"/>
      <c r="B236" s="916"/>
      <c r="C236" s="661" t="s">
        <v>302</v>
      </c>
      <c r="D236" s="539">
        <v>0</v>
      </c>
      <c r="E236" s="539">
        <v>0</v>
      </c>
      <c r="F236" s="540">
        <f t="shared" si="36"/>
        <v>0</v>
      </c>
      <c r="G236" s="539">
        <v>0</v>
      </c>
      <c r="H236" s="539">
        <v>0</v>
      </c>
      <c r="I236" s="540">
        <f t="shared" si="38"/>
        <v>0</v>
      </c>
      <c r="J236" s="658"/>
      <c r="K236" s="658"/>
      <c r="L236" s="658"/>
    </row>
    <row r="237" spans="1:12" ht="11.25" hidden="1" customHeight="1" outlineLevel="1">
      <c r="A237" s="915"/>
      <c r="B237" s="916" t="s">
        <v>303</v>
      </c>
      <c r="C237" s="661" t="s">
        <v>304</v>
      </c>
      <c r="D237" s="539">
        <v>0</v>
      </c>
      <c r="E237" s="539">
        <v>0</v>
      </c>
      <c r="F237" s="540">
        <f t="shared" si="36"/>
        <v>0</v>
      </c>
      <c r="G237" s="539">
        <v>0</v>
      </c>
      <c r="H237" s="539">
        <v>0</v>
      </c>
      <c r="I237" s="540">
        <f t="shared" si="38"/>
        <v>0</v>
      </c>
      <c r="J237" s="658"/>
      <c r="K237" s="658"/>
      <c r="L237" s="658"/>
    </row>
    <row r="238" spans="1:12" ht="11.25" hidden="1" customHeight="1" outlineLevel="1">
      <c r="A238" s="915"/>
      <c r="B238" s="916"/>
      <c r="C238" s="661" t="s">
        <v>305</v>
      </c>
      <c r="D238" s="541">
        <v>3</v>
      </c>
      <c r="E238" s="539">
        <v>0</v>
      </c>
      <c r="F238" s="540">
        <f t="shared" si="36"/>
        <v>3</v>
      </c>
      <c r="G238" s="539">
        <v>0</v>
      </c>
      <c r="H238" s="539">
        <v>0</v>
      </c>
      <c r="I238" s="540">
        <f t="shared" si="38"/>
        <v>0</v>
      </c>
      <c r="J238" s="658"/>
      <c r="K238" s="658"/>
      <c r="L238" s="658"/>
    </row>
    <row r="239" spans="1:12" ht="11.25" hidden="1" customHeight="1" outlineLevel="1">
      <c r="A239" s="915"/>
      <c r="B239" s="916"/>
      <c r="C239" s="661" t="s">
        <v>306</v>
      </c>
      <c r="D239" s="541">
        <v>0</v>
      </c>
      <c r="E239" s="539">
        <v>0</v>
      </c>
      <c r="F239" s="540">
        <f t="shared" si="36"/>
        <v>0</v>
      </c>
      <c r="G239" s="539">
        <v>0</v>
      </c>
      <c r="H239" s="539">
        <v>0</v>
      </c>
      <c r="I239" s="540">
        <f t="shared" si="38"/>
        <v>0</v>
      </c>
      <c r="J239" s="658"/>
      <c r="K239" s="658"/>
      <c r="L239" s="658"/>
    </row>
    <row r="240" spans="1:12" ht="11.25" hidden="1" customHeight="1" outlineLevel="1">
      <c r="A240" s="915"/>
      <c r="B240" s="916"/>
      <c r="C240" s="661" t="s">
        <v>307</v>
      </c>
      <c r="D240" s="541">
        <v>0</v>
      </c>
      <c r="E240" s="539">
        <v>0</v>
      </c>
      <c r="F240" s="540">
        <f t="shared" si="36"/>
        <v>0</v>
      </c>
      <c r="G240" s="539">
        <v>0</v>
      </c>
      <c r="H240" s="539">
        <v>0</v>
      </c>
      <c r="I240" s="540">
        <f t="shared" si="38"/>
        <v>0</v>
      </c>
      <c r="J240" s="658"/>
      <c r="K240" s="658"/>
      <c r="L240" s="658"/>
    </row>
    <row r="241" spans="1:12" ht="11.25" hidden="1" customHeight="1" outlineLevel="1">
      <c r="A241" s="915"/>
      <c r="B241" s="916"/>
      <c r="C241" s="661" t="s">
        <v>308</v>
      </c>
      <c r="D241" s="539">
        <v>1</v>
      </c>
      <c r="E241" s="539">
        <v>0</v>
      </c>
      <c r="F241" s="540">
        <f t="shared" si="36"/>
        <v>1</v>
      </c>
      <c r="G241" s="539">
        <v>0</v>
      </c>
      <c r="H241" s="539">
        <v>0</v>
      </c>
      <c r="I241" s="540">
        <f t="shared" si="38"/>
        <v>0</v>
      </c>
      <c r="J241" s="658"/>
      <c r="K241" s="658"/>
      <c r="L241" s="658"/>
    </row>
    <row r="242" spans="1:12" ht="11.25" hidden="1" customHeight="1" outlineLevel="1">
      <c r="A242" s="915"/>
      <c r="B242" s="916"/>
      <c r="C242" s="661" t="s">
        <v>309</v>
      </c>
      <c r="D242" s="539">
        <v>1</v>
      </c>
      <c r="E242" s="539">
        <v>0</v>
      </c>
      <c r="F242" s="540">
        <f t="shared" si="36"/>
        <v>1</v>
      </c>
      <c r="G242" s="539">
        <v>0</v>
      </c>
      <c r="H242" s="539">
        <v>0</v>
      </c>
      <c r="I242" s="540">
        <f t="shared" si="38"/>
        <v>0</v>
      </c>
      <c r="J242" s="658"/>
      <c r="K242" s="658"/>
      <c r="L242" s="658"/>
    </row>
    <row r="243" spans="1:12" ht="11.25" hidden="1" customHeight="1" outlineLevel="1">
      <c r="A243" s="915"/>
      <c r="B243" s="916" t="s">
        <v>310</v>
      </c>
      <c r="C243" s="661" t="s">
        <v>311</v>
      </c>
      <c r="D243" s="541">
        <v>1</v>
      </c>
      <c r="E243" s="539">
        <v>0</v>
      </c>
      <c r="F243" s="540">
        <f t="shared" si="36"/>
        <v>1</v>
      </c>
      <c r="G243" s="539">
        <v>0</v>
      </c>
      <c r="H243" s="539">
        <v>0</v>
      </c>
      <c r="I243" s="540">
        <f t="shared" si="38"/>
        <v>0</v>
      </c>
      <c r="J243" s="658"/>
      <c r="K243" s="658"/>
      <c r="L243" s="658"/>
    </row>
    <row r="244" spans="1:12" ht="11.25" hidden="1" customHeight="1" outlineLevel="1">
      <c r="A244" s="915"/>
      <c r="B244" s="916"/>
      <c r="C244" s="661" t="s">
        <v>312</v>
      </c>
      <c r="D244" s="539">
        <v>2</v>
      </c>
      <c r="E244" s="539">
        <v>0</v>
      </c>
      <c r="F244" s="540">
        <f t="shared" si="36"/>
        <v>2</v>
      </c>
      <c r="G244" s="539">
        <v>0</v>
      </c>
      <c r="H244" s="539">
        <v>0</v>
      </c>
      <c r="I244" s="540">
        <f t="shared" si="38"/>
        <v>0</v>
      </c>
      <c r="J244" s="658"/>
      <c r="K244" s="658"/>
      <c r="L244" s="658"/>
    </row>
    <row r="245" spans="1:12" ht="11.25" hidden="1" customHeight="1" outlineLevel="1">
      <c r="A245" s="915"/>
      <c r="B245" s="916"/>
      <c r="C245" s="661" t="s">
        <v>313</v>
      </c>
      <c r="D245" s="541">
        <v>0</v>
      </c>
      <c r="E245" s="539">
        <v>0</v>
      </c>
      <c r="F245" s="540">
        <f t="shared" si="36"/>
        <v>0</v>
      </c>
      <c r="G245" s="539">
        <v>0</v>
      </c>
      <c r="H245" s="539">
        <v>0</v>
      </c>
      <c r="I245" s="540">
        <f t="shared" si="38"/>
        <v>0</v>
      </c>
      <c r="J245" s="658"/>
      <c r="K245" s="658"/>
      <c r="L245" s="658"/>
    </row>
    <row r="246" spans="1:12" ht="11.25" hidden="1" customHeight="1" outlineLevel="1">
      <c r="A246" s="915"/>
      <c r="B246" s="916"/>
      <c r="C246" s="661" t="s">
        <v>314</v>
      </c>
      <c r="D246" s="541">
        <v>2</v>
      </c>
      <c r="E246" s="539">
        <v>0</v>
      </c>
      <c r="F246" s="540">
        <f t="shared" si="36"/>
        <v>2</v>
      </c>
      <c r="G246" s="539">
        <v>0</v>
      </c>
      <c r="H246" s="539">
        <v>0</v>
      </c>
      <c r="I246" s="540">
        <f t="shared" si="38"/>
        <v>0</v>
      </c>
      <c r="J246" s="658"/>
      <c r="K246" s="658"/>
      <c r="L246" s="658"/>
    </row>
    <row r="247" spans="1:12" ht="11.25" customHeight="1" collapsed="1">
      <c r="A247" s="901" t="s">
        <v>315</v>
      </c>
      <c r="B247" s="901"/>
      <c r="C247" s="901"/>
      <c r="D247" s="537">
        <f t="shared" ref="D247:I247" si="40">SUM(D248:D264)</f>
        <v>36</v>
      </c>
      <c r="E247" s="537">
        <f t="shared" si="40"/>
        <v>1</v>
      </c>
      <c r="F247" s="538">
        <f t="shared" si="40"/>
        <v>37</v>
      </c>
      <c r="G247" s="537">
        <f t="shared" si="40"/>
        <v>0</v>
      </c>
      <c r="H247" s="537">
        <f t="shared" si="40"/>
        <v>0</v>
      </c>
      <c r="I247" s="538">
        <f t="shared" si="40"/>
        <v>0</v>
      </c>
      <c r="J247" s="658"/>
      <c r="K247" s="658"/>
      <c r="L247" s="658"/>
    </row>
    <row r="248" spans="1:12" ht="11.25" hidden="1" customHeight="1" outlineLevel="1">
      <c r="A248" s="915" t="s">
        <v>315</v>
      </c>
      <c r="B248" s="916" t="s">
        <v>316</v>
      </c>
      <c r="C248" s="661" t="s">
        <v>317</v>
      </c>
      <c r="D248" s="541">
        <v>3</v>
      </c>
      <c r="E248" s="539">
        <v>0</v>
      </c>
      <c r="F248" s="540">
        <f t="shared" si="36"/>
        <v>3</v>
      </c>
      <c r="G248" s="539">
        <v>0</v>
      </c>
      <c r="H248" s="539">
        <v>0</v>
      </c>
      <c r="I248" s="540">
        <f t="shared" si="38"/>
        <v>0</v>
      </c>
      <c r="J248" s="658"/>
      <c r="K248" s="658"/>
      <c r="L248" s="658"/>
    </row>
    <row r="249" spans="1:12" ht="11.25" hidden="1" customHeight="1" outlineLevel="1">
      <c r="A249" s="915"/>
      <c r="B249" s="916"/>
      <c r="C249" s="661" t="s">
        <v>318</v>
      </c>
      <c r="D249" s="541">
        <v>11</v>
      </c>
      <c r="E249" s="539">
        <v>0</v>
      </c>
      <c r="F249" s="540">
        <f t="shared" si="36"/>
        <v>11</v>
      </c>
      <c r="G249" s="539">
        <v>0</v>
      </c>
      <c r="H249" s="539">
        <v>0</v>
      </c>
      <c r="I249" s="540">
        <f t="shared" si="38"/>
        <v>0</v>
      </c>
      <c r="J249" s="658"/>
      <c r="K249" s="658"/>
      <c r="L249" s="658"/>
    </row>
    <row r="250" spans="1:12" ht="33.75" hidden="1" customHeight="1" outlineLevel="1">
      <c r="A250" s="915"/>
      <c r="B250" s="916" t="s">
        <v>319</v>
      </c>
      <c r="C250" s="661" t="s">
        <v>320</v>
      </c>
      <c r="D250" s="539">
        <v>1</v>
      </c>
      <c r="E250" s="539">
        <v>0</v>
      </c>
      <c r="F250" s="540">
        <f t="shared" si="36"/>
        <v>1</v>
      </c>
      <c r="G250" s="539">
        <v>0</v>
      </c>
      <c r="H250" s="539">
        <v>0</v>
      </c>
      <c r="I250" s="540">
        <f t="shared" si="38"/>
        <v>0</v>
      </c>
      <c r="J250" s="658"/>
      <c r="K250" s="658"/>
      <c r="L250" s="658"/>
    </row>
    <row r="251" spans="1:12" ht="33.75" hidden="1" customHeight="1" outlineLevel="1">
      <c r="A251" s="915"/>
      <c r="B251" s="916"/>
      <c r="C251" s="661" t="s">
        <v>321</v>
      </c>
      <c r="D251" s="541">
        <v>3</v>
      </c>
      <c r="E251" s="539">
        <v>0</v>
      </c>
      <c r="F251" s="540">
        <f t="shared" si="36"/>
        <v>3</v>
      </c>
      <c r="G251" s="539">
        <v>0</v>
      </c>
      <c r="H251" s="539">
        <v>0</v>
      </c>
      <c r="I251" s="540">
        <f t="shared" si="38"/>
        <v>0</v>
      </c>
      <c r="J251" s="658"/>
      <c r="K251" s="658"/>
      <c r="L251" s="658"/>
    </row>
    <row r="252" spans="1:12" ht="45" hidden="1" customHeight="1" outlineLevel="1">
      <c r="A252" s="915"/>
      <c r="B252" s="661" t="s">
        <v>322</v>
      </c>
      <c r="C252" s="661" t="s">
        <v>323</v>
      </c>
      <c r="D252" s="541">
        <v>1</v>
      </c>
      <c r="E252" s="539">
        <v>0</v>
      </c>
      <c r="F252" s="540">
        <f t="shared" si="36"/>
        <v>1</v>
      </c>
      <c r="G252" s="539">
        <v>0</v>
      </c>
      <c r="H252" s="539">
        <v>0</v>
      </c>
      <c r="I252" s="540">
        <f t="shared" si="38"/>
        <v>0</v>
      </c>
      <c r="J252" s="658"/>
      <c r="K252" s="658"/>
      <c r="L252" s="658"/>
    </row>
    <row r="253" spans="1:12" ht="33.75" hidden="1" customHeight="1" outlineLevel="1">
      <c r="A253" s="915"/>
      <c r="B253" s="661" t="s">
        <v>324</v>
      </c>
      <c r="C253" s="661" t="s">
        <v>325</v>
      </c>
      <c r="D253" s="539">
        <v>0</v>
      </c>
      <c r="E253" s="539">
        <v>0</v>
      </c>
      <c r="F253" s="540">
        <f t="shared" si="36"/>
        <v>0</v>
      </c>
      <c r="G253" s="539">
        <v>0</v>
      </c>
      <c r="H253" s="539">
        <v>0</v>
      </c>
      <c r="I253" s="540">
        <f t="shared" si="38"/>
        <v>0</v>
      </c>
      <c r="J253" s="658"/>
      <c r="K253" s="658"/>
      <c r="L253" s="658"/>
    </row>
    <row r="254" spans="1:12" ht="67.5" hidden="1" customHeight="1" outlineLevel="1">
      <c r="A254" s="915"/>
      <c r="B254" s="661" t="s">
        <v>326</v>
      </c>
      <c r="C254" s="661" t="s">
        <v>327</v>
      </c>
      <c r="D254" s="539">
        <v>4</v>
      </c>
      <c r="E254" s="539">
        <v>0</v>
      </c>
      <c r="F254" s="540">
        <f t="shared" si="36"/>
        <v>4</v>
      </c>
      <c r="G254" s="539">
        <v>0</v>
      </c>
      <c r="H254" s="539">
        <v>0</v>
      </c>
      <c r="I254" s="540">
        <f t="shared" si="38"/>
        <v>0</v>
      </c>
      <c r="J254" s="658"/>
      <c r="K254" s="658"/>
      <c r="L254" s="658"/>
    </row>
    <row r="255" spans="1:12" ht="11.25" hidden="1" customHeight="1" outlineLevel="1">
      <c r="A255" s="915"/>
      <c r="B255" s="916" t="s">
        <v>328</v>
      </c>
      <c r="C255" s="661" t="s">
        <v>329</v>
      </c>
      <c r="D255" s="541">
        <v>0</v>
      </c>
      <c r="E255" s="539">
        <v>0</v>
      </c>
      <c r="F255" s="540">
        <f t="shared" si="36"/>
        <v>0</v>
      </c>
      <c r="G255" s="539">
        <v>0</v>
      </c>
      <c r="H255" s="539">
        <v>0</v>
      </c>
      <c r="I255" s="540">
        <f t="shared" si="38"/>
        <v>0</v>
      </c>
      <c r="J255" s="658"/>
      <c r="K255" s="658"/>
      <c r="L255" s="658"/>
    </row>
    <row r="256" spans="1:12" ht="22.5" hidden="1" customHeight="1" outlineLevel="1">
      <c r="A256" s="915"/>
      <c r="B256" s="916"/>
      <c r="C256" s="661" t="s">
        <v>330</v>
      </c>
      <c r="D256" s="541">
        <v>8</v>
      </c>
      <c r="E256" s="539">
        <v>0</v>
      </c>
      <c r="F256" s="540">
        <f t="shared" si="36"/>
        <v>8</v>
      </c>
      <c r="G256" s="539">
        <v>0</v>
      </c>
      <c r="H256" s="539">
        <v>0</v>
      </c>
      <c r="I256" s="540">
        <f t="shared" si="38"/>
        <v>0</v>
      </c>
      <c r="J256" s="658"/>
      <c r="K256" s="658"/>
      <c r="L256" s="658"/>
    </row>
    <row r="257" spans="1:12" ht="22.5" hidden="1" customHeight="1" outlineLevel="1">
      <c r="A257" s="915"/>
      <c r="B257" s="916" t="s">
        <v>331</v>
      </c>
      <c r="C257" s="661" t="s">
        <v>332</v>
      </c>
      <c r="D257" s="541">
        <v>0</v>
      </c>
      <c r="E257" s="539">
        <v>0</v>
      </c>
      <c r="F257" s="540">
        <f t="shared" si="36"/>
        <v>0</v>
      </c>
      <c r="G257" s="539">
        <v>0</v>
      </c>
      <c r="H257" s="539">
        <v>0</v>
      </c>
      <c r="I257" s="540">
        <f t="shared" si="38"/>
        <v>0</v>
      </c>
      <c r="J257" s="658"/>
      <c r="K257" s="658"/>
      <c r="L257" s="658"/>
    </row>
    <row r="258" spans="1:12" ht="11.25" hidden="1" customHeight="1" outlineLevel="1">
      <c r="A258" s="915"/>
      <c r="B258" s="916"/>
      <c r="C258" s="661" t="s">
        <v>333</v>
      </c>
      <c r="D258" s="539">
        <v>0</v>
      </c>
      <c r="E258" s="539">
        <v>0</v>
      </c>
      <c r="F258" s="540">
        <f t="shared" si="36"/>
        <v>0</v>
      </c>
      <c r="G258" s="539">
        <v>0</v>
      </c>
      <c r="H258" s="539">
        <v>0</v>
      </c>
      <c r="I258" s="540">
        <f t="shared" si="38"/>
        <v>0</v>
      </c>
      <c r="J258" s="658"/>
      <c r="K258" s="658"/>
      <c r="L258" s="658"/>
    </row>
    <row r="259" spans="1:12" ht="22.5" hidden="1" customHeight="1" outlineLevel="1">
      <c r="A259" s="915"/>
      <c r="B259" s="916"/>
      <c r="C259" s="661" t="s">
        <v>334</v>
      </c>
      <c r="D259" s="539">
        <v>0</v>
      </c>
      <c r="E259" s="539">
        <v>0</v>
      </c>
      <c r="F259" s="540">
        <f t="shared" si="36"/>
        <v>0</v>
      </c>
      <c r="G259" s="539">
        <v>0</v>
      </c>
      <c r="H259" s="539">
        <v>0</v>
      </c>
      <c r="I259" s="540">
        <f t="shared" si="38"/>
        <v>0</v>
      </c>
      <c r="J259" s="658"/>
      <c r="K259" s="658"/>
      <c r="L259" s="658"/>
    </row>
    <row r="260" spans="1:12" ht="22.5" hidden="1" customHeight="1" outlineLevel="1">
      <c r="A260" s="915"/>
      <c r="B260" s="916" t="s">
        <v>335</v>
      </c>
      <c r="C260" s="661" t="s">
        <v>336</v>
      </c>
      <c r="D260" s="539">
        <v>0</v>
      </c>
      <c r="E260" s="539">
        <v>0</v>
      </c>
      <c r="F260" s="540">
        <f t="shared" si="36"/>
        <v>0</v>
      </c>
      <c r="G260" s="539">
        <v>0</v>
      </c>
      <c r="H260" s="539">
        <v>0</v>
      </c>
      <c r="I260" s="540">
        <f t="shared" si="38"/>
        <v>0</v>
      </c>
      <c r="J260" s="658"/>
      <c r="K260" s="658"/>
      <c r="L260" s="658"/>
    </row>
    <row r="261" spans="1:12" ht="22.5" hidden="1" customHeight="1" outlineLevel="1">
      <c r="A261" s="915"/>
      <c r="B261" s="916"/>
      <c r="C261" s="661" t="s">
        <v>337</v>
      </c>
      <c r="D261" s="541">
        <v>0</v>
      </c>
      <c r="E261" s="539">
        <v>0</v>
      </c>
      <c r="F261" s="540">
        <f t="shared" si="36"/>
        <v>0</v>
      </c>
      <c r="G261" s="539">
        <v>0</v>
      </c>
      <c r="H261" s="539">
        <v>0</v>
      </c>
      <c r="I261" s="540">
        <f t="shared" si="38"/>
        <v>0</v>
      </c>
      <c r="J261" s="658"/>
      <c r="K261" s="658"/>
      <c r="L261" s="658"/>
    </row>
    <row r="262" spans="1:12" ht="11.25" hidden="1" customHeight="1" outlineLevel="1">
      <c r="A262" s="915"/>
      <c r="B262" s="916"/>
      <c r="C262" s="661" t="s">
        <v>338</v>
      </c>
      <c r="D262" s="541">
        <v>0</v>
      </c>
      <c r="E262" s="539">
        <v>0</v>
      </c>
      <c r="F262" s="540">
        <f t="shared" ref="F262:F264" si="41">+E262+D262</f>
        <v>0</v>
      </c>
      <c r="G262" s="539">
        <v>0</v>
      </c>
      <c r="H262" s="539">
        <v>0</v>
      </c>
      <c r="I262" s="540">
        <f t="shared" si="38"/>
        <v>0</v>
      </c>
      <c r="J262" s="658"/>
      <c r="K262" s="658"/>
      <c r="L262" s="658"/>
    </row>
    <row r="263" spans="1:12" ht="22.5" hidden="1" customHeight="1" outlineLevel="1">
      <c r="A263" s="915"/>
      <c r="B263" s="916"/>
      <c r="C263" s="661" t="s">
        <v>339</v>
      </c>
      <c r="D263" s="539">
        <v>2</v>
      </c>
      <c r="E263" s="539">
        <v>0</v>
      </c>
      <c r="F263" s="540">
        <f t="shared" si="41"/>
        <v>2</v>
      </c>
      <c r="G263" s="539">
        <v>0</v>
      </c>
      <c r="H263" s="539">
        <v>0</v>
      </c>
      <c r="I263" s="540">
        <f t="shared" si="38"/>
        <v>0</v>
      </c>
      <c r="J263" s="658"/>
      <c r="K263" s="658"/>
      <c r="L263" s="658"/>
    </row>
    <row r="264" spans="1:12" ht="22.5" hidden="1" customHeight="1" outlineLevel="1">
      <c r="A264" s="915"/>
      <c r="B264" s="916"/>
      <c r="C264" s="661" t="s">
        <v>340</v>
      </c>
      <c r="D264" s="541">
        <v>3</v>
      </c>
      <c r="E264" s="539">
        <v>1</v>
      </c>
      <c r="F264" s="540">
        <f t="shared" si="41"/>
        <v>4</v>
      </c>
      <c r="G264" s="539">
        <v>0</v>
      </c>
      <c r="H264" s="539">
        <v>0</v>
      </c>
      <c r="I264" s="540">
        <f t="shared" si="38"/>
        <v>0</v>
      </c>
      <c r="J264" s="658"/>
      <c r="K264" s="658"/>
      <c r="L264" s="658"/>
    </row>
    <row r="265" spans="1:12" ht="11.25" customHeight="1" collapsed="1">
      <c r="A265" s="901" t="s">
        <v>341</v>
      </c>
      <c r="B265" s="901"/>
      <c r="C265" s="901"/>
      <c r="D265" s="537">
        <f t="shared" ref="D265:I265" si="42">SUM(D266:D275)</f>
        <v>1</v>
      </c>
      <c r="E265" s="537">
        <f t="shared" si="42"/>
        <v>0</v>
      </c>
      <c r="F265" s="538">
        <f t="shared" si="42"/>
        <v>1</v>
      </c>
      <c r="G265" s="537">
        <f t="shared" si="42"/>
        <v>0</v>
      </c>
      <c r="H265" s="537">
        <f t="shared" si="42"/>
        <v>0</v>
      </c>
      <c r="I265" s="538">
        <f t="shared" si="42"/>
        <v>0</v>
      </c>
      <c r="J265" s="658"/>
      <c r="K265" s="658"/>
      <c r="L265" s="658"/>
    </row>
    <row r="266" spans="1:12" ht="11.25" hidden="1" customHeight="1" outlineLevel="1">
      <c r="A266" s="915" t="s">
        <v>341</v>
      </c>
      <c r="B266" s="916" t="s">
        <v>342</v>
      </c>
      <c r="C266" s="661" t="s">
        <v>343</v>
      </c>
      <c r="D266" s="541">
        <v>1</v>
      </c>
      <c r="E266" s="539">
        <v>0</v>
      </c>
      <c r="F266" s="540">
        <f t="shared" ref="F266:F275" si="43">+E266+D266</f>
        <v>1</v>
      </c>
      <c r="G266" s="539">
        <v>0</v>
      </c>
      <c r="H266" s="539">
        <v>0</v>
      </c>
      <c r="I266" s="540">
        <f t="shared" si="38"/>
        <v>0</v>
      </c>
      <c r="J266" s="658"/>
      <c r="K266" s="658"/>
      <c r="L266" s="658"/>
    </row>
    <row r="267" spans="1:12" ht="11.25" hidden="1" customHeight="1" outlineLevel="1">
      <c r="A267" s="915"/>
      <c r="B267" s="916"/>
      <c r="C267" s="661" t="s">
        <v>344</v>
      </c>
      <c r="D267" s="539">
        <v>0</v>
      </c>
      <c r="E267" s="539">
        <v>0</v>
      </c>
      <c r="F267" s="540">
        <f t="shared" si="43"/>
        <v>0</v>
      </c>
      <c r="G267" s="539">
        <v>0</v>
      </c>
      <c r="H267" s="539">
        <v>0</v>
      </c>
      <c r="I267" s="540">
        <f t="shared" si="38"/>
        <v>0</v>
      </c>
      <c r="J267" s="658"/>
      <c r="K267" s="658"/>
      <c r="L267" s="658"/>
    </row>
    <row r="268" spans="1:12" ht="33.75" hidden="1" customHeight="1" outlineLevel="1">
      <c r="A268" s="915"/>
      <c r="B268" s="661" t="s">
        <v>345</v>
      </c>
      <c r="C268" s="661" t="s">
        <v>346</v>
      </c>
      <c r="D268" s="539">
        <v>0</v>
      </c>
      <c r="E268" s="539">
        <v>0</v>
      </c>
      <c r="F268" s="540">
        <f t="shared" si="43"/>
        <v>0</v>
      </c>
      <c r="G268" s="539">
        <v>0</v>
      </c>
      <c r="H268" s="539">
        <v>0</v>
      </c>
      <c r="I268" s="540">
        <f t="shared" si="38"/>
        <v>0</v>
      </c>
      <c r="J268" s="658"/>
      <c r="K268" s="658"/>
      <c r="L268" s="658"/>
    </row>
    <row r="269" spans="1:12" ht="33.75" hidden="1" customHeight="1" outlineLevel="1">
      <c r="A269" s="915"/>
      <c r="B269" s="661" t="s">
        <v>347</v>
      </c>
      <c r="C269" s="661" t="s">
        <v>348</v>
      </c>
      <c r="D269" s="539">
        <v>0</v>
      </c>
      <c r="E269" s="539">
        <v>0</v>
      </c>
      <c r="F269" s="540">
        <f t="shared" si="43"/>
        <v>0</v>
      </c>
      <c r="G269" s="539">
        <v>0</v>
      </c>
      <c r="H269" s="539">
        <v>0</v>
      </c>
      <c r="I269" s="540">
        <f t="shared" si="38"/>
        <v>0</v>
      </c>
      <c r="J269" s="658"/>
      <c r="K269" s="658"/>
      <c r="L269" s="658"/>
    </row>
    <row r="270" spans="1:12" ht="33.75" hidden="1" customHeight="1" outlineLevel="1">
      <c r="A270" s="915"/>
      <c r="B270" s="661" t="s">
        <v>349</v>
      </c>
      <c r="C270" s="661" t="s">
        <v>350</v>
      </c>
      <c r="D270" s="541">
        <v>0</v>
      </c>
      <c r="E270" s="539">
        <v>0</v>
      </c>
      <c r="F270" s="540">
        <f t="shared" si="43"/>
        <v>0</v>
      </c>
      <c r="G270" s="539">
        <v>0</v>
      </c>
      <c r="H270" s="539">
        <v>0</v>
      </c>
      <c r="I270" s="540">
        <f t="shared" si="38"/>
        <v>0</v>
      </c>
      <c r="J270" s="658"/>
      <c r="K270" s="658"/>
      <c r="L270" s="658"/>
    </row>
    <row r="271" spans="1:12" ht="22.5" hidden="1" customHeight="1" outlineLevel="1">
      <c r="A271" s="915"/>
      <c r="B271" s="916" t="s">
        <v>351</v>
      </c>
      <c r="C271" s="661" t="s">
        <v>352</v>
      </c>
      <c r="D271" s="539">
        <v>0</v>
      </c>
      <c r="E271" s="539">
        <v>0</v>
      </c>
      <c r="F271" s="540">
        <f t="shared" si="43"/>
        <v>0</v>
      </c>
      <c r="G271" s="539">
        <v>0</v>
      </c>
      <c r="H271" s="539">
        <v>0</v>
      </c>
      <c r="I271" s="540">
        <f t="shared" si="38"/>
        <v>0</v>
      </c>
      <c r="J271" s="658"/>
      <c r="K271" s="658"/>
      <c r="L271" s="658"/>
    </row>
    <row r="272" spans="1:12" ht="22.5" hidden="1" customHeight="1" outlineLevel="1">
      <c r="A272" s="915"/>
      <c r="B272" s="916"/>
      <c r="C272" s="661" t="s">
        <v>353</v>
      </c>
      <c r="D272" s="539">
        <v>0</v>
      </c>
      <c r="E272" s="539">
        <v>0</v>
      </c>
      <c r="F272" s="540">
        <f t="shared" si="43"/>
        <v>0</v>
      </c>
      <c r="G272" s="539">
        <v>0</v>
      </c>
      <c r="H272" s="539">
        <v>0</v>
      </c>
      <c r="I272" s="540">
        <f t="shared" si="38"/>
        <v>0</v>
      </c>
      <c r="J272" s="658"/>
      <c r="K272" s="658"/>
      <c r="L272" s="658"/>
    </row>
    <row r="273" spans="1:16" ht="45" hidden="1" customHeight="1" outlineLevel="1">
      <c r="A273" s="915"/>
      <c r="B273" s="661" t="s">
        <v>354</v>
      </c>
      <c r="C273" s="661" t="s">
        <v>355</v>
      </c>
      <c r="D273" s="539">
        <v>0</v>
      </c>
      <c r="E273" s="539">
        <v>0</v>
      </c>
      <c r="F273" s="540">
        <f t="shared" si="43"/>
        <v>0</v>
      </c>
      <c r="G273" s="539">
        <v>0</v>
      </c>
      <c r="H273" s="539">
        <v>0</v>
      </c>
      <c r="I273" s="540">
        <f t="shared" si="38"/>
        <v>0</v>
      </c>
      <c r="J273" s="658"/>
      <c r="K273" s="658"/>
      <c r="L273" s="658"/>
    </row>
    <row r="274" spans="1:16" ht="33.75" hidden="1" customHeight="1" outlineLevel="1">
      <c r="A274" s="915"/>
      <c r="B274" s="661" t="s">
        <v>356</v>
      </c>
      <c r="C274" s="661" t="s">
        <v>357</v>
      </c>
      <c r="D274" s="539">
        <v>0</v>
      </c>
      <c r="E274" s="539">
        <v>0</v>
      </c>
      <c r="F274" s="540">
        <f t="shared" si="43"/>
        <v>0</v>
      </c>
      <c r="G274" s="539">
        <v>0</v>
      </c>
      <c r="H274" s="539">
        <v>0</v>
      </c>
      <c r="I274" s="540">
        <f t="shared" si="38"/>
        <v>0</v>
      </c>
      <c r="J274" s="658"/>
      <c r="K274" s="658"/>
      <c r="L274" s="658"/>
    </row>
    <row r="275" spans="1:16" ht="45" hidden="1" customHeight="1" outlineLevel="1">
      <c r="A275" s="915"/>
      <c r="B275" s="661" t="s">
        <v>358</v>
      </c>
      <c r="C275" s="661" t="s">
        <v>359</v>
      </c>
      <c r="D275" s="539">
        <v>0</v>
      </c>
      <c r="E275" s="539">
        <v>0</v>
      </c>
      <c r="F275" s="540">
        <f t="shared" si="43"/>
        <v>0</v>
      </c>
      <c r="G275" s="539">
        <v>0</v>
      </c>
      <c r="H275" s="539">
        <v>0</v>
      </c>
      <c r="I275" s="540">
        <f t="shared" si="38"/>
        <v>0</v>
      </c>
      <c r="J275" s="658"/>
      <c r="K275" s="658"/>
      <c r="L275" s="658"/>
    </row>
    <row r="276" spans="1:16" ht="11.25" customHeight="1" collapsed="1">
      <c r="A276" s="901" t="s">
        <v>360</v>
      </c>
      <c r="B276" s="901"/>
      <c r="C276" s="901"/>
      <c r="D276" s="537">
        <f t="shared" ref="D276:I276" si="44">SUM(D277:D286)</f>
        <v>5</v>
      </c>
      <c r="E276" s="537">
        <f t="shared" si="44"/>
        <v>1</v>
      </c>
      <c r="F276" s="538">
        <f t="shared" si="44"/>
        <v>6</v>
      </c>
      <c r="G276" s="537">
        <f t="shared" si="44"/>
        <v>0</v>
      </c>
      <c r="H276" s="537">
        <f t="shared" si="44"/>
        <v>0</v>
      </c>
      <c r="I276" s="538">
        <f t="shared" si="44"/>
        <v>0</v>
      </c>
      <c r="J276" s="658"/>
      <c r="K276" s="658"/>
      <c r="L276" s="658"/>
    </row>
    <row r="277" spans="1:16" ht="22.5" hidden="1" customHeight="1" outlineLevel="1">
      <c r="A277" s="915" t="s">
        <v>360</v>
      </c>
      <c r="B277" s="916" t="s">
        <v>361</v>
      </c>
      <c r="C277" s="661" t="s">
        <v>362</v>
      </c>
      <c r="D277" s="541">
        <v>0</v>
      </c>
      <c r="E277" s="539">
        <v>0</v>
      </c>
      <c r="F277" s="540">
        <f t="shared" ref="F277:F286" si="45">+E277+D277</f>
        <v>0</v>
      </c>
      <c r="G277" s="539">
        <v>0</v>
      </c>
      <c r="H277" s="539">
        <v>0</v>
      </c>
      <c r="I277" s="540">
        <f t="shared" si="38"/>
        <v>0</v>
      </c>
      <c r="J277" s="658"/>
      <c r="K277" s="658"/>
      <c r="L277" s="658"/>
    </row>
    <row r="278" spans="1:16" ht="22.5" hidden="1" customHeight="1" outlineLevel="1">
      <c r="A278" s="915"/>
      <c r="B278" s="916"/>
      <c r="C278" s="661" t="s">
        <v>363</v>
      </c>
      <c r="D278" s="539">
        <v>0</v>
      </c>
      <c r="E278" s="539">
        <v>1</v>
      </c>
      <c r="F278" s="540">
        <f t="shared" si="45"/>
        <v>1</v>
      </c>
      <c r="G278" s="539">
        <v>0</v>
      </c>
      <c r="H278" s="539">
        <v>0</v>
      </c>
      <c r="I278" s="540">
        <f t="shared" si="38"/>
        <v>0</v>
      </c>
      <c r="J278" s="658"/>
      <c r="K278" s="658"/>
      <c r="L278" s="658"/>
    </row>
    <row r="279" spans="1:16" ht="22.5" hidden="1" customHeight="1" outlineLevel="1">
      <c r="A279" s="915"/>
      <c r="B279" s="661" t="s">
        <v>364</v>
      </c>
      <c r="C279" s="661" t="s">
        <v>365</v>
      </c>
      <c r="D279" s="539">
        <v>0</v>
      </c>
      <c r="E279" s="539">
        <v>0</v>
      </c>
      <c r="F279" s="540">
        <f t="shared" si="45"/>
        <v>0</v>
      </c>
      <c r="G279" s="539">
        <v>0</v>
      </c>
      <c r="H279" s="539">
        <v>0</v>
      </c>
      <c r="I279" s="540">
        <f t="shared" si="38"/>
        <v>0</v>
      </c>
      <c r="J279" s="658"/>
      <c r="K279" s="658"/>
      <c r="L279" s="658"/>
    </row>
    <row r="280" spans="1:16" ht="11.25" hidden="1" customHeight="1" outlineLevel="1">
      <c r="A280" s="915"/>
      <c r="B280" s="916" t="s">
        <v>366</v>
      </c>
      <c r="C280" s="661" t="s">
        <v>367</v>
      </c>
      <c r="D280" s="539">
        <v>0</v>
      </c>
      <c r="E280" s="539">
        <v>0</v>
      </c>
      <c r="F280" s="540">
        <f t="shared" si="45"/>
        <v>0</v>
      </c>
      <c r="G280" s="539">
        <v>0</v>
      </c>
      <c r="H280" s="539">
        <v>0</v>
      </c>
      <c r="I280" s="540">
        <f t="shared" si="38"/>
        <v>0</v>
      </c>
      <c r="J280" s="658"/>
      <c r="K280" s="658"/>
      <c r="L280" s="658"/>
    </row>
    <row r="281" spans="1:16" ht="22.5" hidden="1" customHeight="1" outlineLevel="1">
      <c r="A281" s="915"/>
      <c r="B281" s="916"/>
      <c r="C281" s="661" t="s">
        <v>368</v>
      </c>
      <c r="D281" s="541">
        <v>0</v>
      </c>
      <c r="E281" s="539">
        <v>0</v>
      </c>
      <c r="F281" s="540">
        <f t="shared" si="45"/>
        <v>0</v>
      </c>
      <c r="G281" s="539">
        <v>0</v>
      </c>
      <c r="H281" s="539">
        <v>0</v>
      </c>
      <c r="I281" s="540">
        <f t="shared" si="38"/>
        <v>0</v>
      </c>
      <c r="J281" s="658"/>
      <c r="K281" s="658"/>
      <c r="L281" s="658"/>
    </row>
    <row r="282" spans="1:16" ht="11.25" hidden="1" customHeight="1" outlineLevel="1">
      <c r="A282" s="915"/>
      <c r="B282" s="916"/>
      <c r="C282" s="661" t="s">
        <v>369</v>
      </c>
      <c r="D282" s="539">
        <v>1</v>
      </c>
      <c r="E282" s="539">
        <v>0</v>
      </c>
      <c r="F282" s="540">
        <f t="shared" si="45"/>
        <v>1</v>
      </c>
      <c r="G282" s="539">
        <v>0</v>
      </c>
      <c r="H282" s="539">
        <v>0</v>
      </c>
      <c r="I282" s="540">
        <f t="shared" si="38"/>
        <v>0</v>
      </c>
      <c r="J282" s="658"/>
      <c r="K282" s="658"/>
      <c r="L282" s="658"/>
    </row>
    <row r="283" spans="1:16" ht="45" hidden="1" customHeight="1" outlineLevel="1">
      <c r="A283" s="915"/>
      <c r="B283" s="661" t="s">
        <v>370</v>
      </c>
      <c r="C283" s="661" t="s">
        <v>371</v>
      </c>
      <c r="D283" s="541">
        <v>1</v>
      </c>
      <c r="E283" s="539">
        <v>0</v>
      </c>
      <c r="F283" s="540">
        <f t="shared" si="45"/>
        <v>1</v>
      </c>
      <c r="G283" s="539">
        <v>0</v>
      </c>
      <c r="H283" s="539">
        <v>0</v>
      </c>
      <c r="I283" s="540">
        <f t="shared" si="38"/>
        <v>0</v>
      </c>
      <c r="J283" s="658"/>
      <c r="K283" s="658"/>
      <c r="L283" s="658"/>
    </row>
    <row r="284" spans="1:16" ht="11.25" hidden="1" customHeight="1" outlineLevel="1">
      <c r="A284" s="915"/>
      <c r="B284" s="916" t="s">
        <v>372</v>
      </c>
      <c r="C284" s="661" t="s">
        <v>373</v>
      </c>
      <c r="D284" s="541">
        <v>3</v>
      </c>
      <c r="E284" s="539">
        <v>0</v>
      </c>
      <c r="F284" s="540">
        <f t="shared" si="45"/>
        <v>3</v>
      </c>
      <c r="G284" s="539">
        <v>0</v>
      </c>
      <c r="H284" s="539">
        <v>0</v>
      </c>
      <c r="I284" s="540">
        <f t="shared" si="38"/>
        <v>0</v>
      </c>
      <c r="J284" s="658"/>
      <c r="K284" s="658"/>
      <c r="L284" s="658"/>
    </row>
    <row r="285" spans="1:16" ht="11.25" hidden="1" customHeight="1" outlineLevel="1">
      <c r="A285" s="915"/>
      <c r="B285" s="916"/>
      <c r="C285" s="661" t="s">
        <v>374</v>
      </c>
      <c r="D285" s="539">
        <v>0</v>
      </c>
      <c r="E285" s="539">
        <v>0</v>
      </c>
      <c r="F285" s="540">
        <f t="shared" si="45"/>
        <v>0</v>
      </c>
      <c r="G285" s="539">
        <v>0</v>
      </c>
      <c r="H285" s="539">
        <v>0</v>
      </c>
      <c r="I285" s="540">
        <f t="shared" si="38"/>
        <v>0</v>
      </c>
      <c r="J285" s="658"/>
      <c r="K285" s="658"/>
      <c r="L285" s="658"/>
    </row>
    <row r="286" spans="1:16" ht="22.5" hidden="1" customHeight="1" outlineLevel="1">
      <c r="A286" s="915"/>
      <c r="B286" s="661" t="s">
        <v>375</v>
      </c>
      <c r="C286" s="661" t="s">
        <v>376</v>
      </c>
      <c r="D286" s="539">
        <v>0</v>
      </c>
      <c r="E286" s="539">
        <v>0</v>
      </c>
      <c r="F286" s="540">
        <f t="shared" si="45"/>
        <v>0</v>
      </c>
      <c r="G286" s="539">
        <v>0</v>
      </c>
      <c r="H286" s="539">
        <v>0</v>
      </c>
      <c r="I286" s="540">
        <f t="shared" si="38"/>
        <v>0</v>
      </c>
      <c r="J286" s="658"/>
      <c r="K286" s="658"/>
      <c r="L286" s="658"/>
    </row>
    <row r="287" spans="1:16" ht="11.25" customHeight="1" collapsed="1">
      <c r="A287" s="901" t="s">
        <v>377</v>
      </c>
      <c r="B287" s="901"/>
      <c r="C287" s="901"/>
      <c r="D287" s="537">
        <f t="shared" ref="D287:I287" si="46">SUM(D288:D311)</f>
        <v>10</v>
      </c>
      <c r="E287" s="537">
        <f t="shared" si="46"/>
        <v>0</v>
      </c>
      <c r="F287" s="538">
        <f t="shared" si="46"/>
        <v>10</v>
      </c>
      <c r="G287" s="537">
        <f t="shared" si="46"/>
        <v>0</v>
      </c>
      <c r="H287" s="537">
        <f t="shared" si="46"/>
        <v>0</v>
      </c>
      <c r="I287" s="538">
        <f t="shared" si="46"/>
        <v>0</v>
      </c>
      <c r="J287" s="658"/>
      <c r="K287" s="658"/>
      <c r="L287" s="658"/>
      <c r="M287" s="538"/>
      <c r="N287" s="537"/>
      <c r="O287" s="537"/>
      <c r="P287" s="538"/>
    </row>
    <row r="288" spans="1:16" ht="22.5" hidden="1" outlineLevel="1">
      <c r="A288" s="914" t="s">
        <v>377</v>
      </c>
      <c r="B288" s="910" t="s">
        <v>378</v>
      </c>
      <c r="C288" s="660" t="s">
        <v>379</v>
      </c>
      <c r="D288" s="539">
        <v>0</v>
      </c>
      <c r="E288" s="539">
        <v>0</v>
      </c>
      <c r="F288" s="540">
        <f t="shared" ref="F288:F311" si="47">+E288+D288</f>
        <v>0</v>
      </c>
      <c r="G288" s="539">
        <v>0</v>
      </c>
      <c r="H288" s="539">
        <v>0</v>
      </c>
      <c r="I288" s="540">
        <f t="shared" si="38"/>
        <v>0</v>
      </c>
      <c r="J288" s="658"/>
      <c r="K288" s="658"/>
      <c r="L288" s="658"/>
    </row>
    <row r="289" spans="1:12" ht="22.5" hidden="1" outlineLevel="1">
      <c r="A289" s="914"/>
      <c r="B289" s="910"/>
      <c r="C289" s="660" t="s">
        <v>380</v>
      </c>
      <c r="D289" s="539">
        <v>2</v>
      </c>
      <c r="E289" s="539">
        <v>0</v>
      </c>
      <c r="F289" s="540">
        <f t="shared" si="47"/>
        <v>2</v>
      </c>
      <c r="G289" s="539">
        <v>0</v>
      </c>
      <c r="H289" s="539">
        <v>0</v>
      </c>
      <c r="I289" s="540">
        <f t="shared" ref="I289:I358" si="48">+H289+G289</f>
        <v>0</v>
      </c>
      <c r="J289" s="658"/>
      <c r="K289" s="658"/>
      <c r="L289" s="658"/>
    </row>
    <row r="290" spans="1:12" ht="22.5" hidden="1" outlineLevel="1">
      <c r="A290" s="914"/>
      <c r="B290" s="910"/>
      <c r="C290" s="660" t="s">
        <v>381</v>
      </c>
      <c r="D290" s="539">
        <v>0</v>
      </c>
      <c r="E290" s="539">
        <v>0</v>
      </c>
      <c r="F290" s="540">
        <f t="shared" si="47"/>
        <v>0</v>
      </c>
      <c r="G290" s="539">
        <v>0</v>
      </c>
      <c r="H290" s="539">
        <v>0</v>
      </c>
      <c r="I290" s="540">
        <f t="shared" si="48"/>
        <v>0</v>
      </c>
      <c r="J290" s="658"/>
      <c r="K290" s="658"/>
      <c r="L290" s="658"/>
    </row>
    <row r="291" spans="1:12" ht="22.5" hidden="1" outlineLevel="1">
      <c r="A291" s="914"/>
      <c r="B291" s="910"/>
      <c r="C291" s="660" t="s">
        <v>382</v>
      </c>
      <c r="D291" s="539">
        <v>1</v>
      </c>
      <c r="E291" s="539">
        <v>0</v>
      </c>
      <c r="F291" s="540">
        <f t="shared" si="47"/>
        <v>1</v>
      </c>
      <c r="G291" s="539">
        <v>0</v>
      </c>
      <c r="H291" s="539">
        <v>0</v>
      </c>
      <c r="I291" s="540">
        <f t="shared" si="48"/>
        <v>0</v>
      </c>
      <c r="J291" s="658"/>
      <c r="K291" s="658"/>
      <c r="L291" s="658"/>
    </row>
    <row r="292" spans="1:12" hidden="1" outlineLevel="1">
      <c r="A292" s="914"/>
      <c r="B292" s="910"/>
      <c r="C292" s="660" t="s">
        <v>383</v>
      </c>
      <c r="D292" s="539">
        <v>0</v>
      </c>
      <c r="E292" s="539">
        <v>0</v>
      </c>
      <c r="F292" s="540">
        <f t="shared" si="47"/>
        <v>0</v>
      </c>
      <c r="G292" s="539">
        <v>0</v>
      </c>
      <c r="H292" s="539">
        <v>0</v>
      </c>
      <c r="I292" s="540">
        <f t="shared" si="48"/>
        <v>0</v>
      </c>
      <c r="J292" s="658"/>
      <c r="K292" s="658"/>
      <c r="L292" s="658"/>
    </row>
    <row r="293" spans="1:12" ht="22.5" hidden="1" outlineLevel="1">
      <c r="A293" s="914"/>
      <c r="B293" s="910"/>
      <c r="C293" s="660" t="s">
        <v>384</v>
      </c>
      <c r="D293" s="539">
        <v>0</v>
      </c>
      <c r="E293" s="539">
        <v>0</v>
      </c>
      <c r="F293" s="540">
        <f t="shared" si="47"/>
        <v>0</v>
      </c>
      <c r="G293" s="539">
        <v>0</v>
      </c>
      <c r="H293" s="539">
        <v>0</v>
      </c>
      <c r="I293" s="540">
        <f t="shared" si="48"/>
        <v>0</v>
      </c>
      <c r="J293" s="658"/>
      <c r="K293" s="658"/>
      <c r="L293" s="658"/>
    </row>
    <row r="294" spans="1:12" ht="22.5" hidden="1" outlineLevel="1">
      <c r="A294" s="914"/>
      <c r="B294" s="910" t="s">
        <v>385</v>
      </c>
      <c r="C294" s="660" t="s">
        <v>386</v>
      </c>
      <c r="D294" s="539">
        <v>0</v>
      </c>
      <c r="E294" s="539">
        <v>0</v>
      </c>
      <c r="F294" s="540">
        <f t="shared" si="47"/>
        <v>0</v>
      </c>
      <c r="G294" s="539">
        <v>0</v>
      </c>
      <c r="H294" s="539">
        <v>0</v>
      </c>
      <c r="I294" s="540">
        <f t="shared" si="48"/>
        <v>0</v>
      </c>
      <c r="J294" s="658"/>
      <c r="K294" s="658"/>
      <c r="L294" s="658"/>
    </row>
    <row r="295" spans="1:12" hidden="1" outlineLevel="1">
      <c r="A295" s="914"/>
      <c r="B295" s="910"/>
      <c r="C295" s="660" t="s">
        <v>387</v>
      </c>
      <c r="D295" s="541">
        <v>1</v>
      </c>
      <c r="E295" s="539">
        <v>0</v>
      </c>
      <c r="F295" s="540">
        <f t="shared" si="47"/>
        <v>1</v>
      </c>
      <c r="G295" s="539">
        <v>0</v>
      </c>
      <c r="H295" s="539">
        <v>0</v>
      </c>
      <c r="I295" s="540">
        <f t="shared" si="48"/>
        <v>0</v>
      </c>
      <c r="J295" s="658"/>
      <c r="K295" s="658"/>
      <c r="L295" s="658"/>
    </row>
    <row r="296" spans="1:12" ht="22.5" hidden="1" outlineLevel="1">
      <c r="A296" s="914"/>
      <c r="B296" s="910"/>
      <c r="C296" s="660" t="s">
        <v>388</v>
      </c>
      <c r="D296" s="539">
        <v>0</v>
      </c>
      <c r="E296" s="539">
        <v>0</v>
      </c>
      <c r="F296" s="540">
        <f t="shared" si="47"/>
        <v>0</v>
      </c>
      <c r="G296" s="539">
        <v>0</v>
      </c>
      <c r="H296" s="539">
        <v>0</v>
      </c>
      <c r="I296" s="540">
        <f t="shared" si="48"/>
        <v>0</v>
      </c>
      <c r="J296" s="658"/>
      <c r="K296" s="658"/>
      <c r="L296" s="658"/>
    </row>
    <row r="297" spans="1:12" ht="22.5" hidden="1" outlineLevel="1">
      <c r="A297" s="914"/>
      <c r="B297" s="910"/>
      <c r="C297" s="660" t="s">
        <v>389</v>
      </c>
      <c r="D297" s="539">
        <v>1</v>
      </c>
      <c r="E297" s="539">
        <v>0</v>
      </c>
      <c r="F297" s="540">
        <f t="shared" si="47"/>
        <v>1</v>
      </c>
      <c r="G297" s="539">
        <v>0</v>
      </c>
      <c r="H297" s="539">
        <v>0</v>
      </c>
      <c r="I297" s="540">
        <f t="shared" si="48"/>
        <v>0</v>
      </c>
      <c r="J297" s="658"/>
      <c r="K297" s="658"/>
      <c r="L297" s="658"/>
    </row>
    <row r="298" spans="1:12" ht="22.5" hidden="1" outlineLevel="1">
      <c r="A298" s="914"/>
      <c r="B298" s="910"/>
      <c r="C298" s="660" t="s">
        <v>390</v>
      </c>
      <c r="D298" s="539">
        <v>0</v>
      </c>
      <c r="E298" s="539">
        <v>0</v>
      </c>
      <c r="F298" s="540">
        <f t="shared" si="47"/>
        <v>0</v>
      </c>
      <c r="G298" s="539">
        <v>0</v>
      </c>
      <c r="H298" s="539">
        <v>0</v>
      </c>
      <c r="I298" s="540">
        <f t="shared" si="48"/>
        <v>0</v>
      </c>
      <c r="J298" s="658"/>
      <c r="K298" s="658"/>
      <c r="L298" s="658"/>
    </row>
    <row r="299" spans="1:12" ht="22.5" hidden="1" outlineLevel="1">
      <c r="A299" s="914"/>
      <c r="B299" s="910"/>
      <c r="C299" s="660" t="s">
        <v>391</v>
      </c>
      <c r="D299" s="541">
        <v>0</v>
      </c>
      <c r="E299" s="539">
        <v>0</v>
      </c>
      <c r="F299" s="540">
        <f t="shared" si="47"/>
        <v>0</v>
      </c>
      <c r="G299" s="539">
        <v>0</v>
      </c>
      <c r="H299" s="539">
        <v>0</v>
      </c>
      <c r="I299" s="540">
        <f t="shared" si="48"/>
        <v>0</v>
      </c>
      <c r="J299" s="658"/>
      <c r="K299" s="658"/>
      <c r="L299" s="658"/>
    </row>
    <row r="300" spans="1:12" hidden="1" outlineLevel="1">
      <c r="A300" s="914"/>
      <c r="B300" s="910"/>
      <c r="C300" s="660" t="s">
        <v>392</v>
      </c>
      <c r="D300" s="541">
        <v>0</v>
      </c>
      <c r="E300" s="539">
        <v>0</v>
      </c>
      <c r="F300" s="540">
        <f t="shared" si="47"/>
        <v>0</v>
      </c>
      <c r="G300" s="539">
        <v>0</v>
      </c>
      <c r="H300" s="539">
        <v>0</v>
      </c>
      <c r="I300" s="540">
        <f t="shared" si="48"/>
        <v>0</v>
      </c>
      <c r="J300" s="658"/>
      <c r="K300" s="658"/>
      <c r="L300" s="658"/>
    </row>
    <row r="301" spans="1:12" ht="22.5" hidden="1" outlineLevel="1">
      <c r="A301" s="914"/>
      <c r="B301" s="910"/>
      <c r="C301" s="660" t="s">
        <v>393</v>
      </c>
      <c r="D301" s="541">
        <v>2</v>
      </c>
      <c r="E301" s="539">
        <v>0</v>
      </c>
      <c r="F301" s="540">
        <f t="shared" si="47"/>
        <v>2</v>
      </c>
      <c r="G301" s="539">
        <v>0</v>
      </c>
      <c r="H301" s="539">
        <v>0</v>
      </c>
      <c r="I301" s="540">
        <f t="shared" si="48"/>
        <v>0</v>
      </c>
      <c r="J301" s="658"/>
      <c r="K301" s="658"/>
      <c r="L301" s="658"/>
    </row>
    <row r="302" spans="1:12" ht="33.75" hidden="1" outlineLevel="1">
      <c r="A302" s="914"/>
      <c r="B302" s="660" t="s">
        <v>394</v>
      </c>
      <c r="C302" s="660" t="s">
        <v>395</v>
      </c>
      <c r="D302" s="541">
        <v>1</v>
      </c>
      <c r="E302" s="539">
        <v>0</v>
      </c>
      <c r="F302" s="540">
        <f t="shared" si="47"/>
        <v>1</v>
      </c>
      <c r="G302" s="539">
        <v>0</v>
      </c>
      <c r="H302" s="539">
        <v>0</v>
      </c>
      <c r="I302" s="540">
        <f t="shared" si="48"/>
        <v>0</v>
      </c>
      <c r="J302" s="658"/>
      <c r="K302" s="658"/>
      <c r="L302" s="658"/>
    </row>
    <row r="303" spans="1:12" hidden="1" outlineLevel="1">
      <c r="A303" s="914"/>
      <c r="B303" s="910" t="s">
        <v>396</v>
      </c>
      <c r="C303" s="660" t="s">
        <v>397</v>
      </c>
      <c r="D303" s="539">
        <v>0</v>
      </c>
      <c r="E303" s="539">
        <v>0</v>
      </c>
      <c r="F303" s="540">
        <f t="shared" si="47"/>
        <v>0</v>
      </c>
      <c r="G303" s="539">
        <v>0</v>
      </c>
      <c r="H303" s="539">
        <v>0</v>
      </c>
      <c r="I303" s="540">
        <f t="shared" si="48"/>
        <v>0</v>
      </c>
      <c r="J303" s="658"/>
      <c r="K303" s="658"/>
      <c r="L303" s="658"/>
    </row>
    <row r="304" spans="1:12" hidden="1" outlineLevel="1">
      <c r="A304" s="914"/>
      <c r="B304" s="910"/>
      <c r="C304" s="660" t="s">
        <v>398</v>
      </c>
      <c r="D304" s="539">
        <v>0</v>
      </c>
      <c r="E304" s="539">
        <v>0</v>
      </c>
      <c r="F304" s="540">
        <f t="shared" si="47"/>
        <v>0</v>
      </c>
      <c r="G304" s="539">
        <v>0</v>
      </c>
      <c r="H304" s="539">
        <v>0</v>
      </c>
      <c r="I304" s="540">
        <f t="shared" si="48"/>
        <v>0</v>
      </c>
      <c r="J304" s="658"/>
      <c r="K304" s="658"/>
      <c r="L304" s="658"/>
    </row>
    <row r="305" spans="1:12" hidden="1" outlineLevel="1">
      <c r="A305" s="914"/>
      <c r="B305" s="910" t="s">
        <v>399</v>
      </c>
      <c r="C305" s="660" t="s">
        <v>400</v>
      </c>
      <c r="D305" s="539">
        <v>0</v>
      </c>
      <c r="E305" s="539">
        <v>0</v>
      </c>
      <c r="F305" s="540">
        <f t="shared" si="47"/>
        <v>0</v>
      </c>
      <c r="G305" s="539">
        <v>0</v>
      </c>
      <c r="H305" s="539">
        <v>0</v>
      </c>
      <c r="I305" s="540">
        <f t="shared" si="48"/>
        <v>0</v>
      </c>
      <c r="J305" s="658"/>
      <c r="K305" s="658"/>
      <c r="L305" s="658"/>
    </row>
    <row r="306" spans="1:12" ht="22.5" hidden="1" outlineLevel="1">
      <c r="A306" s="914"/>
      <c r="B306" s="910"/>
      <c r="C306" s="660" t="s">
        <v>401</v>
      </c>
      <c r="D306" s="539">
        <v>1</v>
      </c>
      <c r="E306" s="539">
        <v>0</v>
      </c>
      <c r="F306" s="540">
        <f t="shared" si="47"/>
        <v>1</v>
      </c>
      <c r="G306" s="539">
        <v>0</v>
      </c>
      <c r="H306" s="539">
        <v>0</v>
      </c>
      <c r="I306" s="540">
        <f t="shared" si="48"/>
        <v>0</v>
      </c>
      <c r="J306" s="658"/>
      <c r="K306" s="658"/>
      <c r="L306" s="658"/>
    </row>
    <row r="307" spans="1:12" ht="22.5" hidden="1" outlineLevel="1">
      <c r="A307" s="914"/>
      <c r="B307" s="910"/>
      <c r="C307" s="660" t="s">
        <v>402</v>
      </c>
      <c r="D307" s="539">
        <v>0</v>
      </c>
      <c r="E307" s="539">
        <v>0</v>
      </c>
      <c r="F307" s="540">
        <f t="shared" si="47"/>
        <v>0</v>
      </c>
      <c r="G307" s="539">
        <v>0</v>
      </c>
      <c r="H307" s="539">
        <v>0</v>
      </c>
      <c r="I307" s="540">
        <f t="shared" si="48"/>
        <v>0</v>
      </c>
      <c r="J307" s="658"/>
      <c r="K307" s="658"/>
      <c r="L307" s="658"/>
    </row>
    <row r="308" spans="1:12" ht="22.5" hidden="1" outlineLevel="1">
      <c r="A308" s="914"/>
      <c r="B308" s="910"/>
      <c r="C308" s="660" t="s">
        <v>403</v>
      </c>
      <c r="D308" s="541">
        <v>1</v>
      </c>
      <c r="E308" s="539">
        <v>0</v>
      </c>
      <c r="F308" s="540">
        <f t="shared" si="47"/>
        <v>1</v>
      </c>
      <c r="G308" s="539">
        <v>0</v>
      </c>
      <c r="H308" s="539">
        <v>0</v>
      </c>
      <c r="I308" s="540">
        <f t="shared" si="48"/>
        <v>0</v>
      </c>
      <c r="J308" s="658"/>
      <c r="K308" s="658"/>
      <c r="L308" s="658"/>
    </row>
    <row r="309" spans="1:12" ht="22.5" hidden="1" outlineLevel="1">
      <c r="A309" s="914"/>
      <c r="B309" s="910"/>
      <c r="C309" s="660" t="s">
        <v>404</v>
      </c>
      <c r="D309" s="539">
        <v>0</v>
      </c>
      <c r="E309" s="539">
        <v>0</v>
      </c>
      <c r="F309" s="540">
        <f t="shared" si="47"/>
        <v>0</v>
      </c>
      <c r="G309" s="539">
        <v>0</v>
      </c>
      <c r="H309" s="539">
        <v>0</v>
      </c>
      <c r="I309" s="540">
        <f t="shared" si="48"/>
        <v>0</v>
      </c>
      <c r="J309" s="658"/>
      <c r="K309" s="658"/>
      <c r="L309" s="658"/>
    </row>
    <row r="310" spans="1:12" hidden="1" outlineLevel="1">
      <c r="A310" s="914"/>
      <c r="B310" s="910"/>
      <c r="C310" s="660" t="s">
        <v>405</v>
      </c>
      <c r="D310" s="539">
        <v>0</v>
      </c>
      <c r="E310" s="539">
        <v>0</v>
      </c>
      <c r="F310" s="540">
        <f t="shared" si="47"/>
        <v>0</v>
      </c>
      <c r="G310" s="539">
        <v>0</v>
      </c>
      <c r="H310" s="539">
        <v>0</v>
      </c>
      <c r="I310" s="540">
        <f t="shared" si="48"/>
        <v>0</v>
      </c>
      <c r="J310" s="658"/>
      <c r="K310" s="658"/>
      <c r="L310" s="658"/>
    </row>
    <row r="311" spans="1:12" ht="22.5" hidden="1" outlineLevel="1">
      <c r="A311" s="914"/>
      <c r="B311" s="910"/>
      <c r="C311" s="660" t="s">
        <v>406</v>
      </c>
      <c r="D311" s="539">
        <v>0</v>
      </c>
      <c r="E311" s="539">
        <v>0</v>
      </c>
      <c r="F311" s="540">
        <f t="shared" si="47"/>
        <v>0</v>
      </c>
      <c r="G311" s="539">
        <v>0</v>
      </c>
      <c r="H311" s="539">
        <v>0</v>
      </c>
      <c r="I311" s="540">
        <f t="shared" si="48"/>
        <v>0</v>
      </c>
      <c r="J311" s="658"/>
      <c r="K311" s="658"/>
      <c r="L311" s="658"/>
    </row>
    <row r="312" spans="1:12" collapsed="1">
      <c r="A312" s="901" t="s">
        <v>407</v>
      </c>
      <c r="B312" s="901"/>
      <c r="C312" s="901"/>
      <c r="D312" s="537">
        <f t="shared" ref="D312:I312" si="49">SUM(D313:D316)</f>
        <v>7</v>
      </c>
      <c r="E312" s="537">
        <f t="shared" si="49"/>
        <v>1</v>
      </c>
      <c r="F312" s="538">
        <f t="shared" si="49"/>
        <v>8</v>
      </c>
      <c r="G312" s="537">
        <f t="shared" si="49"/>
        <v>0</v>
      </c>
      <c r="H312" s="537">
        <f t="shared" si="49"/>
        <v>0</v>
      </c>
      <c r="I312" s="538">
        <f t="shared" si="49"/>
        <v>0</v>
      </c>
      <c r="J312" s="658"/>
      <c r="K312" s="658"/>
      <c r="L312" s="658"/>
    </row>
    <row r="313" spans="1:12" ht="22.5" hidden="1" outlineLevel="1">
      <c r="A313" s="906" t="s">
        <v>407</v>
      </c>
      <c r="B313" s="660" t="s">
        <v>408</v>
      </c>
      <c r="C313" s="660" t="s">
        <v>409</v>
      </c>
      <c r="D313" s="541">
        <v>2</v>
      </c>
      <c r="E313" s="539">
        <v>0</v>
      </c>
      <c r="F313" s="540">
        <f t="shared" ref="F313:F316" si="50">+E313+D313</f>
        <v>2</v>
      </c>
      <c r="G313" s="539">
        <v>0</v>
      </c>
      <c r="H313" s="539">
        <v>0</v>
      </c>
      <c r="I313" s="540">
        <f t="shared" si="48"/>
        <v>0</v>
      </c>
      <c r="J313" s="658"/>
      <c r="K313" s="658"/>
      <c r="L313" s="658"/>
    </row>
    <row r="314" spans="1:12" ht="67.5" hidden="1" outlineLevel="1">
      <c r="A314" s="906"/>
      <c r="B314" s="660" t="s">
        <v>410</v>
      </c>
      <c r="C314" s="660" t="s">
        <v>411</v>
      </c>
      <c r="D314" s="541">
        <v>1</v>
      </c>
      <c r="E314" s="539">
        <v>1</v>
      </c>
      <c r="F314" s="540">
        <f t="shared" si="50"/>
        <v>2</v>
      </c>
      <c r="G314" s="539">
        <v>0</v>
      </c>
      <c r="H314" s="539">
        <v>0</v>
      </c>
      <c r="I314" s="540">
        <f t="shared" si="48"/>
        <v>0</v>
      </c>
      <c r="J314" s="658"/>
      <c r="K314" s="658"/>
      <c r="L314" s="658"/>
    </row>
    <row r="315" spans="1:12" ht="22.5" hidden="1" outlineLevel="1">
      <c r="A315" s="906"/>
      <c r="B315" s="910" t="s">
        <v>412</v>
      </c>
      <c r="C315" s="660" t="s">
        <v>413</v>
      </c>
      <c r="D315" s="539">
        <v>0</v>
      </c>
      <c r="E315" s="539">
        <v>0</v>
      </c>
      <c r="F315" s="540">
        <f t="shared" si="50"/>
        <v>0</v>
      </c>
      <c r="G315" s="539">
        <v>0</v>
      </c>
      <c r="H315" s="539">
        <v>0</v>
      </c>
      <c r="I315" s="540">
        <f t="shared" si="48"/>
        <v>0</v>
      </c>
      <c r="J315" s="658"/>
      <c r="K315" s="658"/>
      <c r="L315" s="658"/>
    </row>
    <row r="316" spans="1:12" ht="22.5" hidden="1" outlineLevel="1">
      <c r="A316" s="906"/>
      <c r="B316" s="910"/>
      <c r="C316" s="660" t="s">
        <v>414</v>
      </c>
      <c r="D316" s="541">
        <v>4</v>
      </c>
      <c r="E316" s="539">
        <v>0</v>
      </c>
      <c r="F316" s="540">
        <f t="shared" si="50"/>
        <v>4</v>
      </c>
      <c r="G316" s="539">
        <v>0</v>
      </c>
      <c r="H316" s="539">
        <v>0</v>
      </c>
      <c r="I316" s="540">
        <f t="shared" si="48"/>
        <v>0</v>
      </c>
      <c r="J316" s="658"/>
      <c r="K316" s="658"/>
      <c r="L316" s="658"/>
    </row>
    <row r="317" spans="1:12" collapsed="1">
      <c r="A317" s="901" t="s">
        <v>415</v>
      </c>
      <c r="B317" s="901"/>
      <c r="C317" s="901"/>
      <c r="D317" s="537">
        <f t="shared" ref="D317:I317" si="51">SUM(D318:D325)</f>
        <v>2</v>
      </c>
      <c r="E317" s="537">
        <f t="shared" si="51"/>
        <v>0</v>
      </c>
      <c r="F317" s="538">
        <f t="shared" si="51"/>
        <v>2</v>
      </c>
      <c r="G317" s="537">
        <f t="shared" si="51"/>
        <v>0</v>
      </c>
      <c r="H317" s="537">
        <f t="shared" si="51"/>
        <v>0</v>
      </c>
      <c r="I317" s="538">
        <f t="shared" si="51"/>
        <v>0</v>
      </c>
      <c r="J317" s="658"/>
      <c r="K317" s="658"/>
      <c r="L317" s="658"/>
    </row>
    <row r="318" spans="1:12" hidden="1" outlineLevel="1">
      <c r="A318" s="906" t="s">
        <v>415</v>
      </c>
      <c r="B318" s="910" t="s">
        <v>416</v>
      </c>
      <c r="C318" s="660" t="s">
        <v>417</v>
      </c>
      <c r="D318" s="541">
        <v>2</v>
      </c>
      <c r="E318" s="539">
        <v>0</v>
      </c>
      <c r="F318" s="540">
        <f t="shared" ref="F318:F325" si="52">+E318+D318</f>
        <v>2</v>
      </c>
      <c r="G318" s="539">
        <v>0</v>
      </c>
      <c r="H318" s="539">
        <v>0</v>
      </c>
      <c r="I318" s="540">
        <f t="shared" si="48"/>
        <v>0</v>
      </c>
      <c r="J318" s="658"/>
      <c r="K318" s="658"/>
      <c r="L318" s="658"/>
    </row>
    <row r="319" spans="1:12" hidden="1" outlineLevel="1">
      <c r="A319" s="906"/>
      <c r="B319" s="910"/>
      <c r="C319" s="660" t="s">
        <v>418</v>
      </c>
      <c r="D319" s="541">
        <v>0</v>
      </c>
      <c r="E319" s="539">
        <v>0</v>
      </c>
      <c r="F319" s="540">
        <f t="shared" si="52"/>
        <v>0</v>
      </c>
      <c r="G319" s="539">
        <v>0</v>
      </c>
      <c r="H319" s="539">
        <v>0</v>
      </c>
      <c r="I319" s="540">
        <f t="shared" si="48"/>
        <v>0</v>
      </c>
      <c r="J319" s="658"/>
      <c r="K319" s="658"/>
      <c r="L319" s="658"/>
    </row>
    <row r="320" spans="1:12" ht="33.75" hidden="1" outlineLevel="1">
      <c r="A320" s="906"/>
      <c r="B320" s="660" t="s">
        <v>419</v>
      </c>
      <c r="C320" s="660" t="s">
        <v>420</v>
      </c>
      <c r="D320" s="541">
        <v>0</v>
      </c>
      <c r="E320" s="539">
        <v>0</v>
      </c>
      <c r="F320" s="540">
        <f t="shared" si="52"/>
        <v>0</v>
      </c>
      <c r="G320" s="539">
        <v>0</v>
      </c>
      <c r="H320" s="539">
        <v>0</v>
      </c>
      <c r="I320" s="540">
        <f t="shared" si="48"/>
        <v>0</v>
      </c>
      <c r="J320" s="658"/>
      <c r="K320" s="658"/>
      <c r="L320" s="658"/>
    </row>
    <row r="321" spans="1:16" ht="33.75" hidden="1" outlineLevel="1">
      <c r="A321" s="906"/>
      <c r="B321" s="660" t="s">
        <v>421</v>
      </c>
      <c r="C321" s="660" t="s">
        <v>422</v>
      </c>
      <c r="D321" s="539">
        <v>0</v>
      </c>
      <c r="E321" s="539">
        <v>0</v>
      </c>
      <c r="F321" s="540">
        <f t="shared" si="52"/>
        <v>0</v>
      </c>
      <c r="G321" s="539">
        <v>0</v>
      </c>
      <c r="H321" s="539">
        <v>0</v>
      </c>
      <c r="I321" s="540">
        <f t="shared" si="48"/>
        <v>0</v>
      </c>
      <c r="J321" s="658"/>
      <c r="K321" s="658"/>
      <c r="L321" s="658"/>
    </row>
    <row r="322" spans="1:16" ht="22.5" hidden="1" outlineLevel="1">
      <c r="A322" s="906"/>
      <c r="B322" s="660" t="s">
        <v>423</v>
      </c>
      <c r="C322" s="660" t="s">
        <v>424</v>
      </c>
      <c r="D322" s="539">
        <v>0</v>
      </c>
      <c r="E322" s="539">
        <v>0</v>
      </c>
      <c r="F322" s="540">
        <f t="shared" si="52"/>
        <v>0</v>
      </c>
      <c r="G322" s="539">
        <v>0</v>
      </c>
      <c r="H322" s="539">
        <v>0</v>
      </c>
      <c r="I322" s="540">
        <f t="shared" si="48"/>
        <v>0</v>
      </c>
      <c r="J322" s="658"/>
      <c r="K322" s="658"/>
      <c r="L322" s="658"/>
    </row>
    <row r="323" spans="1:16" hidden="1" outlineLevel="1">
      <c r="A323" s="906"/>
      <c r="B323" s="910" t="s">
        <v>425</v>
      </c>
      <c r="C323" s="660" t="s">
        <v>426</v>
      </c>
      <c r="D323" s="539">
        <v>0</v>
      </c>
      <c r="E323" s="539">
        <v>0</v>
      </c>
      <c r="F323" s="540">
        <f t="shared" si="52"/>
        <v>0</v>
      </c>
      <c r="G323" s="539">
        <v>0</v>
      </c>
      <c r="H323" s="539">
        <v>0</v>
      </c>
      <c r="I323" s="540">
        <f t="shared" si="48"/>
        <v>0</v>
      </c>
      <c r="J323" s="658"/>
      <c r="K323" s="658"/>
      <c r="L323" s="658"/>
    </row>
    <row r="324" spans="1:16" hidden="1" outlineLevel="1">
      <c r="A324" s="906"/>
      <c r="B324" s="910"/>
      <c r="C324" s="660" t="s">
        <v>427</v>
      </c>
      <c r="D324" s="539">
        <v>0</v>
      </c>
      <c r="E324" s="539">
        <v>0</v>
      </c>
      <c r="F324" s="540">
        <f t="shared" si="52"/>
        <v>0</v>
      </c>
      <c r="G324" s="539">
        <v>0</v>
      </c>
      <c r="H324" s="539">
        <v>0</v>
      </c>
      <c r="I324" s="540">
        <f t="shared" si="48"/>
        <v>0</v>
      </c>
      <c r="J324" s="658"/>
      <c r="K324" s="658"/>
      <c r="L324" s="658"/>
    </row>
    <row r="325" spans="1:16" ht="22.5" hidden="1" outlineLevel="1">
      <c r="A325" s="906"/>
      <c r="B325" s="910"/>
      <c r="C325" s="660" t="s">
        <v>428</v>
      </c>
      <c r="D325" s="539">
        <v>0</v>
      </c>
      <c r="E325" s="539">
        <v>0</v>
      </c>
      <c r="F325" s="540">
        <f t="shared" si="52"/>
        <v>0</v>
      </c>
      <c r="G325" s="539">
        <v>0</v>
      </c>
      <c r="H325" s="539">
        <v>0</v>
      </c>
      <c r="I325" s="540">
        <f t="shared" si="48"/>
        <v>0</v>
      </c>
      <c r="J325" s="658"/>
      <c r="K325" s="658"/>
      <c r="L325" s="658"/>
    </row>
    <row r="326" spans="1:16" collapsed="1">
      <c r="A326" s="901" t="s">
        <v>429</v>
      </c>
      <c r="B326" s="901"/>
      <c r="C326" s="901"/>
      <c r="D326" s="537">
        <f t="shared" ref="D326:I326" si="53">SUM(D327:D331)</f>
        <v>13</v>
      </c>
      <c r="E326" s="537">
        <f t="shared" si="53"/>
        <v>0</v>
      </c>
      <c r="F326" s="538">
        <f t="shared" si="53"/>
        <v>13</v>
      </c>
      <c r="G326" s="537">
        <f t="shared" si="53"/>
        <v>0</v>
      </c>
      <c r="H326" s="537">
        <f t="shared" si="53"/>
        <v>0</v>
      </c>
      <c r="I326" s="538">
        <f t="shared" si="53"/>
        <v>0</v>
      </c>
      <c r="J326" s="658"/>
      <c r="K326" s="658"/>
      <c r="L326" s="658"/>
      <c r="M326" s="537"/>
      <c r="N326" s="537"/>
      <c r="O326" s="538"/>
      <c r="P326" s="537"/>
    </row>
    <row r="327" spans="1:16" hidden="1" outlineLevel="1">
      <c r="A327" s="906" t="s">
        <v>429</v>
      </c>
      <c r="B327" s="910" t="s">
        <v>430</v>
      </c>
      <c r="C327" s="660" t="s">
        <v>431</v>
      </c>
      <c r="D327" s="541">
        <v>5</v>
      </c>
      <c r="E327" s="541">
        <v>0</v>
      </c>
      <c r="F327" s="540">
        <f t="shared" ref="F327:F331" si="54">+E327+D327</f>
        <v>5</v>
      </c>
      <c r="G327" s="539">
        <v>0</v>
      </c>
      <c r="H327" s="539">
        <v>0</v>
      </c>
      <c r="I327" s="540">
        <f t="shared" si="48"/>
        <v>0</v>
      </c>
      <c r="J327" s="658"/>
      <c r="K327" s="658"/>
      <c r="L327" s="658"/>
    </row>
    <row r="328" spans="1:16" hidden="1" outlineLevel="1">
      <c r="A328" s="906"/>
      <c r="B328" s="910"/>
      <c r="C328" s="660" t="s">
        <v>432</v>
      </c>
      <c r="D328" s="541">
        <v>0</v>
      </c>
      <c r="E328" s="539">
        <v>0</v>
      </c>
      <c r="F328" s="540">
        <f t="shared" si="54"/>
        <v>0</v>
      </c>
      <c r="G328" s="539">
        <v>0</v>
      </c>
      <c r="H328" s="539">
        <v>0</v>
      </c>
      <c r="I328" s="540">
        <f t="shared" si="48"/>
        <v>0</v>
      </c>
      <c r="J328" s="658"/>
      <c r="K328" s="658"/>
      <c r="L328" s="658"/>
    </row>
    <row r="329" spans="1:16" hidden="1" outlineLevel="1">
      <c r="A329" s="906"/>
      <c r="B329" s="910"/>
      <c r="C329" s="660" t="s">
        <v>433</v>
      </c>
      <c r="D329" s="539">
        <v>2</v>
      </c>
      <c r="E329" s="539">
        <v>0</v>
      </c>
      <c r="F329" s="540">
        <f t="shared" si="54"/>
        <v>2</v>
      </c>
      <c r="G329" s="539">
        <v>0</v>
      </c>
      <c r="H329" s="539">
        <v>0</v>
      </c>
      <c r="I329" s="540">
        <f t="shared" si="48"/>
        <v>0</v>
      </c>
      <c r="J329" s="658"/>
      <c r="K329" s="658"/>
      <c r="L329" s="658"/>
    </row>
    <row r="330" spans="1:16" hidden="1" outlineLevel="1">
      <c r="A330" s="906"/>
      <c r="B330" s="910"/>
      <c r="C330" s="660" t="s">
        <v>434</v>
      </c>
      <c r="D330" s="539">
        <v>0</v>
      </c>
      <c r="E330" s="539">
        <v>0</v>
      </c>
      <c r="F330" s="540">
        <f t="shared" si="54"/>
        <v>0</v>
      </c>
      <c r="G330" s="539">
        <v>0</v>
      </c>
      <c r="H330" s="539">
        <v>0</v>
      </c>
      <c r="I330" s="540">
        <f t="shared" si="48"/>
        <v>0</v>
      </c>
      <c r="J330" s="658"/>
      <c r="K330" s="658"/>
      <c r="L330" s="658"/>
    </row>
    <row r="331" spans="1:16" hidden="1" outlineLevel="1">
      <c r="A331" s="906"/>
      <c r="B331" s="910"/>
      <c r="C331" s="660" t="s">
        <v>435</v>
      </c>
      <c r="D331" s="541">
        <v>6</v>
      </c>
      <c r="E331" s="539">
        <v>0</v>
      </c>
      <c r="F331" s="540">
        <f t="shared" si="54"/>
        <v>6</v>
      </c>
      <c r="G331" s="539">
        <v>0</v>
      </c>
      <c r="H331" s="539">
        <v>0</v>
      </c>
      <c r="I331" s="540">
        <f t="shared" si="48"/>
        <v>0</v>
      </c>
      <c r="J331" s="658"/>
      <c r="K331" s="658"/>
      <c r="L331" s="658"/>
    </row>
    <row r="332" spans="1:16" collapsed="1">
      <c r="A332" s="901" t="s">
        <v>436</v>
      </c>
      <c r="B332" s="901"/>
      <c r="C332" s="901"/>
      <c r="D332" s="537">
        <f t="shared" ref="D332:I332" si="55">SUM(D333:D344)</f>
        <v>1</v>
      </c>
      <c r="E332" s="537">
        <f t="shared" si="55"/>
        <v>0</v>
      </c>
      <c r="F332" s="538">
        <f t="shared" si="55"/>
        <v>1</v>
      </c>
      <c r="G332" s="537">
        <f t="shared" si="55"/>
        <v>0</v>
      </c>
      <c r="H332" s="537">
        <f t="shared" si="55"/>
        <v>0</v>
      </c>
      <c r="I332" s="538">
        <f t="shared" si="55"/>
        <v>0</v>
      </c>
      <c r="J332" s="658"/>
      <c r="K332" s="658"/>
      <c r="L332" s="658"/>
    </row>
    <row r="333" spans="1:16" hidden="1" outlineLevel="1">
      <c r="A333" s="911" t="s">
        <v>436</v>
      </c>
      <c r="B333" s="910" t="s">
        <v>437</v>
      </c>
      <c r="C333" s="660" t="s">
        <v>438</v>
      </c>
      <c r="D333" s="539">
        <v>0</v>
      </c>
      <c r="E333" s="539">
        <v>0</v>
      </c>
      <c r="F333" s="540">
        <f t="shared" ref="F333:F365" si="56">+E333+D333</f>
        <v>0</v>
      </c>
      <c r="G333" s="539">
        <v>0</v>
      </c>
      <c r="H333" s="539">
        <v>0</v>
      </c>
      <c r="I333" s="540">
        <f t="shared" si="48"/>
        <v>0</v>
      </c>
      <c r="J333" s="658"/>
      <c r="K333" s="658"/>
      <c r="L333" s="658"/>
    </row>
    <row r="334" spans="1:16" ht="15" hidden="1" customHeight="1" outlineLevel="1">
      <c r="A334" s="912"/>
      <c r="B334" s="910"/>
      <c r="C334" s="660" t="s">
        <v>439</v>
      </c>
      <c r="D334" s="541">
        <v>0</v>
      </c>
      <c r="E334" s="539">
        <v>0</v>
      </c>
      <c r="F334" s="540">
        <f t="shared" si="56"/>
        <v>0</v>
      </c>
      <c r="G334" s="539">
        <v>0</v>
      </c>
      <c r="H334" s="539">
        <v>0</v>
      </c>
      <c r="I334" s="540">
        <f t="shared" si="48"/>
        <v>0</v>
      </c>
      <c r="J334" s="658"/>
      <c r="K334" s="658"/>
      <c r="L334" s="658"/>
    </row>
    <row r="335" spans="1:16" ht="22.5" hidden="1" outlineLevel="1">
      <c r="A335" s="912"/>
      <c r="B335" s="910"/>
      <c r="C335" s="660" t="s">
        <v>440</v>
      </c>
      <c r="D335" s="539">
        <v>0</v>
      </c>
      <c r="E335" s="539">
        <v>0</v>
      </c>
      <c r="F335" s="540">
        <f t="shared" si="56"/>
        <v>0</v>
      </c>
      <c r="G335" s="539">
        <v>0</v>
      </c>
      <c r="H335" s="539">
        <v>0</v>
      </c>
      <c r="I335" s="540">
        <f t="shared" si="48"/>
        <v>0</v>
      </c>
      <c r="J335" s="658"/>
      <c r="K335" s="658"/>
      <c r="L335" s="658"/>
    </row>
    <row r="336" spans="1:16" ht="15" hidden="1" customHeight="1" outlineLevel="1">
      <c r="A336" s="912"/>
      <c r="B336" s="660"/>
      <c r="C336" s="660" t="s">
        <v>441</v>
      </c>
      <c r="D336" s="539">
        <v>0</v>
      </c>
      <c r="E336" s="539">
        <v>0</v>
      </c>
      <c r="F336" s="540">
        <f t="shared" si="56"/>
        <v>0</v>
      </c>
      <c r="G336" s="539">
        <v>0</v>
      </c>
      <c r="H336" s="539">
        <v>0</v>
      </c>
      <c r="I336" s="540">
        <f t="shared" si="48"/>
        <v>0</v>
      </c>
      <c r="J336" s="658"/>
      <c r="K336" s="658"/>
      <c r="L336" s="658"/>
    </row>
    <row r="337" spans="1:12" ht="22.5" hidden="1" outlineLevel="1">
      <c r="A337" s="912"/>
      <c r="B337" s="660" t="s">
        <v>442</v>
      </c>
      <c r="C337" s="660" t="s">
        <v>443</v>
      </c>
      <c r="D337" s="539">
        <v>0</v>
      </c>
      <c r="E337" s="539">
        <v>0</v>
      </c>
      <c r="F337" s="540">
        <f t="shared" si="56"/>
        <v>0</v>
      </c>
      <c r="G337" s="539">
        <v>0</v>
      </c>
      <c r="H337" s="539">
        <v>0</v>
      </c>
      <c r="I337" s="540">
        <f t="shared" si="48"/>
        <v>0</v>
      </c>
      <c r="J337" s="658"/>
      <c r="K337" s="658"/>
      <c r="L337" s="658"/>
    </row>
    <row r="338" spans="1:12" ht="22.5" hidden="1" outlineLevel="1">
      <c r="A338" s="912"/>
      <c r="B338" s="660" t="s">
        <v>444</v>
      </c>
      <c r="C338" s="660" t="s">
        <v>445</v>
      </c>
      <c r="D338" s="539">
        <v>1</v>
      </c>
      <c r="E338" s="539">
        <v>0</v>
      </c>
      <c r="F338" s="540">
        <f t="shared" si="56"/>
        <v>1</v>
      </c>
      <c r="G338" s="539">
        <v>0</v>
      </c>
      <c r="H338" s="539">
        <v>0</v>
      </c>
      <c r="I338" s="540">
        <f t="shared" si="48"/>
        <v>0</v>
      </c>
      <c r="J338" s="658"/>
      <c r="K338" s="658"/>
      <c r="L338" s="658"/>
    </row>
    <row r="339" spans="1:12" ht="22.5" hidden="1" outlineLevel="1">
      <c r="A339" s="912"/>
      <c r="B339" s="660" t="s">
        <v>446</v>
      </c>
      <c r="C339" s="660" t="s">
        <v>447</v>
      </c>
      <c r="D339" s="539">
        <v>0</v>
      </c>
      <c r="E339" s="541">
        <v>0</v>
      </c>
      <c r="F339" s="540">
        <f t="shared" si="56"/>
        <v>0</v>
      </c>
      <c r="G339" s="539">
        <v>0</v>
      </c>
      <c r="H339" s="539">
        <v>0</v>
      </c>
      <c r="I339" s="540">
        <f t="shared" si="48"/>
        <v>0</v>
      </c>
      <c r="J339" s="658"/>
      <c r="K339" s="658"/>
      <c r="L339" s="658"/>
    </row>
    <row r="340" spans="1:12" ht="33.75" hidden="1" outlineLevel="1">
      <c r="A340" s="912"/>
      <c r="B340" s="660" t="s">
        <v>448</v>
      </c>
      <c r="C340" s="660" t="s">
        <v>449</v>
      </c>
      <c r="D340" s="539">
        <v>0</v>
      </c>
      <c r="E340" s="539">
        <v>0</v>
      </c>
      <c r="F340" s="540">
        <f t="shared" si="56"/>
        <v>0</v>
      </c>
      <c r="G340" s="539">
        <v>0</v>
      </c>
      <c r="H340" s="539">
        <v>0</v>
      </c>
      <c r="I340" s="540">
        <f t="shared" si="48"/>
        <v>0</v>
      </c>
      <c r="J340" s="658"/>
      <c r="K340" s="658"/>
      <c r="L340" s="658"/>
    </row>
    <row r="341" spans="1:12" ht="15" hidden="1" customHeight="1" outlineLevel="1">
      <c r="A341" s="912"/>
      <c r="B341" s="910" t="s">
        <v>450</v>
      </c>
      <c r="C341" s="660" t="s">
        <v>451</v>
      </c>
      <c r="D341" s="539">
        <v>0</v>
      </c>
      <c r="E341" s="539">
        <v>0</v>
      </c>
      <c r="F341" s="540">
        <f t="shared" si="56"/>
        <v>0</v>
      </c>
      <c r="G341" s="539">
        <v>0</v>
      </c>
      <c r="H341" s="539">
        <v>0</v>
      </c>
      <c r="I341" s="540">
        <f t="shared" si="48"/>
        <v>0</v>
      </c>
      <c r="J341" s="658"/>
      <c r="K341" s="658"/>
      <c r="L341" s="658"/>
    </row>
    <row r="342" spans="1:12" ht="22.5" hidden="1" outlineLevel="1">
      <c r="A342" s="912"/>
      <c r="B342" s="910"/>
      <c r="C342" s="660" t="s">
        <v>452</v>
      </c>
      <c r="D342" s="539">
        <v>0</v>
      </c>
      <c r="E342" s="539">
        <v>0</v>
      </c>
      <c r="F342" s="540">
        <f t="shared" si="56"/>
        <v>0</v>
      </c>
      <c r="G342" s="539">
        <v>0</v>
      </c>
      <c r="H342" s="539">
        <v>0</v>
      </c>
      <c r="I342" s="540">
        <f t="shared" si="48"/>
        <v>0</v>
      </c>
      <c r="J342" s="658"/>
      <c r="K342" s="658"/>
      <c r="L342" s="658"/>
    </row>
    <row r="343" spans="1:12" ht="33.75" hidden="1" outlineLevel="1">
      <c r="A343" s="912"/>
      <c r="B343" s="910"/>
      <c r="C343" s="660" t="s">
        <v>453</v>
      </c>
      <c r="D343" s="539">
        <v>0</v>
      </c>
      <c r="E343" s="539">
        <v>0</v>
      </c>
      <c r="F343" s="540">
        <f t="shared" si="56"/>
        <v>0</v>
      </c>
      <c r="G343" s="539">
        <v>0</v>
      </c>
      <c r="H343" s="539">
        <v>0</v>
      </c>
      <c r="I343" s="540">
        <f t="shared" si="48"/>
        <v>0</v>
      </c>
      <c r="J343" s="658"/>
      <c r="K343" s="658"/>
      <c r="L343" s="658"/>
    </row>
    <row r="344" spans="1:12" ht="22.5" hidden="1" outlineLevel="1">
      <c r="A344" s="913"/>
      <c r="B344" s="910"/>
      <c r="C344" s="660" t="s">
        <v>454</v>
      </c>
      <c r="D344" s="541">
        <v>0</v>
      </c>
      <c r="E344" s="539">
        <v>0</v>
      </c>
      <c r="F344" s="540">
        <f t="shared" si="56"/>
        <v>0</v>
      </c>
      <c r="G344" s="539">
        <v>0</v>
      </c>
      <c r="H344" s="539">
        <v>0</v>
      </c>
      <c r="I344" s="540">
        <f t="shared" si="48"/>
        <v>0</v>
      </c>
      <c r="J344" s="658"/>
      <c r="K344" s="658"/>
      <c r="L344" s="658"/>
    </row>
    <row r="345" spans="1:12" collapsed="1">
      <c r="A345" s="901" t="s">
        <v>455</v>
      </c>
      <c r="B345" s="901"/>
      <c r="C345" s="901"/>
      <c r="D345" s="537">
        <f t="shared" ref="D345:I345" si="57">SUM(D346:D354)</f>
        <v>15</v>
      </c>
      <c r="E345" s="537">
        <f t="shared" si="57"/>
        <v>1</v>
      </c>
      <c r="F345" s="538">
        <f t="shared" si="57"/>
        <v>16</v>
      </c>
      <c r="G345" s="537">
        <f t="shared" si="57"/>
        <v>0</v>
      </c>
      <c r="H345" s="537">
        <f t="shared" si="57"/>
        <v>0</v>
      </c>
      <c r="I345" s="538">
        <f t="shared" si="57"/>
        <v>0</v>
      </c>
      <c r="J345" s="658"/>
      <c r="K345" s="658"/>
      <c r="L345" s="658"/>
    </row>
    <row r="346" spans="1:12" hidden="1" outlineLevel="1">
      <c r="A346" s="906" t="s">
        <v>455</v>
      </c>
      <c r="B346" s="910" t="s">
        <v>456</v>
      </c>
      <c r="C346" s="660" t="s">
        <v>457</v>
      </c>
      <c r="D346" s="539">
        <v>0</v>
      </c>
      <c r="E346" s="539">
        <v>0</v>
      </c>
      <c r="F346" s="540">
        <f t="shared" si="56"/>
        <v>0</v>
      </c>
      <c r="G346" s="539">
        <v>0</v>
      </c>
      <c r="H346" s="539">
        <v>0</v>
      </c>
      <c r="I346" s="540">
        <f t="shared" si="48"/>
        <v>0</v>
      </c>
      <c r="J346" s="658"/>
      <c r="K346" s="658"/>
      <c r="L346" s="658"/>
    </row>
    <row r="347" spans="1:12" hidden="1" outlineLevel="1">
      <c r="A347" s="906"/>
      <c r="B347" s="910"/>
      <c r="C347" s="660" t="s">
        <v>458</v>
      </c>
      <c r="D347" s="541">
        <v>4</v>
      </c>
      <c r="E347" s="539">
        <v>0</v>
      </c>
      <c r="F347" s="540">
        <f t="shared" si="56"/>
        <v>4</v>
      </c>
      <c r="G347" s="539">
        <v>0</v>
      </c>
      <c r="H347" s="539">
        <v>0</v>
      </c>
      <c r="I347" s="540">
        <f t="shared" si="48"/>
        <v>0</v>
      </c>
      <c r="J347" s="658"/>
      <c r="K347" s="658"/>
      <c r="L347" s="658"/>
    </row>
    <row r="348" spans="1:12" ht="22.5" hidden="1" outlineLevel="1">
      <c r="A348" s="906"/>
      <c r="B348" s="910"/>
      <c r="C348" s="660" t="s">
        <v>459</v>
      </c>
      <c r="D348" s="539">
        <v>0</v>
      </c>
      <c r="E348" s="539">
        <v>0</v>
      </c>
      <c r="F348" s="540">
        <f t="shared" si="56"/>
        <v>0</v>
      </c>
      <c r="G348" s="539">
        <v>0</v>
      </c>
      <c r="H348" s="539">
        <v>0</v>
      </c>
      <c r="I348" s="540">
        <f t="shared" si="48"/>
        <v>0</v>
      </c>
      <c r="J348" s="658"/>
      <c r="K348" s="658"/>
      <c r="L348" s="658"/>
    </row>
    <row r="349" spans="1:12" hidden="1" outlineLevel="1">
      <c r="A349" s="906"/>
      <c r="B349" s="910"/>
      <c r="C349" s="660" t="s">
        <v>460</v>
      </c>
      <c r="D349" s="541">
        <v>2</v>
      </c>
      <c r="E349" s="539">
        <v>0</v>
      </c>
      <c r="F349" s="540">
        <f t="shared" si="56"/>
        <v>2</v>
      </c>
      <c r="G349" s="539">
        <v>0</v>
      </c>
      <c r="H349" s="539">
        <v>0</v>
      </c>
      <c r="I349" s="540">
        <f t="shared" si="48"/>
        <v>0</v>
      </c>
      <c r="J349" s="658"/>
      <c r="K349" s="658"/>
      <c r="L349" s="658"/>
    </row>
    <row r="350" spans="1:12" hidden="1" outlineLevel="1">
      <c r="A350" s="906"/>
      <c r="B350" s="910"/>
      <c r="C350" s="660" t="s">
        <v>461</v>
      </c>
      <c r="D350" s="541">
        <v>5</v>
      </c>
      <c r="E350" s="539">
        <v>0</v>
      </c>
      <c r="F350" s="540">
        <f t="shared" si="56"/>
        <v>5</v>
      </c>
      <c r="G350" s="539">
        <v>0</v>
      </c>
      <c r="H350" s="539">
        <v>0</v>
      </c>
      <c r="I350" s="540">
        <f t="shared" si="48"/>
        <v>0</v>
      </c>
      <c r="J350" s="658"/>
      <c r="K350" s="658"/>
      <c r="L350" s="658"/>
    </row>
    <row r="351" spans="1:12" ht="22.5" hidden="1" outlineLevel="1">
      <c r="A351" s="906"/>
      <c r="B351" s="910"/>
      <c r="C351" s="660" t="s">
        <v>462</v>
      </c>
      <c r="D351" s="541">
        <v>1</v>
      </c>
      <c r="E351" s="539">
        <v>0</v>
      </c>
      <c r="F351" s="540">
        <f t="shared" si="56"/>
        <v>1</v>
      </c>
      <c r="G351" s="539">
        <v>0</v>
      </c>
      <c r="H351" s="539">
        <v>0</v>
      </c>
      <c r="I351" s="540">
        <f t="shared" si="48"/>
        <v>0</v>
      </c>
      <c r="J351" s="658"/>
      <c r="K351" s="658"/>
      <c r="L351" s="658"/>
    </row>
    <row r="352" spans="1:12" ht="22.5" hidden="1" outlineLevel="1">
      <c r="A352" s="906"/>
      <c r="B352" s="910"/>
      <c r="C352" s="660" t="s">
        <v>463</v>
      </c>
      <c r="D352" s="541">
        <v>2</v>
      </c>
      <c r="E352" s="539">
        <v>1</v>
      </c>
      <c r="F352" s="540">
        <f t="shared" si="56"/>
        <v>3</v>
      </c>
      <c r="G352" s="539">
        <v>0</v>
      </c>
      <c r="H352" s="539">
        <v>0</v>
      </c>
      <c r="I352" s="540">
        <f t="shared" si="48"/>
        <v>0</v>
      </c>
      <c r="J352" s="658"/>
      <c r="K352" s="658"/>
      <c r="L352" s="658"/>
    </row>
    <row r="353" spans="1:12" hidden="1" outlineLevel="1">
      <c r="A353" s="906"/>
      <c r="B353" s="910"/>
      <c r="C353" s="660" t="s">
        <v>464</v>
      </c>
      <c r="D353" s="539">
        <v>0</v>
      </c>
      <c r="E353" s="539">
        <v>0</v>
      </c>
      <c r="F353" s="540">
        <f t="shared" si="56"/>
        <v>0</v>
      </c>
      <c r="G353" s="539">
        <v>0</v>
      </c>
      <c r="H353" s="539">
        <v>0</v>
      </c>
      <c r="I353" s="540">
        <f t="shared" si="48"/>
        <v>0</v>
      </c>
      <c r="J353" s="658"/>
      <c r="K353" s="658"/>
      <c r="L353" s="658"/>
    </row>
    <row r="354" spans="1:12" ht="33.75" hidden="1" outlineLevel="1">
      <c r="A354" s="906"/>
      <c r="B354" s="660" t="s">
        <v>465</v>
      </c>
      <c r="C354" s="660" t="s">
        <v>466</v>
      </c>
      <c r="D354" s="539">
        <v>1</v>
      </c>
      <c r="E354" s="539">
        <v>0</v>
      </c>
      <c r="F354" s="540">
        <f t="shared" si="56"/>
        <v>1</v>
      </c>
      <c r="G354" s="539">
        <v>0</v>
      </c>
      <c r="H354" s="539">
        <v>0</v>
      </c>
      <c r="I354" s="540">
        <f t="shared" si="48"/>
        <v>0</v>
      </c>
      <c r="J354" s="658"/>
      <c r="K354" s="658"/>
      <c r="L354" s="658"/>
    </row>
    <row r="355" spans="1:12" collapsed="1">
      <c r="A355" s="901" t="s">
        <v>467</v>
      </c>
      <c r="B355" s="901"/>
      <c r="C355" s="901"/>
      <c r="D355" s="537">
        <f t="shared" ref="D355:I355" si="58">SUM(D356:D363)</f>
        <v>30</v>
      </c>
      <c r="E355" s="537">
        <f t="shared" si="58"/>
        <v>0</v>
      </c>
      <c r="F355" s="538">
        <f t="shared" si="58"/>
        <v>30</v>
      </c>
      <c r="G355" s="537">
        <f t="shared" si="58"/>
        <v>0</v>
      </c>
      <c r="H355" s="537">
        <f t="shared" si="58"/>
        <v>0</v>
      </c>
      <c r="I355" s="538">
        <f t="shared" si="58"/>
        <v>0</v>
      </c>
      <c r="J355" s="658"/>
      <c r="K355" s="658"/>
      <c r="L355" s="658"/>
    </row>
    <row r="356" spans="1:12" hidden="1" outlineLevel="1">
      <c r="A356" s="906" t="s">
        <v>467</v>
      </c>
      <c r="B356" s="910" t="s">
        <v>468</v>
      </c>
      <c r="C356" s="660" t="s">
        <v>469</v>
      </c>
      <c r="D356" s="541">
        <v>9</v>
      </c>
      <c r="E356" s="539">
        <v>0</v>
      </c>
      <c r="F356" s="540">
        <f t="shared" si="56"/>
        <v>9</v>
      </c>
      <c r="G356" s="539">
        <v>0</v>
      </c>
      <c r="H356" s="539">
        <v>0</v>
      </c>
      <c r="I356" s="540">
        <f t="shared" si="48"/>
        <v>0</v>
      </c>
      <c r="J356" s="658"/>
      <c r="K356" s="658"/>
      <c r="L356" s="658"/>
    </row>
    <row r="357" spans="1:12" hidden="1" outlineLevel="1">
      <c r="A357" s="906"/>
      <c r="B357" s="910"/>
      <c r="C357" s="660" t="s">
        <v>470</v>
      </c>
      <c r="D357" s="541">
        <v>1</v>
      </c>
      <c r="E357" s="539">
        <v>0</v>
      </c>
      <c r="F357" s="540">
        <f t="shared" si="56"/>
        <v>1</v>
      </c>
      <c r="G357" s="539">
        <v>0</v>
      </c>
      <c r="H357" s="539">
        <v>0</v>
      </c>
      <c r="I357" s="540">
        <f t="shared" si="48"/>
        <v>0</v>
      </c>
      <c r="J357" s="658"/>
      <c r="K357" s="658"/>
      <c r="L357" s="658"/>
    </row>
    <row r="358" spans="1:12" hidden="1" outlineLevel="1">
      <c r="A358" s="906"/>
      <c r="B358" s="910"/>
      <c r="C358" s="660" t="s">
        <v>471</v>
      </c>
      <c r="D358" s="541">
        <v>16</v>
      </c>
      <c r="E358" s="539">
        <v>0</v>
      </c>
      <c r="F358" s="540">
        <f t="shared" si="56"/>
        <v>16</v>
      </c>
      <c r="G358" s="539">
        <v>0</v>
      </c>
      <c r="H358" s="539">
        <v>0</v>
      </c>
      <c r="I358" s="540">
        <f t="shared" si="48"/>
        <v>0</v>
      </c>
      <c r="J358" s="658"/>
      <c r="K358" s="658"/>
      <c r="L358" s="658"/>
    </row>
    <row r="359" spans="1:12" hidden="1" outlineLevel="1">
      <c r="A359" s="906"/>
      <c r="B359" s="910"/>
      <c r="C359" s="660" t="s">
        <v>472</v>
      </c>
      <c r="D359" s="539">
        <v>2</v>
      </c>
      <c r="E359" s="539">
        <v>0</v>
      </c>
      <c r="F359" s="540">
        <f t="shared" si="56"/>
        <v>2</v>
      </c>
      <c r="G359" s="539">
        <v>0</v>
      </c>
      <c r="H359" s="539">
        <v>0</v>
      </c>
      <c r="I359" s="540">
        <f t="shared" ref="I359:I429" si="59">+H359+G359</f>
        <v>0</v>
      </c>
      <c r="J359" s="658"/>
      <c r="K359" s="658"/>
      <c r="L359" s="658"/>
    </row>
    <row r="360" spans="1:12" hidden="1" outlineLevel="1">
      <c r="A360" s="906"/>
      <c r="B360" s="910" t="s">
        <v>473</v>
      </c>
      <c r="C360" s="660" t="s">
        <v>474</v>
      </c>
      <c r="D360" s="541">
        <v>0</v>
      </c>
      <c r="E360" s="539">
        <v>0</v>
      </c>
      <c r="F360" s="540">
        <f t="shared" si="56"/>
        <v>0</v>
      </c>
      <c r="G360" s="539">
        <v>0</v>
      </c>
      <c r="H360" s="539">
        <v>0</v>
      </c>
      <c r="I360" s="540">
        <f t="shared" si="59"/>
        <v>0</v>
      </c>
      <c r="J360" s="658"/>
      <c r="K360" s="658"/>
      <c r="L360" s="658"/>
    </row>
    <row r="361" spans="1:12" ht="22.5" hidden="1" outlineLevel="1">
      <c r="A361" s="906"/>
      <c r="B361" s="910"/>
      <c r="C361" s="660" t="s">
        <v>475</v>
      </c>
      <c r="D361" s="539">
        <v>0</v>
      </c>
      <c r="E361" s="539">
        <v>0</v>
      </c>
      <c r="F361" s="540">
        <f t="shared" si="56"/>
        <v>0</v>
      </c>
      <c r="G361" s="539">
        <v>0</v>
      </c>
      <c r="H361" s="539">
        <v>0</v>
      </c>
      <c r="I361" s="540">
        <f t="shared" si="59"/>
        <v>0</v>
      </c>
      <c r="J361" s="658"/>
      <c r="K361" s="658"/>
      <c r="L361" s="658"/>
    </row>
    <row r="362" spans="1:12" hidden="1" outlineLevel="1">
      <c r="A362" s="906"/>
      <c r="B362" s="910"/>
      <c r="C362" s="660" t="s">
        <v>476</v>
      </c>
      <c r="D362" s="539">
        <v>0</v>
      </c>
      <c r="E362" s="539">
        <v>0</v>
      </c>
      <c r="F362" s="540">
        <f t="shared" si="56"/>
        <v>0</v>
      </c>
      <c r="G362" s="539">
        <v>0</v>
      </c>
      <c r="H362" s="539">
        <v>0</v>
      </c>
      <c r="I362" s="540">
        <f t="shared" si="59"/>
        <v>0</v>
      </c>
      <c r="J362" s="658"/>
      <c r="K362" s="658"/>
      <c r="L362" s="658"/>
    </row>
    <row r="363" spans="1:12" ht="33.75" hidden="1" outlineLevel="1">
      <c r="A363" s="906"/>
      <c r="B363" s="660" t="s">
        <v>477</v>
      </c>
      <c r="C363" s="660" t="s">
        <v>478</v>
      </c>
      <c r="D363" s="541">
        <v>2</v>
      </c>
      <c r="E363" s="539">
        <v>0</v>
      </c>
      <c r="F363" s="540">
        <f t="shared" si="56"/>
        <v>2</v>
      </c>
      <c r="G363" s="539">
        <v>0</v>
      </c>
      <c r="H363" s="539">
        <v>0</v>
      </c>
      <c r="I363" s="540">
        <f t="shared" si="59"/>
        <v>0</v>
      </c>
      <c r="J363" s="658"/>
      <c r="K363" s="658"/>
      <c r="L363" s="658"/>
    </row>
    <row r="364" spans="1:12" collapsed="1">
      <c r="A364" s="901" t="s">
        <v>479</v>
      </c>
      <c r="B364" s="901"/>
      <c r="C364" s="901"/>
      <c r="D364" s="537">
        <v>1</v>
      </c>
      <c r="E364" s="537">
        <v>0</v>
      </c>
      <c r="F364" s="538">
        <f t="shared" si="56"/>
        <v>1</v>
      </c>
      <c r="G364" s="537">
        <v>0</v>
      </c>
      <c r="H364" s="537">
        <v>0</v>
      </c>
      <c r="I364" s="538">
        <f t="shared" si="59"/>
        <v>0</v>
      </c>
      <c r="J364" s="658"/>
      <c r="K364" s="658"/>
      <c r="L364" s="658"/>
    </row>
    <row r="365" spans="1:12" collapsed="1">
      <c r="A365" s="901" t="s">
        <v>480</v>
      </c>
      <c r="B365" s="901"/>
      <c r="C365" s="901"/>
      <c r="D365" s="537">
        <v>4</v>
      </c>
      <c r="E365" s="537">
        <v>0</v>
      </c>
      <c r="F365" s="538">
        <f t="shared" si="56"/>
        <v>4</v>
      </c>
      <c r="G365" s="537">
        <v>0</v>
      </c>
      <c r="H365" s="537">
        <v>0</v>
      </c>
      <c r="I365" s="538">
        <f t="shared" si="59"/>
        <v>0</v>
      </c>
      <c r="J365" s="658"/>
      <c r="K365" s="658"/>
      <c r="L365" s="658"/>
    </row>
    <row r="366" spans="1:12" collapsed="1">
      <c r="A366" s="901" t="s">
        <v>481</v>
      </c>
      <c r="B366" s="901"/>
      <c r="C366" s="901"/>
      <c r="D366" s="537">
        <f t="shared" ref="D366:I366" si="60">SUM(D367:D372)</f>
        <v>15</v>
      </c>
      <c r="E366" s="537">
        <f t="shared" si="60"/>
        <v>1</v>
      </c>
      <c r="F366" s="538">
        <f t="shared" si="60"/>
        <v>16</v>
      </c>
      <c r="G366" s="537">
        <f t="shared" si="60"/>
        <v>0</v>
      </c>
      <c r="H366" s="537">
        <f t="shared" si="60"/>
        <v>0</v>
      </c>
      <c r="I366" s="538">
        <f t="shared" si="60"/>
        <v>0</v>
      </c>
      <c r="J366" s="658"/>
      <c r="K366" s="658"/>
      <c r="L366" s="658"/>
    </row>
    <row r="367" spans="1:12" hidden="1" outlineLevel="1">
      <c r="A367" s="906" t="s">
        <v>481</v>
      </c>
      <c r="B367" s="910" t="s">
        <v>482</v>
      </c>
      <c r="C367" s="660" t="s">
        <v>483</v>
      </c>
      <c r="D367" s="541">
        <v>12</v>
      </c>
      <c r="E367" s="539">
        <v>0</v>
      </c>
      <c r="F367" s="540">
        <f t="shared" ref="F367:F372" si="61">+E367+D367</f>
        <v>12</v>
      </c>
      <c r="G367" s="539">
        <v>0</v>
      </c>
      <c r="H367" s="539">
        <v>0</v>
      </c>
      <c r="I367" s="540">
        <f t="shared" si="59"/>
        <v>0</v>
      </c>
      <c r="J367" s="658"/>
      <c r="K367" s="658"/>
      <c r="L367" s="658"/>
    </row>
    <row r="368" spans="1:12" hidden="1" outlineLevel="1">
      <c r="A368" s="906"/>
      <c r="B368" s="910"/>
      <c r="C368" s="660" t="s">
        <v>484</v>
      </c>
      <c r="D368" s="539">
        <v>0</v>
      </c>
      <c r="E368" s="539">
        <v>0</v>
      </c>
      <c r="F368" s="540">
        <f t="shared" si="61"/>
        <v>0</v>
      </c>
      <c r="G368" s="539">
        <v>0</v>
      </c>
      <c r="H368" s="539">
        <v>0</v>
      </c>
      <c r="I368" s="540">
        <f t="shared" si="59"/>
        <v>0</v>
      </c>
      <c r="J368" s="658"/>
      <c r="K368" s="658"/>
      <c r="L368" s="658"/>
    </row>
    <row r="369" spans="1:12" ht="22.5" hidden="1" outlineLevel="1">
      <c r="A369" s="906"/>
      <c r="B369" s="910" t="s">
        <v>485</v>
      </c>
      <c r="C369" s="660" t="s">
        <v>486</v>
      </c>
      <c r="D369" s="541">
        <v>0</v>
      </c>
      <c r="E369" s="539">
        <v>0</v>
      </c>
      <c r="F369" s="540">
        <f t="shared" si="61"/>
        <v>0</v>
      </c>
      <c r="G369" s="539">
        <v>0</v>
      </c>
      <c r="H369" s="539">
        <v>0</v>
      </c>
      <c r="I369" s="540">
        <f t="shared" si="59"/>
        <v>0</v>
      </c>
      <c r="J369" s="658"/>
      <c r="K369" s="658"/>
      <c r="L369" s="658"/>
    </row>
    <row r="370" spans="1:12" ht="22.5" hidden="1" outlineLevel="1">
      <c r="A370" s="906"/>
      <c r="B370" s="910"/>
      <c r="C370" s="660" t="s">
        <v>487</v>
      </c>
      <c r="D370" s="539">
        <v>1</v>
      </c>
      <c r="E370" s="539">
        <v>1</v>
      </c>
      <c r="F370" s="540">
        <f t="shared" si="61"/>
        <v>2</v>
      </c>
      <c r="G370" s="539">
        <v>0</v>
      </c>
      <c r="H370" s="539">
        <v>0</v>
      </c>
      <c r="I370" s="540">
        <f t="shared" si="59"/>
        <v>0</v>
      </c>
      <c r="J370" s="658"/>
      <c r="K370" s="658"/>
      <c r="L370" s="658"/>
    </row>
    <row r="371" spans="1:12" hidden="1" outlineLevel="1">
      <c r="A371" s="906"/>
      <c r="B371" s="910" t="s">
        <v>488</v>
      </c>
      <c r="C371" s="660" t="s">
        <v>489</v>
      </c>
      <c r="D371" s="541">
        <v>0</v>
      </c>
      <c r="E371" s="539">
        <v>0</v>
      </c>
      <c r="F371" s="540">
        <f t="shared" si="61"/>
        <v>0</v>
      </c>
      <c r="G371" s="539">
        <v>0</v>
      </c>
      <c r="H371" s="539">
        <v>0</v>
      </c>
      <c r="I371" s="540">
        <f t="shared" si="59"/>
        <v>0</v>
      </c>
      <c r="J371" s="658"/>
      <c r="K371" s="658"/>
      <c r="L371" s="658"/>
    </row>
    <row r="372" spans="1:12" ht="22.5" hidden="1" outlineLevel="1">
      <c r="A372" s="906"/>
      <c r="B372" s="910"/>
      <c r="C372" s="660" t="s">
        <v>490</v>
      </c>
      <c r="D372" s="541">
        <v>2</v>
      </c>
      <c r="E372" s="539">
        <v>0</v>
      </c>
      <c r="F372" s="540">
        <f t="shared" si="61"/>
        <v>2</v>
      </c>
      <c r="G372" s="539">
        <v>0</v>
      </c>
      <c r="H372" s="539">
        <v>0</v>
      </c>
      <c r="I372" s="540">
        <f t="shared" si="59"/>
        <v>0</v>
      </c>
      <c r="J372" s="658"/>
      <c r="K372" s="658"/>
      <c r="L372" s="658"/>
    </row>
    <row r="373" spans="1:12" collapsed="1">
      <c r="A373" s="901" t="s">
        <v>491</v>
      </c>
      <c r="B373" s="901"/>
      <c r="C373" s="901"/>
      <c r="D373" s="537">
        <f t="shared" ref="D373:I373" si="62">+D374+D375</f>
        <v>1</v>
      </c>
      <c r="E373" s="537">
        <f t="shared" si="62"/>
        <v>0</v>
      </c>
      <c r="F373" s="538">
        <f t="shared" si="62"/>
        <v>1</v>
      </c>
      <c r="G373" s="537">
        <f t="shared" si="62"/>
        <v>0</v>
      </c>
      <c r="H373" s="537">
        <f t="shared" si="62"/>
        <v>0</v>
      </c>
      <c r="I373" s="538">
        <f t="shared" si="62"/>
        <v>0</v>
      </c>
      <c r="J373" s="658"/>
      <c r="K373" s="658"/>
      <c r="L373" s="658"/>
    </row>
    <row r="374" spans="1:12" ht="22.5" hidden="1" outlineLevel="1">
      <c r="A374" s="906" t="s">
        <v>491</v>
      </c>
      <c r="B374" s="910" t="s">
        <v>492</v>
      </c>
      <c r="C374" s="660" t="s">
        <v>492</v>
      </c>
      <c r="D374" s="539">
        <v>1</v>
      </c>
      <c r="E374" s="539">
        <v>0</v>
      </c>
      <c r="F374" s="540">
        <f t="shared" ref="F374:F375" si="63">+E374+D374</f>
        <v>1</v>
      </c>
      <c r="G374" s="539">
        <v>0</v>
      </c>
      <c r="H374" s="539">
        <v>0</v>
      </c>
      <c r="I374" s="540">
        <f t="shared" si="59"/>
        <v>0</v>
      </c>
      <c r="J374" s="658"/>
      <c r="K374" s="658"/>
      <c r="L374" s="658"/>
    </row>
    <row r="375" spans="1:12" hidden="1" outlineLevel="1">
      <c r="A375" s="906"/>
      <c r="B375" s="910"/>
      <c r="C375" s="660" t="s">
        <v>493</v>
      </c>
      <c r="D375" s="539">
        <v>0</v>
      </c>
      <c r="E375" s="539">
        <v>0</v>
      </c>
      <c r="F375" s="540">
        <f t="shared" si="63"/>
        <v>0</v>
      </c>
      <c r="G375" s="539">
        <v>0</v>
      </c>
      <c r="H375" s="539">
        <v>0</v>
      </c>
      <c r="I375" s="540">
        <f t="shared" si="59"/>
        <v>0</v>
      </c>
      <c r="J375" s="658"/>
      <c r="K375" s="658"/>
      <c r="L375" s="658"/>
    </row>
    <row r="376" spans="1:12" collapsed="1">
      <c r="A376" s="901" t="s">
        <v>494</v>
      </c>
      <c r="B376" s="901"/>
      <c r="C376" s="901"/>
      <c r="D376" s="537">
        <f t="shared" ref="D376:I376" si="64">+D377+D378</f>
        <v>239</v>
      </c>
      <c r="E376" s="537">
        <f t="shared" si="64"/>
        <v>0</v>
      </c>
      <c r="F376" s="538">
        <f t="shared" si="64"/>
        <v>239</v>
      </c>
      <c r="G376" s="537">
        <f t="shared" si="64"/>
        <v>0</v>
      </c>
      <c r="H376" s="537">
        <f t="shared" si="64"/>
        <v>0</v>
      </c>
      <c r="I376" s="538">
        <f t="shared" si="64"/>
        <v>0</v>
      </c>
      <c r="J376" s="658"/>
      <c r="K376" s="658"/>
      <c r="L376" s="658"/>
    </row>
    <row r="377" spans="1:12" ht="22.5" hidden="1" outlineLevel="1">
      <c r="A377" s="906" t="s">
        <v>494</v>
      </c>
      <c r="B377" s="660" t="s">
        <v>495</v>
      </c>
      <c r="C377" s="660" t="s">
        <v>496</v>
      </c>
      <c r="D377" s="539">
        <v>2</v>
      </c>
      <c r="E377" s="539">
        <v>0</v>
      </c>
      <c r="F377" s="540">
        <f t="shared" ref="F377:F378" si="65">+E377+D377</f>
        <v>2</v>
      </c>
      <c r="G377" s="539">
        <v>0</v>
      </c>
      <c r="H377" s="539">
        <v>0</v>
      </c>
      <c r="I377" s="540">
        <f t="shared" si="59"/>
        <v>0</v>
      </c>
      <c r="J377" s="658"/>
      <c r="K377" s="658"/>
      <c r="L377" s="658"/>
    </row>
    <row r="378" spans="1:12" ht="45" hidden="1" outlineLevel="1">
      <c r="A378" s="906"/>
      <c r="B378" s="660" t="s">
        <v>497</v>
      </c>
      <c r="C378" s="660" t="s">
        <v>498</v>
      </c>
      <c r="D378" s="541">
        <v>237</v>
      </c>
      <c r="E378" s="539">
        <v>0</v>
      </c>
      <c r="F378" s="540">
        <f t="shared" si="65"/>
        <v>237</v>
      </c>
      <c r="G378" s="539">
        <v>0</v>
      </c>
      <c r="H378" s="539">
        <v>0</v>
      </c>
      <c r="I378" s="540">
        <f t="shared" si="59"/>
        <v>0</v>
      </c>
      <c r="J378" s="658"/>
      <c r="K378" s="658"/>
      <c r="L378" s="658"/>
    </row>
    <row r="379" spans="1:12" collapsed="1">
      <c r="A379" s="901" t="s">
        <v>499</v>
      </c>
      <c r="B379" s="901"/>
      <c r="C379" s="901"/>
      <c r="D379" s="537">
        <f t="shared" ref="D379:I379" si="66">SUM(D380:D389)</f>
        <v>124</v>
      </c>
      <c r="E379" s="537">
        <f t="shared" si="66"/>
        <v>0</v>
      </c>
      <c r="F379" s="538">
        <f t="shared" si="66"/>
        <v>124</v>
      </c>
      <c r="G379" s="537">
        <f t="shared" si="66"/>
        <v>0</v>
      </c>
      <c r="H379" s="537">
        <f t="shared" si="66"/>
        <v>0</v>
      </c>
      <c r="I379" s="538">
        <f t="shared" si="66"/>
        <v>0</v>
      </c>
      <c r="J379" s="658"/>
      <c r="K379" s="658"/>
      <c r="L379" s="658"/>
    </row>
    <row r="380" spans="1:12" hidden="1" outlineLevel="1">
      <c r="A380" s="906" t="s">
        <v>499</v>
      </c>
      <c r="B380" s="910" t="s">
        <v>500</v>
      </c>
      <c r="C380" s="660" t="s">
        <v>501</v>
      </c>
      <c r="D380" s="541">
        <v>42</v>
      </c>
      <c r="E380" s="539">
        <v>0</v>
      </c>
      <c r="F380" s="540">
        <f t="shared" ref="F380:F389" si="67">+E380+D380</f>
        <v>42</v>
      </c>
      <c r="G380" s="539">
        <v>0</v>
      </c>
      <c r="H380" s="539">
        <v>0</v>
      </c>
      <c r="I380" s="540">
        <f t="shared" si="59"/>
        <v>0</v>
      </c>
      <c r="J380" s="658"/>
      <c r="K380" s="658"/>
      <c r="L380" s="658"/>
    </row>
    <row r="381" spans="1:12" ht="22.5" hidden="1" outlineLevel="1">
      <c r="A381" s="906"/>
      <c r="B381" s="910"/>
      <c r="C381" s="660" t="s">
        <v>502</v>
      </c>
      <c r="D381" s="541">
        <v>5</v>
      </c>
      <c r="E381" s="539">
        <v>0</v>
      </c>
      <c r="F381" s="540">
        <f t="shared" si="67"/>
        <v>5</v>
      </c>
      <c r="G381" s="539">
        <v>0</v>
      </c>
      <c r="H381" s="539">
        <v>0</v>
      </c>
      <c r="I381" s="540">
        <f t="shared" si="59"/>
        <v>0</v>
      </c>
      <c r="J381" s="658"/>
      <c r="K381" s="658"/>
      <c r="L381" s="658"/>
    </row>
    <row r="382" spans="1:12" hidden="1" outlineLevel="1">
      <c r="A382" s="906"/>
      <c r="B382" s="910"/>
      <c r="C382" s="660" t="s">
        <v>503</v>
      </c>
      <c r="D382" s="541">
        <v>12</v>
      </c>
      <c r="E382" s="541">
        <v>0</v>
      </c>
      <c r="F382" s="540">
        <f t="shared" si="67"/>
        <v>12</v>
      </c>
      <c r="G382" s="539">
        <v>0</v>
      </c>
      <c r="H382" s="539">
        <v>0</v>
      </c>
      <c r="I382" s="540">
        <f t="shared" si="59"/>
        <v>0</v>
      </c>
      <c r="J382" s="658"/>
      <c r="K382" s="658"/>
      <c r="L382" s="658"/>
    </row>
    <row r="383" spans="1:12" hidden="1" outlineLevel="1">
      <c r="A383" s="906"/>
      <c r="B383" s="910"/>
      <c r="C383" s="660" t="s">
        <v>504</v>
      </c>
      <c r="D383" s="541">
        <v>0</v>
      </c>
      <c r="E383" s="539">
        <v>0</v>
      </c>
      <c r="F383" s="540">
        <f t="shared" si="67"/>
        <v>0</v>
      </c>
      <c r="G383" s="539">
        <v>0</v>
      </c>
      <c r="H383" s="539">
        <v>0</v>
      </c>
      <c r="I383" s="540">
        <f t="shared" si="59"/>
        <v>0</v>
      </c>
      <c r="J383" s="658"/>
      <c r="K383" s="658"/>
      <c r="L383" s="658"/>
    </row>
    <row r="384" spans="1:12" hidden="1" outlineLevel="1">
      <c r="A384" s="906"/>
      <c r="B384" s="910" t="s">
        <v>505</v>
      </c>
      <c r="C384" s="660" t="s">
        <v>506</v>
      </c>
      <c r="D384" s="541">
        <v>18</v>
      </c>
      <c r="E384" s="539">
        <v>0</v>
      </c>
      <c r="F384" s="540">
        <f t="shared" si="67"/>
        <v>18</v>
      </c>
      <c r="G384" s="539">
        <v>0</v>
      </c>
      <c r="H384" s="539">
        <v>0</v>
      </c>
      <c r="I384" s="540">
        <f t="shared" si="59"/>
        <v>0</v>
      </c>
      <c r="J384" s="658"/>
      <c r="K384" s="658"/>
      <c r="L384" s="658"/>
    </row>
    <row r="385" spans="1:12" ht="22.5" hidden="1" outlineLevel="1">
      <c r="A385" s="906"/>
      <c r="B385" s="910"/>
      <c r="C385" s="660" t="s">
        <v>507</v>
      </c>
      <c r="D385" s="541">
        <v>28</v>
      </c>
      <c r="E385" s="539">
        <v>0</v>
      </c>
      <c r="F385" s="540">
        <f t="shared" si="67"/>
        <v>28</v>
      </c>
      <c r="G385" s="539">
        <v>0</v>
      </c>
      <c r="H385" s="539">
        <v>0</v>
      </c>
      <c r="I385" s="540">
        <f t="shared" si="59"/>
        <v>0</v>
      </c>
      <c r="J385" s="658"/>
      <c r="K385" s="658"/>
      <c r="L385" s="658"/>
    </row>
    <row r="386" spans="1:12" ht="22.5" hidden="1" outlineLevel="1">
      <c r="A386" s="906"/>
      <c r="B386" s="910"/>
      <c r="C386" s="660" t="s">
        <v>508</v>
      </c>
      <c r="D386" s="541">
        <v>0</v>
      </c>
      <c r="E386" s="539">
        <v>0</v>
      </c>
      <c r="F386" s="540">
        <f t="shared" si="67"/>
        <v>0</v>
      </c>
      <c r="G386" s="539">
        <v>0</v>
      </c>
      <c r="H386" s="539">
        <v>0</v>
      </c>
      <c r="I386" s="540">
        <f t="shared" si="59"/>
        <v>0</v>
      </c>
      <c r="J386" s="658"/>
      <c r="K386" s="658"/>
      <c r="L386" s="658"/>
    </row>
    <row r="387" spans="1:12" hidden="1" outlineLevel="1">
      <c r="A387" s="906"/>
      <c r="B387" s="910" t="s">
        <v>509</v>
      </c>
      <c r="C387" s="660" t="s">
        <v>510</v>
      </c>
      <c r="D387" s="541">
        <v>11</v>
      </c>
      <c r="E387" s="539">
        <v>0</v>
      </c>
      <c r="F387" s="540">
        <f t="shared" si="67"/>
        <v>11</v>
      </c>
      <c r="G387" s="539">
        <v>0</v>
      </c>
      <c r="H387" s="539">
        <v>0</v>
      </c>
      <c r="I387" s="540">
        <f t="shared" si="59"/>
        <v>0</v>
      </c>
      <c r="J387" s="658"/>
      <c r="K387" s="658"/>
      <c r="L387" s="658"/>
    </row>
    <row r="388" spans="1:12" hidden="1" outlineLevel="1">
      <c r="A388" s="906"/>
      <c r="B388" s="910"/>
      <c r="C388" s="660" t="s">
        <v>511</v>
      </c>
      <c r="D388" s="541">
        <v>0</v>
      </c>
      <c r="E388" s="539">
        <v>0</v>
      </c>
      <c r="F388" s="540">
        <f t="shared" si="67"/>
        <v>0</v>
      </c>
      <c r="G388" s="539">
        <v>0</v>
      </c>
      <c r="H388" s="539">
        <v>0</v>
      </c>
      <c r="I388" s="540">
        <f t="shared" si="59"/>
        <v>0</v>
      </c>
      <c r="J388" s="658"/>
      <c r="K388" s="658"/>
      <c r="L388" s="658"/>
    </row>
    <row r="389" spans="1:12" ht="22.5" hidden="1" outlineLevel="1">
      <c r="A389" s="906"/>
      <c r="B389" s="910"/>
      <c r="C389" s="660" t="s">
        <v>512</v>
      </c>
      <c r="D389" s="541">
        <v>8</v>
      </c>
      <c r="E389" s="539">
        <v>0</v>
      </c>
      <c r="F389" s="540">
        <f t="shared" si="67"/>
        <v>8</v>
      </c>
      <c r="G389" s="539">
        <v>0</v>
      </c>
      <c r="H389" s="539">
        <v>0</v>
      </c>
      <c r="I389" s="540">
        <f t="shared" si="59"/>
        <v>0</v>
      </c>
      <c r="J389" s="658"/>
      <c r="K389" s="658"/>
      <c r="L389" s="658"/>
    </row>
    <row r="390" spans="1:12" collapsed="1">
      <c r="A390" s="901" t="s">
        <v>513</v>
      </c>
      <c r="B390" s="901"/>
      <c r="C390" s="901"/>
      <c r="D390" s="537">
        <f t="shared" ref="D390:I390" si="68">SUM(D391:D404)</f>
        <v>110</v>
      </c>
      <c r="E390" s="537">
        <f t="shared" si="68"/>
        <v>0</v>
      </c>
      <c r="F390" s="538">
        <f t="shared" si="68"/>
        <v>110</v>
      </c>
      <c r="G390" s="537">
        <f t="shared" si="68"/>
        <v>0</v>
      </c>
      <c r="H390" s="537">
        <f t="shared" si="68"/>
        <v>0</v>
      </c>
      <c r="I390" s="538">
        <f t="shared" si="68"/>
        <v>0</v>
      </c>
      <c r="J390" s="658"/>
      <c r="K390" s="658"/>
      <c r="L390" s="658"/>
    </row>
    <row r="391" spans="1:12" hidden="1" outlineLevel="1">
      <c r="A391" s="906" t="s">
        <v>513</v>
      </c>
      <c r="B391" s="910" t="s">
        <v>514</v>
      </c>
      <c r="C391" s="660" t="s">
        <v>515</v>
      </c>
      <c r="D391" s="541">
        <v>6</v>
      </c>
      <c r="E391" s="539">
        <v>0</v>
      </c>
      <c r="F391" s="540">
        <f t="shared" ref="F391:F404" si="69">+E391+D391</f>
        <v>6</v>
      </c>
      <c r="G391" s="539">
        <v>0</v>
      </c>
      <c r="H391" s="539">
        <v>0</v>
      </c>
      <c r="I391" s="540">
        <f t="shared" si="59"/>
        <v>0</v>
      </c>
      <c r="J391" s="658"/>
      <c r="K391" s="658"/>
      <c r="L391" s="658"/>
    </row>
    <row r="392" spans="1:12" hidden="1" outlineLevel="1">
      <c r="A392" s="906"/>
      <c r="B392" s="910"/>
      <c r="C392" s="660" t="s">
        <v>516</v>
      </c>
      <c r="D392" s="541">
        <v>28</v>
      </c>
      <c r="E392" s="539">
        <v>0</v>
      </c>
      <c r="F392" s="540">
        <f t="shared" si="69"/>
        <v>28</v>
      </c>
      <c r="G392" s="539">
        <v>0</v>
      </c>
      <c r="H392" s="539">
        <v>0</v>
      </c>
      <c r="I392" s="540">
        <f t="shared" si="59"/>
        <v>0</v>
      </c>
      <c r="J392" s="658"/>
      <c r="K392" s="658"/>
      <c r="L392" s="658"/>
    </row>
    <row r="393" spans="1:12" hidden="1" outlineLevel="1">
      <c r="A393" s="906"/>
      <c r="B393" s="910"/>
      <c r="C393" s="660" t="s">
        <v>517</v>
      </c>
      <c r="D393" s="541">
        <v>2</v>
      </c>
      <c r="E393" s="539">
        <v>0</v>
      </c>
      <c r="F393" s="540">
        <f t="shared" si="69"/>
        <v>2</v>
      </c>
      <c r="G393" s="539">
        <v>0</v>
      </c>
      <c r="H393" s="539">
        <v>0</v>
      </c>
      <c r="I393" s="540">
        <f t="shared" si="59"/>
        <v>0</v>
      </c>
      <c r="J393" s="658"/>
      <c r="K393" s="658"/>
      <c r="L393" s="658"/>
    </row>
    <row r="394" spans="1:12" hidden="1" outlineLevel="1">
      <c r="A394" s="906"/>
      <c r="B394" s="910" t="s">
        <v>518</v>
      </c>
      <c r="C394" s="660" t="s">
        <v>519</v>
      </c>
      <c r="D394" s="541">
        <v>10</v>
      </c>
      <c r="E394" s="539">
        <v>0</v>
      </c>
      <c r="F394" s="540">
        <f t="shared" si="69"/>
        <v>10</v>
      </c>
      <c r="G394" s="539">
        <v>0</v>
      </c>
      <c r="H394" s="539">
        <v>0</v>
      </c>
      <c r="I394" s="540">
        <f t="shared" si="59"/>
        <v>0</v>
      </c>
      <c r="J394" s="658"/>
      <c r="K394" s="658"/>
      <c r="L394" s="658"/>
    </row>
    <row r="395" spans="1:12" ht="22.5" hidden="1" outlineLevel="1">
      <c r="A395" s="906"/>
      <c r="B395" s="910"/>
      <c r="C395" s="660" t="s">
        <v>520</v>
      </c>
      <c r="D395" s="541">
        <v>7</v>
      </c>
      <c r="E395" s="539">
        <v>0</v>
      </c>
      <c r="F395" s="540">
        <f t="shared" si="69"/>
        <v>7</v>
      </c>
      <c r="G395" s="539">
        <v>0</v>
      </c>
      <c r="H395" s="539">
        <v>0</v>
      </c>
      <c r="I395" s="540">
        <f t="shared" si="59"/>
        <v>0</v>
      </c>
      <c r="J395" s="658"/>
      <c r="K395" s="658"/>
      <c r="L395" s="658"/>
    </row>
    <row r="396" spans="1:12" ht="33.75" hidden="1" outlineLevel="1">
      <c r="A396" s="906"/>
      <c r="B396" s="910"/>
      <c r="C396" s="660" t="s">
        <v>521</v>
      </c>
      <c r="D396" s="541">
        <v>0</v>
      </c>
      <c r="E396" s="539">
        <v>0</v>
      </c>
      <c r="F396" s="540">
        <f t="shared" si="69"/>
        <v>0</v>
      </c>
      <c r="G396" s="539">
        <v>0</v>
      </c>
      <c r="H396" s="539">
        <v>0</v>
      </c>
      <c r="I396" s="540">
        <f t="shared" si="59"/>
        <v>0</v>
      </c>
      <c r="J396" s="658"/>
      <c r="K396" s="658"/>
      <c r="L396" s="658"/>
    </row>
    <row r="397" spans="1:12" hidden="1" outlineLevel="1">
      <c r="A397" s="906"/>
      <c r="B397" s="910"/>
      <c r="C397" s="660" t="s">
        <v>522</v>
      </c>
      <c r="D397" s="541">
        <v>8</v>
      </c>
      <c r="E397" s="539">
        <v>0</v>
      </c>
      <c r="F397" s="540">
        <f t="shared" si="69"/>
        <v>8</v>
      </c>
      <c r="G397" s="539">
        <v>0</v>
      </c>
      <c r="H397" s="539">
        <v>0</v>
      </c>
      <c r="I397" s="540">
        <f t="shared" si="59"/>
        <v>0</v>
      </c>
      <c r="J397" s="658"/>
      <c r="K397" s="658"/>
      <c r="L397" s="658"/>
    </row>
    <row r="398" spans="1:12" hidden="1" outlineLevel="1">
      <c r="A398" s="906"/>
      <c r="B398" s="910" t="s">
        <v>523</v>
      </c>
      <c r="C398" s="660" t="s">
        <v>524</v>
      </c>
      <c r="D398" s="541">
        <v>2</v>
      </c>
      <c r="E398" s="539">
        <v>0</v>
      </c>
      <c r="F398" s="540">
        <f t="shared" si="69"/>
        <v>2</v>
      </c>
      <c r="G398" s="539">
        <v>0</v>
      </c>
      <c r="H398" s="539">
        <v>0</v>
      </c>
      <c r="I398" s="540">
        <f t="shared" si="59"/>
        <v>0</v>
      </c>
      <c r="J398" s="658"/>
      <c r="K398" s="658"/>
      <c r="L398" s="658"/>
    </row>
    <row r="399" spans="1:12" hidden="1" outlineLevel="1">
      <c r="A399" s="906"/>
      <c r="B399" s="910"/>
      <c r="C399" s="660" t="s">
        <v>525</v>
      </c>
      <c r="D399" s="541">
        <v>3</v>
      </c>
      <c r="E399" s="539">
        <v>0</v>
      </c>
      <c r="F399" s="540">
        <f t="shared" si="69"/>
        <v>3</v>
      </c>
      <c r="G399" s="539">
        <v>0</v>
      </c>
      <c r="H399" s="539">
        <v>0</v>
      </c>
      <c r="I399" s="540">
        <f t="shared" si="59"/>
        <v>0</v>
      </c>
      <c r="J399" s="658"/>
      <c r="K399" s="658"/>
      <c r="L399" s="658"/>
    </row>
    <row r="400" spans="1:12" hidden="1" outlineLevel="1">
      <c r="A400" s="906"/>
      <c r="B400" s="910"/>
      <c r="C400" s="660" t="s">
        <v>526</v>
      </c>
      <c r="D400" s="541">
        <v>2</v>
      </c>
      <c r="E400" s="539">
        <v>0</v>
      </c>
      <c r="F400" s="540">
        <f t="shared" si="69"/>
        <v>2</v>
      </c>
      <c r="G400" s="539">
        <v>0</v>
      </c>
      <c r="H400" s="539">
        <v>0</v>
      </c>
      <c r="I400" s="540">
        <f t="shared" si="59"/>
        <v>0</v>
      </c>
      <c r="J400" s="658"/>
      <c r="K400" s="658"/>
      <c r="L400" s="658"/>
    </row>
    <row r="401" spans="1:12" hidden="1" outlineLevel="1">
      <c r="A401" s="906"/>
      <c r="B401" s="910"/>
      <c r="C401" s="660" t="s">
        <v>527</v>
      </c>
      <c r="D401" s="541">
        <v>0</v>
      </c>
      <c r="E401" s="539">
        <v>0</v>
      </c>
      <c r="F401" s="540">
        <f t="shared" si="69"/>
        <v>0</v>
      </c>
      <c r="G401" s="539">
        <v>0</v>
      </c>
      <c r="H401" s="539">
        <v>0</v>
      </c>
      <c r="I401" s="540">
        <f t="shared" si="59"/>
        <v>0</v>
      </c>
      <c r="J401" s="658"/>
      <c r="K401" s="658"/>
      <c r="L401" s="658"/>
    </row>
    <row r="402" spans="1:12" ht="22.5" hidden="1" outlineLevel="1">
      <c r="A402" s="906"/>
      <c r="B402" s="910"/>
      <c r="C402" s="660" t="s">
        <v>528</v>
      </c>
      <c r="D402" s="541">
        <v>6</v>
      </c>
      <c r="E402" s="539">
        <v>0</v>
      </c>
      <c r="F402" s="540">
        <f t="shared" si="69"/>
        <v>6</v>
      </c>
      <c r="G402" s="539">
        <v>0</v>
      </c>
      <c r="H402" s="539">
        <v>0</v>
      </c>
      <c r="I402" s="540">
        <f t="shared" si="59"/>
        <v>0</v>
      </c>
      <c r="J402" s="658"/>
      <c r="K402" s="658"/>
      <c r="L402" s="658"/>
    </row>
    <row r="403" spans="1:12" hidden="1" outlineLevel="1">
      <c r="A403" s="906"/>
      <c r="B403" s="910" t="s">
        <v>529</v>
      </c>
      <c r="C403" s="660" t="s">
        <v>530</v>
      </c>
      <c r="D403" s="541">
        <v>8</v>
      </c>
      <c r="E403" s="539">
        <v>0</v>
      </c>
      <c r="F403" s="540">
        <f t="shared" si="69"/>
        <v>8</v>
      </c>
      <c r="G403" s="539">
        <v>0</v>
      </c>
      <c r="H403" s="539">
        <v>0</v>
      </c>
      <c r="I403" s="540">
        <f t="shared" si="59"/>
        <v>0</v>
      </c>
      <c r="J403" s="658"/>
      <c r="K403" s="658"/>
      <c r="L403" s="658"/>
    </row>
    <row r="404" spans="1:12" ht="22.5" hidden="1" outlineLevel="1">
      <c r="A404" s="906"/>
      <c r="B404" s="910"/>
      <c r="C404" s="660" t="s">
        <v>531</v>
      </c>
      <c r="D404" s="541">
        <v>28</v>
      </c>
      <c r="E404" s="539">
        <v>0</v>
      </c>
      <c r="F404" s="540">
        <f t="shared" si="69"/>
        <v>28</v>
      </c>
      <c r="G404" s="539">
        <v>0</v>
      </c>
      <c r="H404" s="539">
        <v>0</v>
      </c>
      <c r="I404" s="540">
        <f t="shared" si="59"/>
        <v>0</v>
      </c>
      <c r="J404" s="658"/>
      <c r="K404" s="658"/>
      <c r="L404" s="658"/>
    </row>
    <row r="405" spans="1:12" collapsed="1">
      <c r="A405" s="901" t="s">
        <v>532</v>
      </c>
      <c r="B405" s="901"/>
      <c r="C405" s="901"/>
      <c r="D405" s="537">
        <f t="shared" ref="D405:I405" si="70">SUM(D406:D411)</f>
        <v>14</v>
      </c>
      <c r="E405" s="537">
        <f t="shared" si="70"/>
        <v>0</v>
      </c>
      <c r="F405" s="538">
        <f t="shared" si="70"/>
        <v>14</v>
      </c>
      <c r="G405" s="537">
        <f t="shared" si="70"/>
        <v>0</v>
      </c>
      <c r="H405" s="537">
        <f t="shared" si="70"/>
        <v>0</v>
      </c>
      <c r="I405" s="538">
        <f t="shared" si="70"/>
        <v>0</v>
      </c>
      <c r="J405" s="658"/>
      <c r="K405" s="658"/>
      <c r="L405" s="658"/>
    </row>
    <row r="406" spans="1:12" ht="22.5" hidden="1" outlineLevel="1">
      <c r="A406" s="906" t="s">
        <v>532</v>
      </c>
      <c r="B406" s="910" t="s">
        <v>533</v>
      </c>
      <c r="C406" s="660" t="s">
        <v>534</v>
      </c>
      <c r="D406" s="541">
        <v>1</v>
      </c>
      <c r="E406" s="539">
        <v>0</v>
      </c>
      <c r="F406" s="540">
        <f t="shared" ref="F406:F411" si="71">+E406+D406</f>
        <v>1</v>
      </c>
      <c r="G406" s="539">
        <v>0</v>
      </c>
      <c r="H406" s="539">
        <v>0</v>
      </c>
      <c r="I406" s="540">
        <f t="shared" si="59"/>
        <v>0</v>
      </c>
      <c r="J406" s="658"/>
      <c r="K406" s="658"/>
      <c r="L406" s="658"/>
    </row>
    <row r="407" spans="1:12" hidden="1" outlineLevel="1">
      <c r="A407" s="906"/>
      <c r="B407" s="910"/>
      <c r="C407" s="660" t="s">
        <v>535</v>
      </c>
      <c r="D407" s="539">
        <v>0</v>
      </c>
      <c r="E407" s="539">
        <v>0</v>
      </c>
      <c r="F407" s="540">
        <f t="shared" si="71"/>
        <v>0</v>
      </c>
      <c r="G407" s="539">
        <v>0</v>
      </c>
      <c r="H407" s="539">
        <v>0</v>
      </c>
      <c r="I407" s="540">
        <f t="shared" si="59"/>
        <v>0</v>
      </c>
      <c r="J407" s="658"/>
      <c r="K407" s="658"/>
      <c r="L407" s="658"/>
    </row>
    <row r="408" spans="1:12" ht="33.75" hidden="1" outlineLevel="1">
      <c r="A408" s="906"/>
      <c r="B408" s="660" t="s">
        <v>536</v>
      </c>
      <c r="C408" s="660" t="s">
        <v>537</v>
      </c>
      <c r="D408" s="541">
        <v>8</v>
      </c>
      <c r="E408" s="539">
        <v>0</v>
      </c>
      <c r="F408" s="540">
        <f t="shared" si="71"/>
        <v>8</v>
      </c>
      <c r="G408" s="539">
        <v>0</v>
      </c>
      <c r="H408" s="539">
        <v>0</v>
      </c>
      <c r="I408" s="540">
        <f t="shared" si="59"/>
        <v>0</v>
      </c>
      <c r="J408" s="658"/>
      <c r="K408" s="658"/>
      <c r="L408" s="658"/>
    </row>
    <row r="409" spans="1:12" ht="22.5" hidden="1" outlineLevel="1">
      <c r="A409" s="906"/>
      <c r="B409" s="910" t="s">
        <v>538</v>
      </c>
      <c r="C409" s="660" t="s">
        <v>539</v>
      </c>
      <c r="D409" s="541">
        <v>3</v>
      </c>
      <c r="E409" s="539">
        <v>0</v>
      </c>
      <c r="F409" s="540">
        <f t="shared" si="71"/>
        <v>3</v>
      </c>
      <c r="G409" s="539">
        <v>0</v>
      </c>
      <c r="H409" s="539">
        <v>0</v>
      </c>
      <c r="I409" s="540">
        <f t="shared" si="59"/>
        <v>0</v>
      </c>
      <c r="J409" s="658"/>
      <c r="K409" s="658"/>
      <c r="L409" s="658"/>
    </row>
    <row r="410" spans="1:12" ht="22.5" hidden="1" outlineLevel="1">
      <c r="A410" s="906"/>
      <c r="B410" s="910"/>
      <c r="C410" s="660" t="s">
        <v>540</v>
      </c>
      <c r="D410" s="541">
        <v>1</v>
      </c>
      <c r="E410" s="539">
        <v>0</v>
      </c>
      <c r="F410" s="540">
        <f t="shared" si="71"/>
        <v>1</v>
      </c>
      <c r="G410" s="539">
        <v>0</v>
      </c>
      <c r="H410" s="539">
        <v>0</v>
      </c>
      <c r="I410" s="540">
        <f t="shared" si="59"/>
        <v>0</v>
      </c>
      <c r="J410" s="658"/>
      <c r="K410" s="658"/>
      <c r="L410" s="658"/>
    </row>
    <row r="411" spans="1:12" ht="56.25" hidden="1" outlineLevel="1">
      <c r="A411" s="906"/>
      <c r="B411" s="660" t="s">
        <v>541</v>
      </c>
      <c r="C411" s="660" t="s">
        <v>542</v>
      </c>
      <c r="D411" s="541">
        <v>1</v>
      </c>
      <c r="E411" s="539">
        <v>0</v>
      </c>
      <c r="F411" s="540">
        <f t="shared" si="71"/>
        <v>1</v>
      </c>
      <c r="G411" s="539">
        <v>0</v>
      </c>
      <c r="H411" s="539">
        <v>0</v>
      </c>
      <c r="I411" s="540">
        <f t="shared" si="59"/>
        <v>0</v>
      </c>
      <c r="J411" s="658"/>
      <c r="K411" s="658"/>
      <c r="L411" s="658"/>
    </row>
    <row r="412" spans="1:12" collapsed="1">
      <c r="A412" s="901" t="s">
        <v>543</v>
      </c>
      <c r="B412" s="901"/>
      <c r="C412" s="901"/>
      <c r="D412" s="537">
        <f t="shared" ref="D412:I412" si="72">SUM(D413:D460)</f>
        <v>23</v>
      </c>
      <c r="E412" s="537">
        <f t="shared" si="72"/>
        <v>1</v>
      </c>
      <c r="F412" s="538">
        <f t="shared" si="72"/>
        <v>24</v>
      </c>
      <c r="G412" s="537">
        <f t="shared" si="72"/>
        <v>0</v>
      </c>
      <c r="H412" s="537">
        <f t="shared" si="72"/>
        <v>0</v>
      </c>
      <c r="I412" s="538">
        <f t="shared" si="72"/>
        <v>0</v>
      </c>
      <c r="J412" s="658"/>
      <c r="K412" s="658"/>
      <c r="L412" s="658"/>
    </row>
    <row r="413" spans="1:12" ht="33.75" hidden="1" outlineLevel="1">
      <c r="A413" s="906" t="s">
        <v>543</v>
      </c>
      <c r="B413" s="910" t="s">
        <v>544</v>
      </c>
      <c r="C413" s="660" t="s">
        <v>545</v>
      </c>
      <c r="D413" s="539">
        <v>0</v>
      </c>
      <c r="E413" s="539">
        <v>0</v>
      </c>
      <c r="F413" s="540">
        <f t="shared" ref="F413:F460" si="73">+E413+D413</f>
        <v>0</v>
      </c>
      <c r="G413" s="539">
        <v>0</v>
      </c>
      <c r="H413" s="539">
        <v>0</v>
      </c>
      <c r="I413" s="540">
        <f t="shared" si="59"/>
        <v>0</v>
      </c>
      <c r="J413" s="658"/>
      <c r="K413" s="658"/>
      <c r="L413" s="658"/>
    </row>
    <row r="414" spans="1:12" ht="33.75" hidden="1" outlineLevel="1">
      <c r="A414" s="906"/>
      <c r="B414" s="910"/>
      <c r="C414" s="660" t="s">
        <v>546</v>
      </c>
      <c r="D414" s="541">
        <v>1</v>
      </c>
      <c r="E414" s="539">
        <v>0</v>
      </c>
      <c r="F414" s="540">
        <f t="shared" si="73"/>
        <v>1</v>
      </c>
      <c r="G414" s="539">
        <v>0</v>
      </c>
      <c r="H414" s="539">
        <v>0</v>
      </c>
      <c r="I414" s="540">
        <f t="shared" si="59"/>
        <v>0</v>
      </c>
      <c r="J414" s="658"/>
      <c r="K414" s="658"/>
      <c r="L414" s="658"/>
    </row>
    <row r="415" spans="1:12" ht="22.5" hidden="1" outlineLevel="1">
      <c r="A415" s="906"/>
      <c r="B415" s="910"/>
      <c r="C415" s="660" t="s">
        <v>547</v>
      </c>
      <c r="D415" s="541">
        <v>4</v>
      </c>
      <c r="E415" s="539">
        <v>0</v>
      </c>
      <c r="F415" s="540">
        <f t="shared" si="73"/>
        <v>4</v>
      </c>
      <c r="G415" s="539">
        <v>0</v>
      </c>
      <c r="H415" s="539">
        <v>0</v>
      </c>
      <c r="I415" s="540">
        <f t="shared" si="59"/>
        <v>0</v>
      </c>
      <c r="J415" s="658"/>
      <c r="K415" s="658"/>
      <c r="L415" s="658"/>
    </row>
    <row r="416" spans="1:12" ht="22.5" hidden="1" outlineLevel="1">
      <c r="A416" s="906"/>
      <c r="B416" s="910"/>
      <c r="C416" s="660" t="s">
        <v>548</v>
      </c>
      <c r="D416" s="539">
        <v>0</v>
      </c>
      <c r="E416" s="539">
        <v>0</v>
      </c>
      <c r="F416" s="540">
        <f t="shared" si="73"/>
        <v>0</v>
      </c>
      <c r="G416" s="539">
        <v>0</v>
      </c>
      <c r="H416" s="539">
        <v>0</v>
      </c>
      <c r="I416" s="540">
        <f t="shared" si="59"/>
        <v>0</v>
      </c>
      <c r="J416" s="658"/>
      <c r="K416" s="658"/>
      <c r="L416" s="658"/>
    </row>
    <row r="417" spans="1:12" ht="22.5" hidden="1" outlineLevel="1">
      <c r="A417" s="906"/>
      <c r="B417" s="910"/>
      <c r="C417" s="660" t="s">
        <v>549</v>
      </c>
      <c r="D417" s="539">
        <v>0</v>
      </c>
      <c r="E417" s="539">
        <v>0</v>
      </c>
      <c r="F417" s="540">
        <f t="shared" si="73"/>
        <v>0</v>
      </c>
      <c r="G417" s="539">
        <v>0</v>
      </c>
      <c r="H417" s="539">
        <v>0</v>
      </c>
      <c r="I417" s="540">
        <f t="shared" si="59"/>
        <v>0</v>
      </c>
      <c r="J417" s="658"/>
      <c r="K417" s="658"/>
      <c r="L417" s="658"/>
    </row>
    <row r="418" spans="1:12" ht="22.5" hidden="1" outlineLevel="1">
      <c r="A418" s="906"/>
      <c r="B418" s="910"/>
      <c r="C418" s="660" t="s">
        <v>550</v>
      </c>
      <c r="D418" s="541">
        <v>0</v>
      </c>
      <c r="E418" s="539">
        <v>0</v>
      </c>
      <c r="F418" s="540">
        <f t="shared" si="73"/>
        <v>0</v>
      </c>
      <c r="G418" s="539">
        <v>0</v>
      </c>
      <c r="H418" s="539">
        <v>0</v>
      </c>
      <c r="I418" s="540">
        <f t="shared" si="59"/>
        <v>0</v>
      </c>
      <c r="J418" s="658"/>
      <c r="K418" s="658"/>
      <c r="L418" s="658"/>
    </row>
    <row r="419" spans="1:12" ht="22.5" hidden="1" outlineLevel="1">
      <c r="A419" s="906"/>
      <c r="B419" s="910"/>
      <c r="C419" s="660" t="s">
        <v>551</v>
      </c>
      <c r="D419" s="541">
        <v>0</v>
      </c>
      <c r="E419" s="541">
        <v>0</v>
      </c>
      <c r="F419" s="540">
        <f t="shared" si="73"/>
        <v>0</v>
      </c>
      <c r="G419" s="539">
        <v>0</v>
      </c>
      <c r="H419" s="539">
        <v>0</v>
      </c>
      <c r="I419" s="540">
        <f t="shared" si="59"/>
        <v>0</v>
      </c>
      <c r="J419" s="658"/>
      <c r="K419" s="658"/>
      <c r="L419" s="658"/>
    </row>
    <row r="420" spans="1:12" ht="22.5" hidden="1" outlineLevel="1">
      <c r="A420" s="906"/>
      <c r="B420" s="910"/>
      <c r="C420" s="660" t="s">
        <v>552</v>
      </c>
      <c r="D420" s="541">
        <v>1</v>
      </c>
      <c r="E420" s="539">
        <v>0</v>
      </c>
      <c r="F420" s="540">
        <f t="shared" si="73"/>
        <v>1</v>
      </c>
      <c r="G420" s="539">
        <v>0</v>
      </c>
      <c r="H420" s="539">
        <v>0</v>
      </c>
      <c r="I420" s="540">
        <f t="shared" si="59"/>
        <v>0</v>
      </c>
      <c r="J420" s="658"/>
      <c r="K420" s="658"/>
      <c r="L420" s="658"/>
    </row>
    <row r="421" spans="1:12" hidden="1" outlineLevel="1">
      <c r="A421" s="906"/>
      <c r="B421" s="910"/>
      <c r="C421" s="660" t="s">
        <v>553</v>
      </c>
      <c r="D421" s="539">
        <v>0</v>
      </c>
      <c r="E421" s="539">
        <v>0</v>
      </c>
      <c r="F421" s="540">
        <f t="shared" si="73"/>
        <v>0</v>
      </c>
      <c r="G421" s="539">
        <v>0</v>
      </c>
      <c r="H421" s="539">
        <v>0</v>
      </c>
      <c r="I421" s="540">
        <f t="shared" si="59"/>
        <v>0</v>
      </c>
      <c r="J421" s="658"/>
      <c r="K421" s="658"/>
      <c r="L421" s="658"/>
    </row>
    <row r="422" spans="1:12" ht="22.5" hidden="1" outlineLevel="1">
      <c r="A422" s="906"/>
      <c r="B422" s="910" t="s">
        <v>554</v>
      </c>
      <c r="C422" s="660" t="s">
        <v>555</v>
      </c>
      <c r="D422" s="541">
        <v>3</v>
      </c>
      <c r="E422" s="539">
        <v>0</v>
      </c>
      <c r="F422" s="540">
        <f t="shared" si="73"/>
        <v>3</v>
      </c>
      <c r="G422" s="539">
        <v>0</v>
      </c>
      <c r="H422" s="539">
        <v>0</v>
      </c>
      <c r="I422" s="540">
        <f t="shared" si="59"/>
        <v>0</v>
      </c>
      <c r="J422" s="658"/>
      <c r="K422" s="658"/>
      <c r="L422" s="658"/>
    </row>
    <row r="423" spans="1:12" hidden="1" outlineLevel="1">
      <c r="A423" s="906"/>
      <c r="B423" s="910"/>
      <c r="C423" s="660" t="s">
        <v>556</v>
      </c>
      <c r="D423" s="539">
        <v>0</v>
      </c>
      <c r="E423" s="539">
        <v>0</v>
      </c>
      <c r="F423" s="540">
        <f t="shared" si="73"/>
        <v>0</v>
      </c>
      <c r="G423" s="539">
        <v>0</v>
      </c>
      <c r="H423" s="539">
        <v>0</v>
      </c>
      <c r="I423" s="540">
        <f t="shared" si="59"/>
        <v>0</v>
      </c>
      <c r="J423" s="658"/>
      <c r="K423" s="658"/>
      <c r="L423" s="658"/>
    </row>
    <row r="424" spans="1:12" hidden="1" outlineLevel="1">
      <c r="A424" s="906"/>
      <c r="B424" s="910"/>
      <c r="C424" s="660" t="s">
        <v>557</v>
      </c>
      <c r="D424" s="539">
        <v>0</v>
      </c>
      <c r="E424" s="539">
        <v>0</v>
      </c>
      <c r="F424" s="540">
        <f t="shared" si="73"/>
        <v>0</v>
      </c>
      <c r="G424" s="539">
        <v>0</v>
      </c>
      <c r="H424" s="539">
        <v>0</v>
      </c>
      <c r="I424" s="540">
        <f t="shared" si="59"/>
        <v>0</v>
      </c>
      <c r="J424" s="658"/>
      <c r="K424" s="658"/>
      <c r="L424" s="658"/>
    </row>
    <row r="425" spans="1:12" hidden="1" outlineLevel="1">
      <c r="A425" s="906"/>
      <c r="B425" s="910"/>
      <c r="C425" s="660" t="s">
        <v>558</v>
      </c>
      <c r="D425" s="539">
        <v>0</v>
      </c>
      <c r="E425" s="539">
        <v>0</v>
      </c>
      <c r="F425" s="540">
        <f t="shared" si="73"/>
        <v>0</v>
      </c>
      <c r="G425" s="539">
        <v>0</v>
      </c>
      <c r="H425" s="539">
        <v>0</v>
      </c>
      <c r="I425" s="540">
        <f t="shared" si="59"/>
        <v>0</v>
      </c>
      <c r="J425" s="658"/>
      <c r="K425" s="658"/>
      <c r="L425" s="658"/>
    </row>
    <row r="426" spans="1:12" hidden="1" outlineLevel="1">
      <c r="A426" s="906"/>
      <c r="B426" s="910" t="s">
        <v>559</v>
      </c>
      <c r="C426" s="660" t="s">
        <v>560</v>
      </c>
      <c r="D426" s="541">
        <v>1</v>
      </c>
      <c r="E426" s="541">
        <v>0</v>
      </c>
      <c r="F426" s="540">
        <f t="shared" si="73"/>
        <v>1</v>
      </c>
      <c r="G426" s="539">
        <v>0</v>
      </c>
      <c r="H426" s="539">
        <v>0</v>
      </c>
      <c r="I426" s="540">
        <f t="shared" si="59"/>
        <v>0</v>
      </c>
      <c r="J426" s="658"/>
      <c r="K426" s="658"/>
      <c r="L426" s="658"/>
    </row>
    <row r="427" spans="1:12" hidden="1" outlineLevel="1">
      <c r="A427" s="906"/>
      <c r="B427" s="910"/>
      <c r="C427" s="660" t="s">
        <v>561</v>
      </c>
      <c r="D427" s="541">
        <v>1</v>
      </c>
      <c r="E427" s="539">
        <v>0</v>
      </c>
      <c r="F427" s="540">
        <f t="shared" si="73"/>
        <v>1</v>
      </c>
      <c r="G427" s="539">
        <v>0</v>
      </c>
      <c r="H427" s="539">
        <v>0</v>
      </c>
      <c r="I427" s="540">
        <f t="shared" si="59"/>
        <v>0</v>
      </c>
      <c r="J427" s="658"/>
      <c r="K427" s="658"/>
      <c r="L427" s="658"/>
    </row>
    <row r="428" spans="1:12" ht="22.5" hidden="1" outlineLevel="1">
      <c r="A428" s="906"/>
      <c r="B428" s="910"/>
      <c r="C428" s="660" t="s">
        <v>562</v>
      </c>
      <c r="D428" s="539">
        <v>0</v>
      </c>
      <c r="E428" s="539">
        <v>0</v>
      </c>
      <c r="F428" s="540">
        <f t="shared" si="73"/>
        <v>0</v>
      </c>
      <c r="G428" s="539">
        <v>0</v>
      </c>
      <c r="H428" s="539">
        <v>0</v>
      </c>
      <c r="I428" s="540">
        <f t="shared" si="59"/>
        <v>0</v>
      </c>
      <c r="J428" s="658"/>
      <c r="K428" s="658"/>
      <c r="L428" s="658"/>
    </row>
    <row r="429" spans="1:12" hidden="1" outlineLevel="1">
      <c r="A429" s="906"/>
      <c r="B429" s="910"/>
      <c r="C429" s="660" t="s">
        <v>563</v>
      </c>
      <c r="D429" s="539">
        <v>0</v>
      </c>
      <c r="E429" s="539">
        <v>0</v>
      </c>
      <c r="F429" s="540">
        <f t="shared" si="73"/>
        <v>0</v>
      </c>
      <c r="G429" s="539">
        <v>0</v>
      </c>
      <c r="H429" s="539">
        <v>0</v>
      </c>
      <c r="I429" s="540">
        <f t="shared" si="59"/>
        <v>0</v>
      </c>
      <c r="J429" s="658"/>
      <c r="K429" s="658"/>
      <c r="L429" s="658"/>
    </row>
    <row r="430" spans="1:12" hidden="1" outlineLevel="1">
      <c r="A430" s="906"/>
      <c r="B430" s="910"/>
      <c r="C430" s="660" t="s">
        <v>564</v>
      </c>
      <c r="D430" s="541">
        <v>0</v>
      </c>
      <c r="E430" s="539">
        <v>0</v>
      </c>
      <c r="F430" s="540">
        <f t="shared" si="73"/>
        <v>0</v>
      </c>
      <c r="G430" s="539">
        <v>0</v>
      </c>
      <c r="H430" s="539">
        <v>0</v>
      </c>
      <c r="I430" s="540">
        <f t="shared" ref="I430:I494" si="74">+H430+G430</f>
        <v>0</v>
      </c>
      <c r="J430" s="658"/>
      <c r="K430" s="658"/>
      <c r="L430" s="658"/>
    </row>
    <row r="431" spans="1:12" ht="22.5" hidden="1" outlineLevel="1">
      <c r="A431" s="906"/>
      <c r="B431" s="910"/>
      <c r="C431" s="660" t="s">
        <v>565</v>
      </c>
      <c r="D431" s="541">
        <v>0</v>
      </c>
      <c r="E431" s="539">
        <v>0</v>
      </c>
      <c r="F431" s="540">
        <f t="shared" si="73"/>
        <v>0</v>
      </c>
      <c r="G431" s="539">
        <v>0</v>
      </c>
      <c r="H431" s="539">
        <v>0</v>
      </c>
      <c r="I431" s="540">
        <f t="shared" si="74"/>
        <v>0</v>
      </c>
      <c r="J431" s="658"/>
      <c r="K431" s="658"/>
      <c r="L431" s="658"/>
    </row>
    <row r="432" spans="1:12" ht="22.5" hidden="1" outlineLevel="1">
      <c r="A432" s="906"/>
      <c r="B432" s="910"/>
      <c r="C432" s="660" t="s">
        <v>566</v>
      </c>
      <c r="D432" s="539">
        <v>0</v>
      </c>
      <c r="E432" s="539">
        <v>0</v>
      </c>
      <c r="F432" s="540">
        <f t="shared" si="73"/>
        <v>0</v>
      </c>
      <c r="G432" s="539">
        <v>0</v>
      </c>
      <c r="H432" s="539">
        <v>0</v>
      </c>
      <c r="I432" s="540">
        <f t="shared" si="74"/>
        <v>0</v>
      </c>
      <c r="J432" s="658"/>
      <c r="K432" s="658"/>
      <c r="L432" s="658"/>
    </row>
    <row r="433" spans="1:12" ht="22.5" hidden="1" outlineLevel="1">
      <c r="A433" s="906"/>
      <c r="B433" s="910"/>
      <c r="C433" s="660" t="s">
        <v>567</v>
      </c>
      <c r="D433" s="539">
        <v>0</v>
      </c>
      <c r="E433" s="539">
        <v>0</v>
      </c>
      <c r="F433" s="540">
        <f t="shared" si="73"/>
        <v>0</v>
      </c>
      <c r="G433" s="539">
        <v>0</v>
      </c>
      <c r="H433" s="539">
        <v>0</v>
      </c>
      <c r="I433" s="540">
        <f t="shared" si="74"/>
        <v>0</v>
      </c>
      <c r="J433" s="658"/>
      <c r="K433" s="658"/>
      <c r="L433" s="658"/>
    </row>
    <row r="434" spans="1:12" ht="33.75" hidden="1" outlineLevel="1">
      <c r="A434" s="906"/>
      <c r="B434" s="910"/>
      <c r="C434" s="660" t="s">
        <v>568</v>
      </c>
      <c r="D434" s="541">
        <v>2</v>
      </c>
      <c r="E434" s="539">
        <v>0</v>
      </c>
      <c r="F434" s="540">
        <f t="shared" si="73"/>
        <v>2</v>
      </c>
      <c r="G434" s="539">
        <v>0</v>
      </c>
      <c r="H434" s="539">
        <v>0</v>
      </c>
      <c r="I434" s="540">
        <f t="shared" si="74"/>
        <v>0</v>
      </c>
      <c r="J434" s="658"/>
      <c r="K434" s="658"/>
      <c r="L434" s="658"/>
    </row>
    <row r="435" spans="1:12" hidden="1" outlineLevel="1">
      <c r="A435" s="906"/>
      <c r="B435" s="910" t="s">
        <v>569</v>
      </c>
      <c r="C435" s="660" t="s">
        <v>570</v>
      </c>
      <c r="D435" s="541">
        <v>0</v>
      </c>
      <c r="E435" s="539">
        <v>0</v>
      </c>
      <c r="F435" s="540">
        <f t="shared" si="73"/>
        <v>0</v>
      </c>
      <c r="G435" s="539">
        <v>0</v>
      </c>
      <c r="H435" s="539">
        <v>0</v>
      </c>
      <c r="I435" s="540">
        <f t="shared" si="74"/>
        <v>0</v>
      </c>
      <c r="J435" s="658"/>
      <c r="K435" s="658"/>
      <c r="L435" s="658"/>
    </row>
    <row r="436" spans="1:12" hidden="1" outlineLevel="1">
      <c r="A436" s="906"/>
      <c r="B436" s="910"/>
      <c r="C436" s="660" t="s">
        <v>571</v>
      </c>
      <c r="D436" s="539">
        <v>0</v>
      </c>
      <c r="E436" s="539">
        <v>1</v>
      </c>
      <c r="F436" s="540">
        <f t="shared" si="73"/>
        <v>1</v>
      </c>
      <c r="G436" s="539">
        <v>0</v>
      </c>
      <c r="H436" s="539">
        <v>0</v>
      </c>
      <c r="I436" s="540">
        <f t="shared" si="74"/>
        <v>0</v>
      </c>
      <c r="J436" s="658"/>
      <c r="K436" s="658"/>
      <c r="L436" s="658"/>
    </row>
    <row r="437" spans="1:12" hidden="1" outlineLevel="1">
      <c r="A437" s="906"/>
      <c r="B437" s="910"/>
      <c r="C437" s="660" t="s">
        <v>572</v>
      </c>
      <c r="D437" s="541">
        <v>0</v>
      </c>
      <c r="E437" s="539">
        <v>0</v>
      </c>
      <c r="F437" s="540">
        <f t="shared" si="73"/>
        <v>0</v>
      </c>
      <c r="G437" s="539">
        <v>0</v>
      </c>
      <c r="H437" s="539">
        <v>0</v>
      </c>
      <c r="I437" s="540">
        <f t="shared" si="74"/>
        <v>0</v>
      </c>
      <c r="J437" s="658"/>
      <c r="K437" s="658"/>
      <c r="L437" s="658"/>
    </row>
    <row r="438" spans="1:12" ht="22.5" hidden="1" outlineLevel="1">
      <c r="A438" s="906"/>
      <c r="B438" s="910"/>
      <c r="C438" s="660" t="s">
        <v>573</v>
      </c>
      <c r="D438" s="541">
        <v>0</v>
      </c>
      <c r="E438" s="539">
        <v>0</v>
      </c>
      <c r="F438" s="540">
        <f t="shared" si="73"/>
        <v>0</v>
      </c>
      <c r="G438" s="539">
        <v>0</v>
      </c>
      <c r="H438" s="539">
        <v>0</v>
      </c>
      <c r="I438" s="540">
        <f t="shared" si="74"/>
        <v>0</v>
      </c>
      <c r="J438" s="658"/>
      <c r="K438" s="658"/>
      <c r="L438" s="658"/>
    </row>
    <row r="439" spans="1:12" ht="22.5" hidden="1" outlineLevel="1">
      <c r="A439" s="906"/>
      <c r="B439" s="910"/>
      <c r="C439" s="660" t="s">
        <v>574</v>
      </c>
      <c r="D439" s="539">
        <v>0</v>
      </c>
      <c r="E439" s="539">
        <v>0</v>
      </c>
      <c r="F439" s="540">
        <f t="shared" si="73"/>
        <v>0</v>
      </c>
      <c r="G439" s="539">
        <v>0</v>
      </c>
      <c r="H439" s="539">
        <v>0</v>
      </c>
      <c r="I439" s="540">
        <f t="shared" si="74"/>
        <v>0</v>
      </c>
      <c r="J439" s="658"/>
      <c r="K439" s="658"/>
      <c r="L439" s="658"/>
    </row>
    <row r="440" spans="1:12" hidden="1" outlineLevel="1">
      <c r="A440" s="906"/>
      <c r="B440" s="910"/>
      <c r="C440" s="660" t="s">
        <v>575</v>
      </c>
      <c r="D440" s="541">
        <v>0</v>
      </c>
      <c r="E440" s="539">
        <v>0</v>
      </c>
      <c r="F440" s="540">
        <f t="shared" si="73"/>
        <v>0</v>
      </c>
      <c r="G440" s="539">
        <v>0</v>
      </c>
      <c r="H440" s="539">
        <v>0</v>
      </c>
      <c r="I440" s="540">
        <f t="shared" si="74"/>
        <v>0</v>
      </c>
      <c r="J440" s="658"/>
      <c r="K440" s="658"/>
      <c r="L440" s="658"/>
    </row>
    <row r="441" spans="1:12" ht="22.5" hidden="1" outlineLevel="1">
      <c r="A441" s="906"/>
      <c r="B441" s="910"/>
      <c r="C441" s="660" t="s">
        <v>576</v>
      </c>
      <c r="D441" s="541">
        <v>0</v>
      </c>
      <c r="E441" s="539">
        <v>0</v>
      </c>
      <c r="F441" s="540">
        <f t="shared" si="73"/>
        <v>0</v>
      </c>
      <c r="G441" s="539">
        <v>0</v>
      </c>
      <c r="H441" s="539">
        <v>0</v>
      </c>
      <c r="I441" s="540">
        <f t="shared" si="74"/>
        <v>0</v>
      </c>
      <c r="J441" s="658"/>
      <c r="K441" s="658"/>
      <c r="L441" s="658"/>
    </row>
    <row r="442" spans="1:12" hidden="1" outlineLevel="1">
      <c r="A442" s="906"/>
      <c r="B442" s="910"/>
      <c r="C442" s="660" t="s">
        <v>577</v>
      </c>
      <c r="D442" s="541">
        <v>0</v>
      </c>
      <c r="E442" s="539">
        <v>0</v>
      </c>
      <c r="F442" s="540">
        <f t="shared" si="73"/>
        <v>0</v>
      </c>
      <c r="G442" s="539">
        <v>0</v>
      </c>
      <c r="H442" s="539">
        <v>0</v>
      </c>
      <c r="I442" s="540">
        <f t="shared" si="74"/>
        <v>0</v>
      </c>
      <c r="J442" s="658"/>
      <c r="K442" s="658"/>
      <c r="L442" s="658"/>
    </row>
    <row r="443" spans="1:12" hidden="1" outlineLevel="1">
      <c r="A443" s="906"/>
      <c r="B443" s="910"/>
      <c r="C443" s="660" t="s">
        <v>578</v>
      </c>
      <c r="D443" s="539">
        <v>0</v>
      </c>
      <c r="E443" s="539">
        <v>0</v>
      </c>
      <c r="F443" s="540">
        <f t="shared" si="73"/>
        <v>0</v>
      </c>
      <c r="G443" s="539">
        <v>0</v>
      </c>
      <c r="H443" s="539">
        <v>0</v>
      </c>
      <c r="I443" s="540">
        <f t="shared" si="74"/>
        <v>0</v>
      </c>
      <c r="J443" s="658"/>
      <c r="K443" s="658"/>
      <c r="L443" s="658"/>
    </row>
    <row r="444" spans="1:12" ht="22.5" hidden="1" outlineLevel="1">
      <c r="A444" s="906"/>
      <c r="B444" s="910" t="s">
        <v>579</v>
      </c>
      <c r="C444" s="660" t="s">
        <v>580</v>
      </c>
      <c r="D444" s="539">
        <v>0</v>
      </c>
      <c r="E444" s="539">
        <v>0</v>
      </c>
      <c r="F444" s="540">
        <f t="shared" si="73"/>
        <v>0</v>
      </c>
      <c r="G444" s="539">
        <v>0</v>
      </c>
      <c r="H444" s="539">
        <v>0</v>
      </c>
      <c r="I444" s="540">
        <f t="shared" si="74"/>
        <v>0</v>
      </c>
      <c r="J444" s="658"/>
      <c r="K444" s="658"/>
      <c r="L444" s="658"/>
    </row>
    <row r="445" spans="1:12" ht="33.75" hidden="1" outlineLevel="1">
      <c r="A445" s="906"/>
      <c r="B445" s="910"/>
      <c r="C445" s="660" t="s">
        <v>581</v>
      </c>
      <c r="D445" s="541">
        <v>0</v>
      </c>
      <c r="E445" s="539">
        <v>0</v>
      </c>
      <c r="F445" s="540">
        <f t="shared" si="73"/>
        <v>0</v>
      </c>
      <c r="G445" s="539">
        <v>0</v>
      </c>
      <c r="H445" s="539">
        <v>0</v>
      </c>
      <c r="I445" s="540">
        <f t="shared" si="74"/>
        <v>0</v>
      </c>
      <c r="J445" s="658"/>
      <c r="K445" s="658"/>
      <c r="L445" s="658"/>
    </row>
    <row r="446" spans="1:12" ht="22.5" hidden="1" outlineLevel="1">
      <c r="A446" s="906"/>
      <c r="B446" s="910" t="s">
        <v>582</v>
      </c>
      <c r="C446" s="660" t="s">
        <v>583</v>
      </c>
      <c r="D446" s="539">
        <v>0</v>
      </c>
      <c r="E446" s="539">
        <v>0</v>
      </c>
      <c r="F446" s="540">
        <f t="shared" si="73"/>
        <v>0</v>
      </c>
      <c r="G446" s="539">
        <v>0</v>
      </c>
      <c r="H446" s="539">
        <v>0</v>
      </c>
      <c r="I446" s="540">
        <f t="shared" si="74"/>
        <v>0</v>
      </c>
      <c r="J446" s="658"/>
      <c r="K446" s="658"/>
      <c r="L446" s="658"/>
    </row>
    <row r="447" spans="1:12" hidden="1" outlineLevel="1">
      <c r="A447" s="906"/>
      <c r="B447" s="910"/>
      <c r="C447" s="660" t="s">
        <v>584</v>
      </c>
      <c r="D447" s="541">
        <v>0</v>
      </c>
      <c r="E447" s="539">
        <v>0</v>
      </c>
      <c r="F447" s="540">
        <f t="shared" si="73"/>
        <v>0</v>
      </c>
      <c r="G447" s="539">
        <v>0</v>
      </c>
      <c r="H447" s="539">
        <v>0</v>
      </c>
      <c r="I447" s="540">
        <f t="shared" si="74"/>
        <v>0</v>
      </c>
      <c r="J447" s="658"/>
      <c r="K447" s="658"/>
      <c r="L447" s="658"/>
    </row>
    <row r="448" spans="1:12" ht="22.5" hidden="1" outlineLevel="1">
      <c r="A448" s="906"/>
      <c r="B448" s="910"/>
      <c r="C448" s="660" t="s">
        <v>585</v>
      </c>
      <c r="D448" s="539">
        <v>0</v>
      </c>
      <c r="E448" s="539">
        <v>0</v>
      </c>
      <c r="F448" s="540">
        <f t="shared" si="73"/>
        <v>0</v>
      </c>
      <c r="G448" s="539">
        <v>0</v>
      </c>
      <c r="H448" s="539">
        <v>0</v>
      </c>
      <c r="I448" s="540">
        <f t="shared" si="74"/>
        <v>0</v>
      </c>
      <c r="J448" s="658"/>
      <c r="K448" s="658"/>
      <c r="L448" s="658"/>
    </row>
    <row r="449" spans="1:12" ht="22.5" hidden="1" outlineLevel="1">
      <c r="A449" s="906"/>
      <c r="B449" s="910"/>
      <c r="C449" s="660" t="s">
        <v>586</v>
      </c>
      <c r="D449" s="541">
        <v>0</v>
      </c>
      <c r="E449" s="539">
        <v>0</v>
      </c>
      <c r="F449" s="540">
        <f t="shared" si="73"/>
        <v>0</v>
      </c>
      <c r="G449" s="539">
        <v>0</v>
      </c>
      <c r="H449" s="539">
        <v>0</v>
      </c>
      <c r="I449" s="540">
        <f t="shared" si="74"/>
        <v>0</v>
      </c>
      <c r="J449" s="658"/>
      <c r="K449" s="658"/>
      <c r="L449" s="658"/>
    </row>
    <row r="450" spans="1:12" hidden="1" outlineLevel="1">
      <c r="A450" s="906"/>
      <c r="B450" s="910"/>
      <c r="C450" s="660" t="s">
        <v>587</v>
      </c>
      <c r="D450" s="539">
        <v>0</v>
      </c>
      <c r="E450" s="539">
        <v>0</v>
      </c>
      <c r="F450" s="540">
        <f t="shared" si="73"/>
        <v>0</v>
      </c>
      <c r="G450" s="539">
        <v>0</v>
      </c>
      <c r="H450" s="539">
        <v>0</v>
      </c>
      <c r="I450" s="540">
        <f t="shared" si="74"/>
        <v>0</v>
      </c>
      <c r="J450" s="658"/>
      <c r="K450" s="658"/>
      <c r="L450" s="658"/>
    </row>
    <row r="451" spans="1:12" ht="22.5" hidden="1" outlineLevel="1">
      <c r="A451" s="906"/>
      <c r="B451" s="910"/>
      <c r="C451" s="660" t="s">
        <v>588</v>
      </c>
      <c r="D451" s="539">
        <v>0</v>
      </c>
      <c r="E451" s="539">
        <v>0</v>
      </c>
      <c r="F451" s="540">
        <f t="shared" si="73"/>
        <v>0</v>
      </c>
      <c r="G451" s="539">
        <v>0</v>
      </c>
      <c r="H451" s="539">
        <v>0</v>
      </c>
      <c r="I451" s="540">
        <f t="shared" si="74"/>
        <v>0</v>
      </c>
      <c r="J451" s="658"/>
      <c r="K451" s="658"/>
      <c r="L451" s="658"/>
    </row>
    <row r="452" spans="1:12" ht="22.5" hidden="1" outlineLevel="1">
      <c r="A452" s="906"/>
      <c r="B452" s="910"/>
      <c r="C452" s="660" t="s">
        <v>589</v>
      </c>
      <c r="D452" s="539">
        <v>1</v>
      </c>
      <c r="E452" s="539">
        <v>0</v>
      </c>
      <c r="F452" s="540">
        <f t="shared" si="73"/>
        <v>1</v>
      </c>
      <c r="G452" s="539">
        <v>0</v>
      </c>
      <c r="H452" s="539">
        <v>0</v>
      </c>
      <c r="I452" s="540">
        <f t="shared" si="74"/>
        <v>0</v>
      </c>
      <c r="J452" s="658"/>
      <c r="K452" s="658"/>
      <c r="L452" s="658"/>
    </row>
    <row r="453" spans="1:12" ht="22.5" hidden="1" outlineLevel="1">
      <c r="A453" s="906"/>
      <c r="B453" s="910" t="s">
        <v>590</v>
      </c>
      <c r="C453" s="660" t="s">
        <v>591</v>
      </c>
      <c r="D453" s="539">
        <v>3</v>
      </c>
      <c r="E453" s="539">
        <v>0</v>
      </c>
      <c r="F453" s="540">
        <f t="shared" si="73"/>
        <v>3</v>
      </c>
      <c r="G453" s="539">
        <v>0</v>
      </c>
      <c r="H453" s="539">
        <v>0</v>
      </c>
      <c r="I453" s="540">
        <f t="shared" si="74"/>
        <v>0</v>
      </c>
      <c r="J453" s="658"/>
      <c r="K453" s="658"/>
      <c r="L453" s="658"/>
    </row>
    <row r="454" spans="1:12" ht="22.5" hidden="1" outlineLevel="1">
      <c r="A454" s="906"/>
      <c r="B454" s="910"/>
      <c r="C454" s="660" t="s">
        <v>592</v>
      </c>
      <c r="D454" s="539">
        <v>1</v>
      </c>
      <c r="E454" s="539">
        <v>0</v>
      </c>
      <c r="F454" s="540">
        <f t="shared" si="73"/>
        <v>1</v>
      </c>
      <c r="G454" s="539">
        <v>0</v>
      </c>
      <c r="H454" s="539">
        <v>0</v>
      </c>
      <c r="I454" s="540">
        <f t="shared" si="74"/>
        <v>0</v>
      </c>
      <c r="J454" s="658"/>
      <c r="K454" s="658"/>
      <c r="L454" s="658"/>
    </row>
    <row r="455" spans="1:12" ht="22.5" hidden="1" outlineLevel="1">
      <c r="A455" s="906"/>
      <c r="B455" s="910"/>
      <c r="C455" s="660" t="s">
        <v>593</v>
      </c>
      <c r="D455" s="541">
        <v>1</v>
      </c>
      <c r="E455" s="539">
        <v>0</v>
      </c>
      <c r="F455" s="540">
        <f t="shared" si="73"/>
        <v>1</v>
      </c>
      <c r="G455" s="539">
        <v>0</v>
      </c>
      <c r="H455" s="539">
        <v>0</v>
      </c>
      <c r="I455" s="540">
        <f t="shared" si="74"/>
        <v>0</v>
      </c>
      <c r="J455" s="658"/>
      <c r="K455" s="658"/>
      <c r="L455" s="658"/>
    </row>
    <row r="456" spans="1:12" ht="22.5" hidden="1" outlineLevel="1">
      <c r="A456" s="906"/>
      <c r="B456" s="910"/>
      <c r="C456" s="660" t="s">
        <v>594</v>
      </c>
      <c r="D456" s="541">
        <v>0</v>
      </c>
      <c r="E456" s="539">
        <v>0</v>
      </c>
      <c r="F456" s="540">
        <f t="shared" si="73"/>
        <v>0</v>
      </c>
      <c r="G456" s="539">
        <v>0</v>
      </c>
      <c r="H456" s="539">
        <v>0</v>
      </c>
      <c r="I456" s="540">
        <f t="shared" si="74"/>
        <v>0</v>
      </c>
      <c r="J456" s="658"/>
      <c r="K456" s="658"/>
      <c r="L456" s="658"/>
    </row>
    <row r="457" spans="1:12" hidden="1" outlineLevel="1">
      <c r="A457" s="906"/>
      <c r="B457" s="910"/>
      <c r="C457" s="660" t="s">
        <v>595</v>
      </c>
      <c r="D457" s="539">
        <v>1</v>
      </c>
      <c r="E457" s="539">
        <v>0</v>
      </c>
      <c r="F457" s="540">
        <f t="shared" si="73"/>
        <v>1</v>
      </c>
      <c r="G457" s="539">
        <v>0</v>
      </c>
      <c r="H457" s="539">
        <v>0</v>
      </c>
      <c r="I457" s="540">
        <f t="shared" si="74"/>
        <v>0</v>
      </c>
      <c r="J457" s="658"/>
      <c r="K457" s="658"/>
      <c r="L457" s="658"/>
    </row>
    <row r="458" spans="1:12" hidden="1" outlineLevel="1">
      <c r="A458" s="906"/>
      <c r="B458" s="910"/>
      <c r="C458" s="660" t="s">
        <v>596</v>
      </c>
      <c r="D458" s="539">
        <v>0</v>
      </c>
      <c r="E458" s="539">
        <v>0</v>
      </c>
      <c r="F458" s="540">
        <f t="shared" si="73"/>
        <v>0</v>
      </c>
      <c r="G458" s="539">
        <v>0</v>
      </c>
      <c r="H458" s="539">
        <v>0</v>
      </c>
      <c r="I458" s="540">
        <f t="shared" si="74"/>
        <v>0</v>
      </c>
      <c r="J458" s="658"/>
      <c r="K458" s="658"/>
      <c r="L458" s="658"/>
    </row>
    <row r="459" spans="1:12" hidden="1" outlineLevel="1">
      <c r="A459" s="906"/>
      <c r="B459" s="910"/>
      <c r="C459" s="660" t="s">
        <v>597</v>
      </c>
      <c r="D459" s="539">
        <v>2</v>
      </c>
      <c r="E459" s="539">
        <v>0</v>
      </c>
      <c r="F459" s="540">
        <f t="shared" si="73"/>
        <v>2</v>
      </c>
      <c r="G459" s="539">
        <v>0</v>
      </c>
      <c r="H459" s="539">
        <v>0</v>
      </c>
      <c r="I459" s="540">
        <f t="shared" si="74"/>
        <v>0</v>
      </c>
      <c r="J459" s="658"/>
      <c r="K459" s="658"/>
      <c r="L459" s="658"/>
    </row>
    <row r="460" spans="1:12" ht="56.25" hidden="1" outlineLevel="1">
      <c r="A460" s="906"/>
      <c r="B460" s="660" t="s">
        <v>598</v>
      </c>
      <c r="C460" s="660" t="s">
        <v>599</v>
      </c>
      <c r="D460" s="539">
        <v>1</v>
      </c>
      <c r="E460" s="539">
        <v>0</v>
      </c>
      <c r="F460" s="540">
        <f t="shared" si="73"/>
        <v>1</v>
      </c>
      <c r="G460" s="539">
        <v>0</v>
      </c>
      <c r="H460" s="539">
        <v>0</v>
      </c>
      <c r="I460" s="540">
        <f t="shared" si="74"/>
        <v>0</v>
      </c>
      <c r="J460" s="658"/>
      <c r="K460" s="658"/>
      <c r="L460" s="658"/>
    </row>
    <row r="461" spans="1:12" collapsed="1">
      <c r="A461" s="901" t="s">
        <v>600</v>
      </c>
      <c r="B461" s="901"/>
      <c r="C461" s="901"/>
      <c r="D461" s="537">
        <f t="shared" ref="D461:I461" si="75">SUM(D462:D498)</f>
        <v>31</v>
      </c>
      <c r="E461" s="537">
        <f t="shared" si="75"/>
        <v>2</v>
      </c>
      <c r="F461" s="538">
        <f t="shared" si="75"/>
        <v>33</v>
      </c>
      <c r="G461" s="537">
        <f t="shared" si="75"/>
        <v>0</v>
      </c>
      <c r="H461" s="537">
        <f t="shared" si="75"/>
        <v>0</v>
      </c>
      <c r="I461" s="538">
        <f t="shared" si="75"/>
        <v>0</v>
      </c>
      <c r="J461" s="658"/>
      <c r="K461" s="658"/>
      <c r="L461" s="658"/>
    </row>
    <row r="462" spans="1:12" ht="33.75" hidden="1" outlineLevel="1">
      <c r="A462" s="906" t="s">
        <v>600</v>
      </c>
      <c r="B462" s="910" t="s">
        <v>601</v>
      </c>
      <c r="C462" s="660" t="s">
        <v>602</v>
      </c>
      <c r="D462" s="541">
        <v>4</v>
      </c>
      <c r="E462" s="539">
        <v>1</v>
      </c>
      <c r="F462" s="540">
        <f t="shared" ref="F462:F498" si="76">+E462+D462</f>
        <v>5</v>
      </c>
      <c r="G462" s="539">
        <v>0</v>
      </c>
      <c r="H462" s="539">
        <v>0</v>
      </c>
      <c r="I462" s="540">
        <f t="shared" si="74"/>
        <v>0</v>
      </c>
      <c r="J462" s="658"/>
      <c r="K462" s="658"/>
      <c r="L462" s="658"/>
    </row>
    <row r="463" spans="1:12" ht="22.5" hidden="1" outlineLevel="1">
      <c r="A463" s="906"/>
      <c r="B463" s="910"/>
      <c r="C463" s="660" t="s">
        <v>603</v>
      </c>
      <c r="D463" s="541">
        <v>0</v>
      </c>
      <c r="E463" s="539">
        <v>1</v>
      </c>
      <c r="F463" s="540">
        <f t="shared" si="76"/>
        <v>1</v>
      </c>
      <c r="G463" s="539">
        <v>0</v>
      </c>
      <c r="H463" s="539">
        <v>0</v>
      </c>
      <c r="I463" s="540">
        <f t="shared" si="74"/>
        <v>0</v>
      </c>
      <c r="J463" s="658"/>
      <c r="K463" s="658"/>
      <c r="L463" s="658"/>
    </row>
    <row r="464" spans="1:12" ht="22.5" hidden="1" outlineLevel="1">
      <c r="A464" s="906"/>
      <c r="B464" s="910" t="s">
        <v>604</v>
      </c>
      <c r="C464" s="660" t="s">
        <v>605</v>
      </c>
      <c r="D464" s="539">
        <v>1</v>
      </c>
      <c r="E464" s="539">
        <v>0</v>
      </c>
      <c r="F464" s="540">
        <f t="shared" si="76"/>
        <v>1</v>
      </c>
      <c r="G464" s="539">
        <v>0</v>
      </c>
      <c r="H464" s="539">
        <v>0</v>
      </c>
      <c r="I464" s="540">
        <f t="shared" si="74"/>
        <v>0</v>
      </c>
      <c r="J464" s="658"/>
      <c r="K464" s="658"/>
      <c r="L464" s="658"/>
    </row>
    <row r="465" spans="1:12" ht="22.5" hidden="1" outlineLevel="1">
      <c r="A465" s="906"/>
      <c r="B465" s="910"/>
      <c r="C465" s="660" t="s">
        <v>606</v>
      </c>
      <c r="D465" s="539">
        <v>0</v>
      </c>
      <c r="E465" s="539">
        <v>0</v>
      </c>
      <c r="F465" s="540">
        <f t="shared" si="76"/>
        <v>0</v>
      </c>
      <c r="G465" s="539">
        <v>0</v>
      </c>
      <c r="H465" s="539">
        <v>0</v>
      </c>
      <c r="I465" s="540">
        <f t="shared" si="74"/>
        <v>0</v>
      </c>
      <c r="J465" s="658"/>
      <c r="K465" s="658"/>
      <c r="L465" s="658"/>
    </row>
    <row r="466" spans="1:12" ht="33.75" hidden="1" outlineLevel="1">
      <c r="A466" s="906"/>
      <c r="B466" s="910"/>
      <c r="C466" s="660" t="s">
        <v>607</v>
      </c>
      <c r="D466" s="539">
        <v>0</v>
      </c>
      <c r="E466" s="539">
        <v>0</v>
      </c>
      <c r="F466" s="540">
        <f t="shared" si="76"/>
        <v>0</v>
      </c>
      <c r="G466" s="539">
        <v>0</v>
      </c>
      <c r="H466" s="539">
        <v>0</v>
      </c>
      <c r="I466" s="540">
        <f t="shared" si="74"/>
        <v>0</v>
      </c>
      <c r="J466" s="658"/>
      <c r="K466" s="658"/>
      <c r="L466" s="658"/>
    </row>
    <row r="467" spans="1:12" ht="33.75" hidden="1" outlineLevel="1">
      <c r="A467" s="906"/>
      <c r="B467" s="910"/>
      <c r="C467" s="660" t="s">
        <v>608</v>
      </c>
      <c r="D467" s="539">
        <v>1</v>
      </c>
      <c r="E467" s="539">
        <v>0</v>
      </c>
      <c r="F467" s="540">
        <f t="shared" si="76"/>
        <v>1</v>
      </c>
      <c r="G467" s="539">
        <v>0</v>
      </c>
      <c r="H467" s="539">
        <v>0</v>
      </c>
      <c r="I467" s="540">
        <f t="shared" si="74"/>
        <v>0</v>
      </c>
      <c r="J467" s="658"/>
      <c r="K467" s="658"/>
      <c r="L467" s="658"/>
    </row>
    <row r="468" spans="1:12" ht="22.5" hidden="1" outlineLevel="1">
      <c r="A468" s="906"/>
      <c r="B468" s="910"/>
      <c r="C468" s="660" t="s">
        <v>609</v>
      </c>
      <c r="D468" s="539">
        <v>0</v>
      </c>
      <c r="E468" s="539">
        <v>0</v>
      </c>
      <c r="F468" s="540">
        <f t="shared" si="76"/>
        <v>0</v>
      </c>
      <c r="G468" s="539">
        <v>0</v>
      </c>
      <c r="H468" s="539">
        <v>0</v>
      </c>
      <c r="I468" s="540">
        <f t="shared" si="74"/>
        <v>0</v>
      </c>
      <c r="J468" s="658"/>
      <c r="K468" s="658"/>
      <c r="L468" s="658"/>
    </row>
    <row r="469" spans="1:12" ht="22.5" hidden="1" outlineLevel="1">
      <c r="A469" s="906"/>
      <c r="B469" s="910"/>
      <c r="C469" s="660" t="s">
        <v>610</v>
      </c>
      <c r="D469" s="539">
        <v>0</v>
      </c>
      <c r="E469" s="539">
        <v>0</v>
      </c>
      <c r="F469" s="540">
        <f t="shared" si="76"/>
        <v>0</v>
      </c>
      <c r="G469" s="539">
        <v>0</v>
      </c>
      <c r="H469" s="539">
        <v>0</v>
      </c>
      <c r="I469" s="540">
        <f t="shared" si="74"/>
        <v>0</v>
      </c>
      <c r="J469" s="658"/>
      <c r="K469" s="658"/>
      <c r="L469" s="658"/>
    </row>
    <row r="470" spans="1:12" ht="33.75" hidden="1" outlineLevel="1">
      <c r="A470" s="906"/>
      <c r="B470" s="910"/>
      <c r="C470" s="660" t="s">
        <v>611</v>
      </c>
      <c r="D470" s="539">
        <v>0</v>
      </c>
      <c r="E470" s="539">
        <v>0</v>
      </c>
      <c r="F470" s="540">
        <f t="shared" si="76"/>
        <v>0</v>
      </c>
      <c r="G470" s="539">
        <v>0</v>
      </c>
      <c r="H470" s="539">
        <v>0</v>
      </c>
      <c r="I470" s="540">
        <f t="shared" si="74"/>
        <v>0</v>
      </c>
      <c r="J470" s="658"/>
      <c r="K470" s="658"/>
      <c r="L470" s="658"/>
    </row>
    <row r="471" spans="1:12" ht="56.25" hidden="1" outlineLevel="1">
      <c r="A471" s="906"/>
      <c r="B471" s="660" t="s">
        <v>612</v>
      </c>
      <c r="C471" s="660" t="s">
        <v>613</v>
      </c>
      <c r="D471" s="541">
        <v>12</v>
      </c>
      <c r="E471" s="539">
        <v>0</v>
      </c>
      <c r="F471" s="540">
        <f t="shared" si="76"/>
        <v>12</v>
      </c>
      <c r="G471" s="539">
        <v>0</v>
      </c>
      <c r="H471" s="539">
        <v>0</v>
      </c>
      <c r="I471" s="540">
        <f t="shared" si="74"/>
        <v>0</v>
      </c>
      <c r="J471" s="658"/>
      <c r="K471" s="658"/>
      <c r="L471" s="658"/>
    </row>
    <row r="472" spans="1:12" ht="33.75" hidden="1" outlineLevel="1">
      <c r="A472" s="906"/>
      <c r="B472" s="910" t="s">
        <v>614</v>
      </c>
      <c r="C472" s="660" t="s">
        <v>615</v>
      </c>
      <c r="D472" s="539">
        <v>1</v>
      </c>
      <c r="E472" s="539">
        <v>0</v>
      </c>
      <c r="F472" s="540">
        <f t="shared" si="76"/>
        <v>1</v>
      </c>
      <c r="G472" s="539">
        <v>0</v>
      </c>
      <c r="H472" s="539">
        <v>0</v>
      </c>
      <c r="I472" s="540">
        <f t="shared" si="74"/>
        <v>0</v>
      </c>
      <c r="J472" s="658"/>
      <c r="K472" s="658"/>
      <c r="L472" s="658"/>
    </row>
    <row r="473" spans="1:12" ht="33.75" hidden="1" outlineLevel="1">
      <c r="A473" s="906"/>
      <c r="B473" s="910"/>
      <c r="C473" s="660" t="s">
        <v>616</v>
      </c>
      <c r="D473" s="539">
        <v>0</v>
      </c>
      <c r="E473" s="539">
        <v>0</v>
      </c>
      <c r="F473" s="540">
        <f t="shared" si="76"/>
        <v>0</v>
      </c>
      <c r="G473" s="539">
        <v>0</v>
      </c>
      <c r="H473" s="539">
        <v>0</v>
      </c>
      <c r="I473" s="540">
        <f t="shared" si="74"/>
        <v>0</v>
      </c>
      <c r="J473" s="658"/>
      <c r="K473" s="658"/>
      <c r="L473" s="658"/>
    </row>
    <row r="474" spans="1:12" ht="33.75" hidden="1" outlineLevel="1">
      <c r="A474" s="906"/>
      <c r="B474" s="910"/>
      <c r="C474" s="660" t="s">
        <v>617</v>
      </c>
      <c r="D474" s="539">
        <v>1</v>
      </c>
      <c r="E474" s="539">
        <v>0</v>
      </c>
      <c r="F474" s="540">
        <f t="shared" si="76"/>
        <v>1</v>
      </c>
      <c r="G474" s="539">
        <v>0</v>
      </c>
      <c r="H474" s="539">
        <v>0</v>
      </c>
      <c r="I474" s="540">
        <f t="shared" si="74"/>
        <v>0</v>
      </c>
      <c r="J474" s="658"/>
      <c r="K474" s="658"/>
      <c r="L474" s="658"/>
    </row>
    <row r="475" spans="1:12" ht="22.5" hidden="1" outlineLevel="1">
      <c r="A475" s="906"/>
      <c r="B475" s="910" t="s">
        <v>618</v>
      </c>
      <c r="C475" s="660" t="s">
        <v>619</v>
      </c>
      <c r="D475" s="539">
        <v>0</v>
      </c>
      <c r="E475" s="539">
        <v>0</v>
      </c>
      <c r="F475" s="540">
        <f t="shared" si="76"/>
        <v>0</v>
      </c>
      <c r="G475" s="539">
        <v>0</v>
      </c>
      <c r="H475" s="539">
        <v>0</v>
      </c>
      <c r="I475" s="540">
        <f t="shared" si="74"/>
        <v>0</v>
      </c>
      <c r="J475" s="658"/>
      <c r="K475" s="658"/>
      <c r="L475" s="658"/>
    </row>
    <row r="476" spans="1:12" ht="22.5" hidden="1" outlineLevel="1">
      <c r="A476" s="906"/>
      <c r="B476" s="910"/>
      <c r="C476" s="660" t="s">
        <v>620</v>
      </c>
      <c r="D476" s="541">
        <v>4</v>
      </c>
      <c r="E476" s="539">
        <v>0</v>
      </c>
      <c r="F476" s="540">
        <f t="shared" si="76"/>
        <v>4</v>
      </c>
      <c r="G476" s="539">
        <v>0</v>
      </c>
      <c r="H476" s="539">
        <v>0</v>
      </c>
      <c r="I476" s="540">
        <f t="shared" si="74"/>
        <v>0</v>
      </c>
      <c r="J476" s="658"/>
      <c r="K476" s="658"/>
      <c r="L476" s="658"/>
    </row>
    <row r="477" spans="1:12" ht="33.75" hidden="1" outlineLevel="1">
      <c r="A477" s="906"/>
      <c r="B477" s="910"/>
      <c r="C477" s="660" t="s">
        <v>621</v>
      </c>
      <c r="D477" s="539">
        <v>0</v>
      </c>
      <c r="E477" s="539">
        <v>0</v>
      </c>
      <c r="F477" s="540">
        <f t="shared" si="76"/>
        <v>0</v>
      </c>
      <c r="G477" s="539">
        <v>0</v>
      </c>
      <c r="H477" s="539">
        <v>0</v>
      </c>
      <c r="I477" s="540">
        <f t="shared" si="74"/>
        <v>0</v>
      </c>
      <c r="J477" s="658"/>
      <c r="K477" s="658"/>
      <c r="L477" s="658"/>
    </row>
    <row r="478" spans="1:12" ht="22.5" hidden="1" outlineLevel="1">
      <c r="A478" s="906"/>
      <c r="B478" s="910"/>
      <c r="C478" s="660" t="s">
        <v>622</v>
      </c>
      <c r="D478" s="541">
        <v>1</v>
      </c>
      <c r="E478" s="541">
        <v>0</v>
      </c>
      <c r="F478" s="540">
        <f t="shared" si="76"/>
        <v>1</v>
      </c>
      <c r="G478" s="539">
        <v>0</v>
      </c>
      <c r="H478" s="539">
        <v>0</v>
      </c>
      <c r="I478" s="540">
        <f t="shared" si="74"/>
        <v>0</v>
      </c>
      <c r="J478" s="658"/>
      <c r="K478" s="658"/>
      <c r="L478" s="658"/>
    </row>
    <row r="479" spans="1:12" ht="33.75" hidden="1" outlineLevel="1">
      <c r="A479" s="906"/>
      <c r="B479" s="910"/>
      <c r="C479" s="660" t="s">
        <v>623</v>
      </c>
      <c r="D479" s="541">
        <v>4</v>
      </c>
      <c r="E479" s="539">
        <v>0</v>
      </c>
      <c r="F479" s="540">
        <f t="shared" si="76"/>
        <v>4</v>
      </c>
      <c r="G479" s="539">
        <v>0</v>
      </c>
      <c r="H479" s="539">
        <v>0</v>
      </c>
      <c r="I479" s="540">
        <f t="shared" si="74"/>
        <v>0</v>
      </c>
      <c r="J479" s="658"/>
      <c r="K479" s="658"/>
      <c r="L479" s="658"/>
    </row>
    <row r="480" spans="1:12" ht="22.5" hidden="1" outlineLevel="1">
      <c r="A480" s="906"/>
      <c r="B480" s="910" t="s">
        <v>624</v>
      </c>
      <c r="C480" s="660" t="s">
        <v>625</v>
      </c>
      <c r="D480" s="539">
        <v>1</v>
      </c>
      <c r="E480" s="539">
        <v>0</v>
      </c>
      <c r="F480" s="540">
        <f t="shared" si="76"/>
        <v>1</v>
      </c>
      <c r="G480" s="539">
        <v>0</v>
      </c>
      <c r="H480" s="539">
        <v>0</v>
      </c>
      <c r="I480" s="540">
        <f t="shared" si="74"/>
        <v>0</v>
      </c>
      <c r="J480" s="658"/>
      <c r="K480" s="658"/>
      <c r="L480" s="658"/>
    </row>
    <row r="481" spans="1:12" ht="33.75" hidden="1" outlineLevel="1">
      <c r="A481" s="906"/>
      <c r="B481" s="910"/>
      <c r="C481" s="660" t="s">
        <v>626</v>
      </c>
      <c r="D481" s="539">
        <v>0</v>
      </c>
      <c r="E481" s="539">
        <v>0</v>
      </c>
      <c r="F481" s="540">
        <f t="shared" si="76"/>
        <v>0</v>
      </c>
      <c r="G481" s="539">
        <v>0</v>
      </c>
      <c r="H481" s="539">
        <v>0</v>
      </c>
      <c r="I481" s="540">
        <f t="shared" si="74"/>
        <v>0</v>
      </c>
      <c r="J481" s="658"/>
      <c r="K481" s="658"/>
      <c r="L481" s="658"/>
    </row>
    <row r="482" spans="1:12" ht="33.75" hidden="1" outlineLevel="1">
      <c r="A482" s="906"/>
      <c r="B482" s="910"/>
      <c r="C482" s="660" t="s">
        <v>627</v>
      </c>
      <c r="D482" s="539">
        <v>0</v>
      </c>
      <c r="E482" s="539">
        <v>0</v>
      </c>
      <c r="F482" s="540">
        <f t="shared" si="76"/>
        <v>0</v>
      </c>
      <c r="G482" s="539">
        <v>0</v>
      </c>
      <c r="H482" s="539">
        <v>0</v>
      </c>
      <c r="I482" s="540">
        <f t="shared" si="74"/>
        <v>0</v>
      </c>
      <c r="J482" s="658"/>
      <c r="K482" s="658"/>
      <c r="L482" s="658"/>
    </row>
    <row r="483" spans="1:12" ht="22.5" hidden="1" outlineLevel="1">
      <c r="A483" s="906"/>
      <c r="B483" s="910"/>
      <c r="C483" s="660" t="s">
        <v>628</v>
      </c>
      <c r="D483" s="539">
        <v>0</v>
      </c>
      <c r="E483" s="539">
        <v>0</v>
      </c>
      <c r="F483" s="540">
        <f t="shared" si="76"/>
        <v>0</v>
      </c>
      <c r="G483" s="539">
        <v>0</v>
      </c>
      <c r="H483" s="539">
        <v>0</v>
      </c>
      <c r="I483" s="540">
        <f t="shared" si="74"/>
        <v>0</v>
      </c>
      <c r="J483" s="658"/>
      <c r="K483" s="658"/>
      <c r="L483" s="658"/>
    </row>
    <row r="484" spans="1:12" ht="22.5" hidden="1" outlineLevel="1">
      <c r="A484" s="906"/>
      <c r="B484" s="910"/>
      <c r="C484" s="660" t="s">
        <v>629</v>
      </c>
      <c r="D484" s="539">
        <v>0</v>
      </c>
      <c r="E484" s="539">
        <v>0</v>
      </c>
      <c r="F484" s="540">
        <f t="shared" si="76"/>
        <v>0</v>
      </c>
      <c r="G484" s="539">
        <v>0</v>
      </c>
      <c r="H484" s="539">
        <v>0</v>
      </c>
      <c r="I484" s="540">
        <f t="shared" si="74"/>
        <v>0</v>
      </c>
      <c r="J484" s="658"/>
      <c r="K484" s="658"/>
      <c r="L484" s="658"/>
    </row>
    <row r="485" spans="1:12" ht="22.5" hidden="1" outlineLevel="1">
      <c r="A485" s="906"/>
      <c r="B485" s="910" t="s">
        <v>630</v>
      </c>
      <c r="C485" s="660" t="s">
        <v>631</v>
      </c>
      <c r="D485" s="541">
        <v>0</v>
      </c>
      <c r="E485" s="539">
        <v>0</v>
      </c>
      <c r="F485" s="540">
        <f t="shared" si="76"/>
        <v>0</v>
      </c>
      <c r="G485" s="539">
        <v>0</v>
      </c>
      <c r="H485" s="539">
        <v>0</v>
      </c>
      <c r="I485" s="540">
        <f t="shared" si="74"/>
        <v>0</v>
      </c>
      <c r="J485" s="658"/>
      <c r="K485" s="658"/>
      <c r="L485" s="658"/>
    </row>
    <row r="486" spans="1:12" ht="33.75" hidden="1" outlineLevel="1">
      <c r="A486" s="906"/>
      <c r="B486" s="910"/>
      <c r="C486" s="660" t="s">
        <v>632</v>
      </c>
      <c r="D486" s="539">
        <v>0</v>
      </c>
      <c r="E486" s="539">
        <v>0</v>
      </c>
      <c r="F486" s="540">
        <f t="shared" si="76"/>
        <v>0</v>
      </c>
      <c r="G486" s="539">
        <v>0</v>
      </c>
      <c r="H486" s="539">
        <v>0</v>
      </c>
      <c r="I486" s="540">
        <f t="shared" si="74"/>
        <v>0</v>
      </c>
      <c r="J486" s="658"/>
      <c r="K486" s="658"/>
      <c r="L486" s="658"/>
    </row>
    <row r="487" spans="1:12" ht="33.75" hidden="1" outlineLevel="1">
      <c r="A487" s="906"/>
      <c r="B487" s="910"/>
      <c r="C487" s="660" t="s">
        <v>633</v>
      </c>
      <c r="D487" s="541">
        <v>1</v>
      </c>
      <c r="E487" s="539">
        <v>0</v>
      </c>
      <c r="F487" s="540">
        <f t="shared" si="76"/>
        <v>1</v>
      </c>
      <c r="G487" s="539">
        <v>0</v>
      </c>
      <c r="H487" s="539">
        <v>0</v>
      </c>
      <c r="I487" s="540">
        <f t="shared" si="74"/>
        <v>0</v>
      </c>
      <c r="J487" s="658"/>
      <c r="K487" s="658"/>
      <c r="L487" s="658"/>
    </row>
    <row r="488" spans="1:12" ht="33.75" hidden="1" outlineLevel="1">
      <c r="A488" s="906"/>
      <c r="B488" s="910"/>
      <c r="C488" s="660" t="s">
        <v>634</v>
      </c>
      <c r="D488" s="539">
        <v>0</v>
      </c>
      <c r="E488" s="539">
        <v>0</v>
      </c>
      <c r="F488" s="540">
        <f t="shared" si="76"/>
        <v>0</v>
      </c>
      <c r="G488" s="539">
        <v>0</v>
      </c>
      <c r="H488" s="539">
        <v>0</v>
      </c>
      <c r="I488" s="540">
        <f t="shared" si="74"/>
        <v>0</v>
      </c>
      <c r="J488" s="658"/>
      <c r="K488" s="658"/>
      <c r="L488" s="658"/>
    </row>
    <row r="489" spans="1:12" ht="33.75" hidden="1" outlineLevel="1">
      <c r="A489" s="906"/>
      <c r="B489" s="910"/>
      <c r="C489" s="660" t="s">
        <v>635</v>
      </c>
      <c r="D489" s="539">
        <v>0</v>
      </c>
      <c r="E489" s="539">
        <v>0</v>
      </c>
      <c r="F489" s="540">
        <f t="shared" si="76"/>
        <v>0</v>
      </c>
      <c r="G489" s="539">
        <v>0</v>
      </c>
      <c r="H489" s="539">
        <v>0</v>
      </c>
      <c r="I489" s="540">
        <f t="shared" si="74"/>
        <v>0</v>
      </c>
      <c r="J489" s="658"/>
      <c r="K489" s="658"/>
      <c r="L489" s="658"/>
    </row>
    <row r="490" spans="1:12" ht="33.75" hidden="1" outlineLevel="1">
      <c r="A490" s="906"/>
      <c r="B490" s="910"/>
      <c r="C490" s="660" t="s">
        <v>636</v>
      </c>
      <c r="D490" s="541">
        <v>0</v>
      </c>
      <c r="E490" s="539">
        <v>0</v>
      </c>
      <c r="F490" s="540">
        <f t="shared" si="76"/>
        <v>0</v>
      </c>
      <c r="G490" s="539">
        <v>0</v>
      </c>
      <c r="H490" s="539">
        <v>0</v>
      </c>
      <c r="I490" s="540">
        <f t="shared" si="74"/>
        <v>0</v>
      </c>
      <c r="J490" s="658"/>
      <c r="K490" s="658"/>
      <c r="L490" s="658"/>
    </row>
    <row r="491" spans="1:12" ht="22.5" hidden="1" outlineLevel="1">
      <c r="A491" s="906"/>
      <c r="B491" s="910"/>
      <c r="C491" s="660" t="s">
        <v>637</v>
      </c>
      <c r="D491" s="541">
        <v>0</v>
      </c>
      <c r="E491" s="539">
        <v>0</v>
      </c>
      <c r="F491" s="540">
        <f t="shared" si="76"/>
        <v>0</v>
      </c>
      <c r="G491" s="539">
        <v>0</v>
      </c>
      <c r="H491" s="539">
        <v>0</v>
      </c>
      <c r="I491" s="540">
        <f t="shared" si="74"/>
        <v>0</v>
      </c>
      <c r="J491" s="658"/>
      <c r="K491" s="658"/>
      <c r="L491" s="658"/>
    </row>
    <row r="492" spans="1:12" ht="22.5" hidden="1" outlineLevel="1">
      <c r="A492" s="906"/>
      <c r="B492" s="910"/>
      <c r="C492" s="660" t="s">
        <v>638</v>
      </c>
      <c r="D492" s="541">
        <v>0</v>
      </c>
      <c r="E492" s="539">
        <v>0</v>
      </c>
      <c r="F492" s="540">
        <f t="shared" si="76"/>
        <v>0</v>
      </c>
      <c r="G492" s="539">
        <v>0</v>
      </c>
      <c r="H492" s="539">
        <v>0</v>
      </c>
      <c r="I492" s="540">
        <f t="shared" si="74"/>
        <v>0</v>
      </c>
      <c r="J492" s="658"/>
      <c r="K492" s="658"/>
      <c r="L492" s="658"/>
    </row>
    <row r="493" spans="1:12" ht="22.5" hidden="1" outlineLevel="1">
      <c r="A493" s="906"/>
      <c r="B493" s="910"/>
      <c r="C493" s="660" t="s">
        <v>639</v>
      </c>
      <c r="D493" s="539">
        <v>0</v>
      </c>
      <c r="E493" s="539">
        <v>0</v>
      </c>
      <c r="F493" s="540">
        <f t="shared" si="76"/>
        <v>0</v>
      </c>
      <c r="G493" s="539">
        <v>0</v>
      </c>
      <c r="H493" s="539">
        <v>0</v>
      </c>
      <c r="I493" s="540">
        <f t="shared" si="74"/>
        <v>0</v>
      </c>
      <c r="J493" s="658"/>
      <c r="K493" s="658"/>
      <c r="L493" s="658"/>
    </row>
    <row r="494" spans="1:12" ht="33.75" hidden="1" outlineLevel="1">
      <c r="A494" s="906"/>
      <c r="B494" s="910" t="s">
        <v>640</v>
      </c>
      <c r="C494" s="660" t="s">
        <v>641</v>
      </c>
      <c r="D494" s="539">
        <v>0</v>
      </c>
      <c r="E494" s="539">
        <v>0</v>
      </c>
      <c r="F494" s="540">
        <f t="shared" si="76"/>
        <v>0</v>
      </c>
      <c r="G494" s="539">
        <v>0</v>
      </c>
      <c r="H494" s="539">
        <v>0</v>
      </c>
      <c r="I494" s="540">
        <f t="shared" si="74"/>
        <v>0</v>
      </c>
      <c r="J494" s="658"/>
      <c r="K494" s="658"/>
      <c r="L494" s="658"/>
    </row>
    <row r="495" spans="1:12" ht="33.75" hidden="1" outlineLevel="1">
      <c r="A495" s="906"/>
      <c r="B495" s="910"/>
      <c r="C495" s="660" t="s">
        <v>642</v>
      </c>
      <c r="D495" s="539">
        <v>0</v>
      </c>
      <c r="E495" s="539">
        <v>0</v>
      </c>
      <c r="F495" s="540">
        <f t="shared" si="76"/>
        <v>0</v>
      </c>
      <c r="G495" s="539">
        <v>0</v>
      </c>
      <c r="H495" s="539">
        <v>0</v>
      </c>
      <c r="I495" s="540">
        <f t="shared" ref="I495:I570" si="77">+H495+G495</f>
        <v>0</v>
      </c>
      <c r="J495" s="658"/>
      <c r="K495" s="658"/>
      <c r="L495" s="658"/>
    </row>
    <row r="496" spans="1:12" ht="22.5" hidden="1" outlineLevel="1">
      <c r="A496" s="906"/>
      <c r="B496" s="910"/>
      <c r="C496" s="660" t="s">
        <v>643</v>
      </c>
      <c r="D496" s="539">
        <v>0</v>
      </c>
      <c r="E496" s="539">
        <v>0</v>
      </c>
      <c r="F496" s="540">
        <f t="shared" si="76"/>
        <v>0</v>
      </c>
      <c r="G496" s="539">
        <v>0</v>
      </c>
      <c r="H496" s="539">
        <v>0</v>
      </c>
      <c r="I496" s="540">
        <f t="shared" si="77"/>
        <v>0</v>
      </c>
      <c r="J496" s="658"/>
      <c r="K496" s="658"/>
      <c r="L496" s="658"/>
    </row>
    <row r="497" spans="1:12" ht="22.5" hidden="1" outlineLevel="1">
      <c r="A497" s="906"/>
      <c r="B497" s="910" t="s">
        <v>644</v>
      </c>
      <c r="C497" s="660" t="s">
        <v>645</v>
      </c>
      <c r="D497" s="539">
        <v>0</v>
      </c>
      <c r="E497" s="539">
        <v>0</v>
      </c>
      <c r="F497" s="540">
        <f t="shared" si="76"/>
        <v>0</v>
      </c>
      <c r="G497" s="539">
        <v>0</v>
      </c>
      <c r="H497" s="539">
        <v>0</v>
      </c>
      <c r="I497" s="540">
        <f t="shared" si="77"/>
        <v>0</v>
      </c>
      <c r="J497" s="658"/>
      <c r="K497" s="658"/>
      <c r="L497" s="658"/>
    </row>
    <row r="498" spans="1:12" ht="22.5" hidden="1" outlineLevel="1">
      <c r="A498" s="906"/>
      <c r="B498" s="910"/>
      <c r="C498" s="660" t="s">
        <v>646</v>
      </c>
      <c r="D498" s="539">
        <v>0</v>
      </c>
      <c r="E498" s="539">
        <v>0</v>
      </c>
      <c r="F498" s="540">
        <f t="shared" si="76"/>
        <v>0</v>
      </c>
      <c r="G498" s="539">
        <v>0</v>
      </c>
      <c r="H498" s="539">
        <v>0</v>
      </c>
      <c r="I498" s="540">
        <f t="shared" si="77"/>
        <v>0</v>
      </c>
      <c r="J498" s="658"/>
      <c r="K498" s="658"/>
      <c r="L498" s="658"/>
    </row>
    <row r="499" spans="1:12" collapsed="1">
      <c r="A499" s="901" t="s">
        <v>647</v>
      </c>
      <c r="B499" s="901"/>
      <c r="C499" s="901"/>
      <c r="D499" s="537">
        <f t="shared" ref="D499:I499" si="78">SUM(D500:D511)</f>
        <v>162</v>
      </c>
      <c r="E499" s="537">
        <f t="shared" si="78"/>
        <v>0</v>
      </c>
      <c r="F499" s="538">
        <f t="shared" si="78"/>
        <v>162</v>
      </c>
      <c r="G499" s="537">
        <f t="shared" si="78"/>
        <v>0</v>
      </c>
      <c r="H499" s="537">
        <f t="shared" si="78"/>
        <v>0</v>
      </c>
      <c r="I499" s="538">
        <f t="shared" si="78"/>
        <v>0</v>
      </c>
      <c r="J499" s="658"/>
      <c r="K499" s="658"/>
      <c r="L499" s="658"/>
    </row>
    <row r="500" spans="1:12" ht="33.75" hidden="1" outlineLevel="1">
      <c r="A500" s="906" t="s">
        <v>647</v>
      </c>
      <c r="B500" s="660" t="s">
        <v>648</v>
      </c>
      <c r="C500" s="660" t="s">
        <v>649</v>
      </c>
      <c r="D500" s="539">
        <v>0</v>
      </c>
      <c r="E500" s="539">
        <v>0</v>
      </c>
      <c r="F500" s="540">
        <f t="shared" ref="F500:F511" si="79">+E500+D500</f>
        <v>0</v>
      </c>
      <c r="G500" s="539">
        <v>0</v>
      </c>
      <c r="H500" s="539">
        <v>0</v>
      </c>
      <c r="I500" s="540">
        <f t="shared" si="77"/>
        <v>0</v>
      </c>
      <c r="J500" s="658"/>
      <c r="K500" s="658"/>
      <c r="L500" s="658"/>
    </row>
    <row r="501" spans="1:12" ht="22.5" hidden="1" outlineLevel="1">
      <c r="A501" s="906"/>
      <c r="B501" s="660" t="s">
        <v>650</v>
      </c>
      <c r="C501" s="660" t="s">
        <v>651</v>
      </c>
      <c r="D501" s="539">
        <v>0</v>
      </c>
      <c r="E501" s="539">
        <v>0</v>
      </c>
      <c r="F501" s="540">
        <f t="shared" si="79"/>
        <v>0</v>
      </c>
      <c r="G501" s="539">
        <v>0</v>
      </c>
      <c r="H501" s="539">
        <v>0</v>
      </c>
      <c r="I501" s="540">
        <f t="shared" si="77"/>
        <v>0</v>
      </c>
      <c r="J501" s="658"/>
      <c r="K501" s="658"/>
      <c r="L501" s="658"/>
    </row>
    <row r="502" spans="1:12" ht="22.5" hidden="1" outlineLevel="1">
      <c r="A502" s="906"/>
      <c r="B502" s="910" t="s">
        <v>652</v>
      </c>
      <c r="C502" s="660" t="s">
        <v>653</v>
      </c>
      <c r="D502" s="541">
        <v>9</v>
      </c>
      <c r="E502" s="539">
        <v>0</v>
      </c>
      <c r="F502" s="540">
        <f t="shared" si="79"/>
        <v>9</v>
      </c>
      <c r="G502" s="539">
        <v>0</v>
      </c>
      <c r="H502" s="539">
        <v>0</v>
      </c>
      <c r="I502" s="540">
        <f t="shared" si="77"/>
        <v>0</v>
      </c>
      <c r="J502" s="658"/>
      <c r="K502" s="658"/>
      <c r="L502" s="658"/>
    </row>
    <row r="503" spans="1:12" hidden="1" outlineLevel="1">
      <c r="A503" s="906"/>
      <c r="B503" s="910"/>
      <c r="C503" s="660" t="s">
        <v>654</v>
      </c>
      <c r="D503" s="539">
        <v>3</v>
      </c>
      <c r="E503" s="539">
        <v>0</v>
      </c>
      <c r="F503" s="540">
        <f t="shared" si="79"/>
        <v>3</v>
      </c>
      <c r="G503" s="539">
        <v>0</v>
      </c>
      <c r="H503" s="539">
        <v>0</v>
      </c>
      <c r="I503" s="540">
        <f t="shared" si="77"/>
        <v>0</v>
      </c>
      <c r="J503" s="658"/>
      <c r="K503" s="658"/>
      <c r="L503" s="658"/>
    </row>
    <row r="504" spans="1:12" hidden="1" outlineLevel="1">
      <c r="A504" s="906"/>
      <c r="B504" s="910"/>
      <c r="C504" s="660" t="s">
        <v>655</v>
      </c>
      <c r="D504" s="539">
        <v>0</v>
      </c>
      <c r="E504" s="539">
        <v>0</v>
      </c>
      <c r="F504" s="540">
        <f t="shared" si="79"/>
        <v>0</v>
      </c>
      <c r="G504" s="539">
        <v>0</v>
      </c>
      <c r="H504" s="539">
        <v>0</v>
      </c>
      <c r="I504" s="540">
        <f t="shared" si="77"/>
        <v>0</v>
      </c>
      <c r="J504" s="658"/>
      <c r="K504" s="658"/>
      <c r="L504" s="658"/>
    </row>
    <row r="505" spans="1:12" ht="22.5" hidden="1" outlineLevel="1">
      <c r="A505" s="906"/>
      <c r="B505" s="910"/>
      <c r="C505" s="660" t="s">
        <v>656</v>
      </c>
      <c r="D505" s="539">
        <v>0</v>
      </c>
      <c r="E505" s="539">
        <v>0</v>
      </c>
      <c r="F505" s="540">
        <f t="shared" si="79"/>
        <v>0</v>
      </c>
      <c r="G505" s="539">
        <v>0</v>
      </c>
      <c r="H505" s="539">
        <v>0</v>
      </c>
      <c r="I505" s="540">
        <f t="shared" si="77"/>
        <v>0</v>
      </c>
      <c r="J505" s="658"/>
      <c r="K505" s="658"/>
      <c r="L505" s="658"/>
    </row>
    <row r="506" spans="1:12" hidden="1" outlineLevel="1">
      <c r="A506" s="906"/>
      <c r="B506" s="910"/>
      <c r="C506" s="660" t="s">
        <v>657</v>
      </c>
      <c r="D506" s="539">
        <v>0</v>
      </c>
      <c r="E506" s="539">
        <v>0</v>
      </c>
      <c r="F506" s="540">
        <f t="shared" si="79"/>
        <v>0</v>
      </c>
      <c r="G506" s="539">
        <v>0</v>
      </c>
      <c r="H506" s="539">
        <v>0</v>
      </c>
      <c r="I506" s="540">
        <f t="shared" si="77"/>
        <v>0</v>
      </c>
      <c r="J506" s="658"/>
      <c r="K506" s="658"/>
      <c r="L506" s="658"/>
    </row>
    <row r="507" spans="1:12" hidden="1" outlineLevel="1">
      <c r="A507" s="906"/>
      <c r="B507" s="910"/>
      <c r="C507" s="660" t="s">
        <v>658</v>
      </c>
      <c r="D507" s="541">
        <v>0</v>
      </c>
      <c r="E507" s="539">
        <v>0</v>
      </c>
      <c r="F507" s="540">
        <f t="shared" si="79"/>
        <v>0</v>
      </c>
      <c r="G507" s="539">
        <v>0</v>
      </c>
      <c r="H507" s="539">
        <v>0</v>
      </c>
      <c r="I507" s="540">
        <f t="shared" si="77"/>
        <v>0</v>
      </c>
      <c r="J507" s="658"/>
      <c r="K507" s="658"/>
      <c r="L507" s="658"/>
    </row>
    <row r="508" spans="1:12" ht="33.75" hidden="1" outlineLevel="1">
      <c r="A508" s="906"/>
      <c r="B508" s="910"/>
      <c r="C508" s="660" t="s">
        <v>659</v>
      </c>
      <c r="D508" s="541">
        <v>12</v>
      </c>
      <c r="E508" s="539">
        <v>0</v>
      </c>
      <c r="F508" s="540">
        <f t="shared" si="79"/>
        <v>12</v>
      </c>
      <c r="G508" s="539">
        <v>0</v>
      </c>
      <c r="H508" s="539">
        <v>0</v>
      </c>
      <c r="I508" s="540">
        <f t="shared" si="77"/>
        <v>0</v>
      </c>
      <c r="J508" s="658"/>
      <c r="K508" s="658"/>
      <c r="L508" s="658"/>
    </row>
    <row r="509" spans="1:12" hidden="1" outlineLevel="1">
      <c r="A509" s="906"/>
      <c r="B509" s="910" t="s">
        <v>660</v>
      </c>
      <c r="C509" s="660" t="s">
        <v>661</v>
      </c>
      <c r="D509" s="541">
        <v>110</v>
      </c>
      <c r="E509" s="539">
        <v>0</v>
      </c>
      <c r="F509" s="540">
        <f t="shared" si="79"/>
        <v>110</v>
      </c>
      <c r="G509" s="539">
        <v>0</v>
      </c>
      <c r="H509" s="539">
        <v>0</v>
      </c>
      <c r="I509" s="540">
        <f t="shared" si="77"/>
        <v>0</v>
      </c>
      <c r="J509" s="658"/>
      <c r="K509" s="658"/>
      <c r="L509" s="658"/>
    </row>
    <row r="510" spans="1:12" ht="22.5" hidden="1" outlineLevel="1">
      <c r="A510" s="906"/>
      <c r="B510" s="910"/>
      <c r="C510" s="660" t="s">
        <v>662</v>
      </c>
      <c r="D510" s="541">
        <v>27</v>
      </c>
      <c r="E510" s="539">
        <v>0</v>
      </c>
      <c r="F510" s="540">
        <f t="shared" si="79"/>
        <v>27</v>
      </c>
      <c r="G510" s="539">
        <v>0</v>
      </c>
      <c r="H510" s="539">
        <v>0</v>
      </c>
      <c r="I510" s="540">
        <f t="shared" si="77"/>
        <v>0</v>
      </c>
      <c r="J510" s="658"/>
      <c r="K510" s="658"/>
      <c r="L510" s="658"/>
    </row>
    <row r="511" spans="1:12" ht="22.5" hidden="1" outlineLevel="1">
      <c r="A511" s="906"/>
      <c r="B511" s="660" t="s">
        <v>663</v>
      </c>
      <c r="C511" s="660" t="s">
        <v>664</v>
      </c>
      <c r="D511" s="541">
        <v>1</v>
      </c>
      <c r="E511" s="539">
        <v>0</v>
      </c>
      <c r="F511" s="540">
        <f t="shared" si="79"/>
        <v>1</v>
      </c>
      <c r="G511" s="539">
        <v>0</v>
      </c>
      <c r="H511" s="539">
        <v>0</v>
      </c>
      <c r="I511" s="540">
        <f t="shared" si="77"/>
        <v>0</v>
      </c>
      <c r="J511" s="658"/>
      <c r="K511" s="658"/>
      <c r="L511" s="658"/>
    </row>
    <row r="512" spans="1:12" collapsed="1">
      <c r="A512" s="901" t="s">
        <v>665</v>
      </c>
      <c r="B512" s="901"/>
      <c r="C512" s="901"/>
      <c r="D512" s="537">
        <f t="shared" ref="D512:I512" si="80">SUM(D513:D520)</f>
        <v>3</v>
      </c>
      <c r="E512" s="537">
        <f t="shared" si="80"/>
        <v>0</v>
      </c>
      <c r="F512" s="538">
        <f t="shared" si="80"/>
        <v>3</v>
      </c>
      <c r="G512" s="537">
        <f t="shared" si="80"/>
        <v>0</v>
      </c>
      <c r="H512" s="537">
        <f t="shared" si="80"/>
        <v>0</v>
      </c>
      <c r="I512" s="538">
        <f t="shared" si="80"/>
        <v>0</v>
      </c>
      <c r="J512" s="658"/>
      <c r="K512" s="658"/>
      <c r="L512" s="658"/>
    </row>
    <row r="513" spans="1:12" hidden="1" outlineLevel="1">
      <c r="A513" s="906" t="s">
        <v>665</v>
      </c>
      <c r="B513" s="910" t="s">
        <v>666</v>
      </c>
      <c r="C513" s="660" t="s">
        <v>667</v>
      </c>
      <c r="D513" s="539">
        <v>0</v>
      </c>
      <c r="E513" s="539">
        <v>0</v>
      </c>
      <c r="F513" s="540">
        <f t="shared" ref="F513:F520" si="81">+E513+D513</f>
        <v>0</v>
      </c>
      <c r="G513" s="539">
        <v>0</v>
      </c>
      <c r="H513" s="539">
        <v>0</v>
      </c>
      <c r="I513" s="540">
        <f t="shared" si="77"/>
        <v>0</v>
      </c>
      <c r="J513" s="658"/>
      <c r="K513" s="658"/>
      <c r="L513" s="658"/>
    </row>
    <row r="514" spans="1:12" ht="22.5" hidden="1" outlineLevel="1">
      <c r="A514" s="906"/>
      <c r="B514" s="910"/>
      <c r="C514" s="660" t="s">
        <v>668</v>
      </c>
      <c r="D514" s="541">
        <v>0</v>
      </c>
      <c r="E514" s="539">
        <v>0</v>
      </c>
      <c r="F514" s="540">
        <f t="shared" si="81"/>
        <v>0</v>
      </c>
      <c r="G514" s="539">
        <v>0</v>
      </c>
      <c r="H514" s="539">
        <v>0</v>
      </c>
      <c r="I514" s="540">
        <f t="shared" si="77"/>
        <v>0</v>
      </c>
      <c r="J514" s="658"/>
      <c r="K514" s="658"/>
      <c r="L514" s="658"/>
    </row>
    <row r="515" spans="1:12" hidden="1" outlineLevel="1">
      <c r="A515" s="906"/>
      <c r="B515" s="910"/>
      <c r="C515" s="660" t="s">
        <v>669</v>
      </c>
      <c r="D515" s="539">
        <v>0</v>
      </c>
      <c r="E515" s="539">
        <v>0</v>
      </c>
      <c r="F515" s="540">
        <f t="shared" si="81"/>
        <v>0</v>
      </c>
      <c r="G515" s="539">
        <v>0</v>
      </c>
      <c r="H515" s="539">
        <v>0</v>
      </c>
      <c r="I515" s="540">
        <f t="shared" si="77"/>
        <v>0</v>
      </c>
      <c r="J515" s="658"/>
      <c r="K515" s="658"/>
      <c r="L515" s="658"/>
    </row>
    <row r="516" spans="1:12" hidden="1" outlineLevel="1">
      <c r="A516" s="906"/>
      <c r="B516" s="910"/>
      <c r="C516" s="660" t="s">
        <v>670</v>
      </c>
      <c r="D516" s="539">
        <v>0</v>
      </c>
      <c r="E516" s="539">
        <v>0</v>
      </c>
      <c r="F516" s="540">
        <f t="shared" si="81"/>
        <v>0</v>
      </c>
      <c r="G516" s="539">
        <v>0</v>
      </c>
      <c r="H516" s="539">
        <v>0</v>
      </c>
      <c r="I516" s="540">
        <f t="shared" si="77"/>
        <v>0</v>
      </c>
      <c r="J516" s="658"/>
      <c r="K516" s="658"/>
      <c r="L516" s="658"/>
    </row>
    <row r="517" spans="1:12" ht="33.75" hidden="1" outlineLevel="1">
      <c r="A517" s="906"/>
      <c r="B517" s="910"/>
      <c r="C517" s="660" t="s">
        <v>671</v>
      </c>
      <c r="D517" s="539">
        <v>0</v>
      </c>
      <c r="E517" s="539">
        <v>0</v>
      </c>
      <c r="F517" s="540">
        <f t="shared" si="81"/>
        <v>0</v>
      </c>
      <c r="G517" s="539">
        <v>0</v>
      </c>
      <c r="H517" s="539">
        <v>0</v>
      </c>
      <c r="I517" s="540">
        <f t="shared" si="77"/>
        <v>0</v>
      </c>
      <c r="J517" s="658"/>
      <c r="K517" s="658"/>
      <c r="L517" s="658"/>
    </row>
    <row r="518" spans="1:12" ht="33.75" hidden="1" outlineLevel="1">
      <c r="A518" s="906"/>
      <c r="B518" s="660" t="s">
        <v>672</v>
      </c>
      <c r="C518" s="660" t="s">
        <v>673</v>
      </c>
      <c r="D518" s="541">
        <v>3</v>
      </c>
      <c r="E518" s="539">
        <v>0</v>
      </c>
      <c r="F518" s="540">
        <f t="shared" si="81"/>
        <v>3</v>
      </c>
      <c r="G518" s="539">
        <v>0</v>
      </c>
      <c r="H518" s="539">
        <v>0</v>
      </c>
      <c r="I518" s="540">
        <f t="shared" si="77"/>
        <v>0</v>
      </c>
      <c r="J518" s="658"/>
      <c r="K518" s="658"/>
      <c r="L518" s="658"/>
    </row>
    <row r="519" spans="1:12" ht="22.5" hidden="1" outlineLevel="1">
      <c r="A519" s="906"/>
      <c r="B519" s="660" t="s">
        <v>674</v>
      </c>
      <c r="C519" s="660" t="s">
        <v>675</v>
      </c>
      <c r="D519" s="539">
        <v>0</v>
      </c>
      <c r="E519" s="539">
        <v>0</v>
      </c>
      <c r="F519" s="540">
        <f t="shared" si="81"/>
        <v>0</v>
      </c>
      <c r="G519" s="539">
        <v>0</v>
      </c>
      <c r="H519" s="539">
        <v>0</v>
      </c>
      <c r="I519" s="540">
        <f t="shared" si="77"/>
        <v>0</v>
      </c>
      <c r="J519" s="658"/>
      <c r="K519" s="658"/>
      <c r="L519" s="658"/>
    </row>
    <row r="520" spans="1:12" ht="22.5" hidden="1" outlineLevel="1">
      <c r="A520" s="906"/>
      <c r="B520" s="660" t="s">
        <v>676</v>
      </c>
      <c r="C520" s="660" t="s">
        <v>677</v>
      </c>
      <c r="D520" s="539">
        <v>0</v>
      </c>
      <c r="E520" s="539">
        <v>0</v>
      </c>
      <c r="F520" s="540">
        <f t="shared" si="81"/>
        <v>0</v>
      </c>
      <c r="G520" s="539">
        <v>0</v>
      </c>
      <c r="H520" s="539">
        <v>0</v>
      </c>
      <c r="I520" s="540">
        <f t="shared" si="77"/>
        <v>0</v>
      </c>
      <c r="J520" s="658"/>
      <c r="K520" s="658"/>
      <c r="L520" s="658"/>
    </row>
    <row r="521" spans="1:12" collapsed="1">
      <c r="A521" s="901" t="s">
        <v>678</v>
      </c>
      <c r="B521" s="901"/>
      <c r="C521" s="901"/>
      <c r="D521" s="537">
        <f t="shared" ref="D521:I521" si="82">+D522+D523+D524</f>
        <v>2</v>
      </c>
      <c r="E521" s="537">
        <f t="shared" si="82"/>
        <v>0</v>
      </c>
      <c r="F521" s="538">
        <f t="shared" si="82"/>
        <v>2</v>
      </c>
      <c r="G521" s="537">
        <f t="shared" si="82"/>
        <v>0</v>
      </c>
      <c r="H521" s="537">
        <f t="shared" si="82"/>
        <v>0</v>
      </c>
      <c r="I521" s="538">
        <f t="shared" si="82"/>
        <v>0</v>
      </c>
      <c r="J521" s="658"/>
      <c r="K521" s="658"/>
      <c r="L521" s="658"/>
    </row>
    <row r="522" spans="1:12" ht="22.5" hidden="1" outlineLevel="1">
      <c r="A522" s="906" t="s">
        <v>678</v>
      </c>
      <c r="B522" s="660" t="s">
        <v>679</v>
      </c>
      <c r="C522" s="660" t="s">
        <v>680</v>
      </c>
      <c r="D522" s="539">
        <v>2</v>
      </c>
      <c r="E522" s="541">
        <v>0</v>
      </c>
      <c r="F522" s="540">
        <f t="shared" ref="F522:F524" si="83">+E522+D522</f>
        <v>2</v>
      </c>
      <c r="G522" s="539">
        <v>0</v>
      </c>
      <c r="H522" s="539">
        <v>0</v>
      </c>
      <c r="I522" s="540">
        <f t="shared" si="77"/>
        <v>0</v>
      </c>
      <c r="J522" s="658"/>
      <c r="K522" s="658"/>
      <c r="L522" s="658"/>
    </row>
    <row r="523" spans="1:12" hidden="1" outlineLevel="1">
      <c r="A523" s="906"/>
      <c r="B523" s="910" t="s">
        <v>681</v>
      </c>
      <c r="C523" s="660" t="s">
        <v>682</v>
      </c>
      <c r="D523" s="539">
        <v>0</v>
      </c>
      <c r="E523" s="539">
        <v>0</v>
      </c>
      <c r="F523" s="540">
        <f t="shared" si="83"/>
        <v>0</v>
      </c>
      <c r="G523" s="539">
        <v>0</v>
      </c>
      <c r="H523" s="539">
        <v>0</v>
      </c>
      <c r="I523" s="540">
        <f t="shared" si="77"/>
        <v>0</v>
      </c>
      <c r="J523" s="658"/>
      <c r="K523" s="658"/>
      <c r="L523" s="658"/>
    </row>
    <row r="524" spans="1:12" hidden="1" outlineLevel="1">
      <c r="A524" s="906"/>
      <c r="B524" s="910"/>
      <c r="C524" s="660" t="s">
        <v>683</v>
      </c>
      <c r="D524" s="539">
        <v>0</v>
      </c>
      <c r="E524" s="539">
        <v>0</v>
      </c>
      <c r="F524" s="540">
        <f t="shared" si="83"/>
        <v>0</v>
      </c>
      <c r="G524" s="539">
        <v>0</v>
      </c>
      <c r="H524" s="539">
        <v>0</v>
      </c>
      <c r="I524" s="540">
        <f t="shared" si="77"/>
        <v>0</v>
      </c>
      <c r="J524" s="658"/>
      <c r="K524" s="658"/>
      <c r="L524" s="658"/>
    </row>
    <row r="525" spans="1:12" collapsed="1">
      <c r="A525" s="901" t="s">
        <v>684</v>
      </c>
      <c r="B525" s="901"/>
      <c r="C525" s="901"/>
      <c r="D525" s="537">
        <f t="shared" ref="D525:I525" si="84">SUM(D526:D532)</f>
        <v>23</v>
      </c>
      <c r="E525" s="537">
        <f t="shared" si="84"/>
        <v>0</v>
      </c>
      <c r="F525" s="538">
        <f t="shared" si="84"/>
        <v>23</v>
      </c>
      <c r="G525" s="537">
        <f t="shared" si="84"/>
        <v>0</v>
      </c>
      <c r="H525" s="537">
        <f t="shared" si="84"/>
        <v>0</v>
      </c>
      <c r="I525" s="538">
        <f t="shared" si="84"/>
        <v>0</v>
      </c>
      <c r="J525" s="658"/>
      <c r="K525" s="658"/>
      <c r="L525" s="658"/>
    </row>
    <row r="526" spans="1:12" hidden="1" outlineLevel="1">
      <c r="A526" s="906" t="s">
        <v>684</v>
      </c>
      <c r="B526" s="910" t="s">
        <v>685</v>
      </c>
      <c r="C526" s="660" t="s">
        <v>686</v>
      </c>
      <c r="D526" s="541">
        <v>5</v>
      </c>
      <c r="E526" s="541">
        <v>0</v>
      </c>
      <c r="F526" s="540">
        <f t="shared" ref="F526:F532" si="85">+E526+D526</f>
        <v>5</v>
      </c>
      <c r="G526" s="539">
        <v>0</v>
      </c>
      <c r="H526" s="539">
        <v>0</v>
      </c>
      <c r="I526" s="540">
        <f t="shared" si="77"/>
        <v>0</v>
      </c>
      <c r="J526" s="658"/>
      <c r="K526" s="658"/>
      <c r="L526" s="658"/>
    </row>
    <row r="527" spans="1:12" ht="22.5" hidden="1" outlineLevel="1">
      <c r="A527" s="906"/>
      <c r="B527" s="910"/>
      <c r="C527" s="660" t="s">
        <v>687</v>
      </c>
      <c r="D527" s="541">
        <v>0</v>
      </c>
      <c r="E527" s="539">
        <v>0</v>
      </c>
      <c r="F527" s="540">
        <f t="shared" si="85"/>
        <v>0</v>
      </c>
      <c r="G527" s="539">
        <v>0</v>
      </c>
      <c r="H527" s="539">
        <v>0</v>
      </c>
      <c r="I527" s="540">
        <f t="shared" si="77"/>
        <v>0</v>
      </c>
      <c r="J527" s="658"/>
      <c r="K527" s="658"/>
      <c r="L527" s="658"/>
    </row>
    <row r="528" spans="1:12" ht="22.5" hidden="1" outlineLevel="1">
      <c r="A528" s="906"/>
      <c r="B528" s="910" t="s">
        <v>688</v>
      </c>
      <c r="C528" s="660" t="s">
        <v>689</v>
      </c>
      <c r="D528" s="541">
        <v>1</v>
      </c>
      <c r="E528" s="539">
        <v>0</v>
      </c>
      <c r="F528" s="540">
        <f t="shared" si="85"/>
        <v>1</v>
      </c>
      <c r="G528" s="539">
        <v>0</v>
      </c>
      <c r="H528" s="539">
        <v>0</v>
      </c>
      <c r="I528" s="540">
        <f t="shared" si="77"/>
        <v>0</v>
      </c>
      <c r="J528" s="658"/>
      <c r="K528" s="658"/>
      <c r="L528" s="658"/>
    </row>
    <row r="529" spans="1:12" ht="22.5" hidden="1" outlineLevel="1">
      <c r="A529" s="906"/>
      <c r="B529" s="910"/>
      <c r="C529" s="660" t="s">
        <v>690</v>
      </c>
      <c r="D529" s="541">
        <v>2</v>
      </c>
      <c r="E529" s="539">
        <v>0</v>
      </c>
      <c r="F529" s="540">
        <f t="shared" si="85"/>
        <v>2</v>
      </c>
      <c r="G529" s="539">
        <v>0</v>
      </c>
      <c r="H529" s="539">
        <v>0</v>
      </c>
      <c r="I529" s="540">
        <f t="shared" si="77"/>
        <v>0</v>
      </c>
      <c r="J529" s="658"/>
      <c r="K529" s="658"/>
      <c r="L529" s="658"/>
    </row>
    <row r="530" spans="1:12" ht="22.5" hidden="1" outlineLevel="1">
      <c r="A530" s="906"/>
      <c r="B530" s="910"/>
      <c r="C530" s="660" t="s">
        <v>691</v>
      </c>
      <c r="D530" s="541">
        <v>3</v>
      </c>
      <c r="E530" s="539">
        <v>0</v>
      </c>
      <c r="F530" s="540">
        <f t="shared" si="85"/>
        <v>3</v>
      </c>
      <c r="G530" s="539">
        <v>0</v>
      </c>
      <c r="H530" s="539">
        <v>0</v>
      </c>
      <c r="I530" s="540">
        <f t="shared" si="77"/>
        <v>0</v>
      </c>
      <c r="J530" s="658"/>
      <c r="K530" s="658"/>
      <c r="L530" s="658"/>
    </row>
    <row r="531" spans="1:12" hidden="1" outlineLevel="1">
      <c r="A531" s="906"/>
      <c r="B531" s="910"/>
      <c r="C531" s="660" t="s">
        <v>692</v>
      </c>
      <c r="D531" s="541">
        <v>10</v>
      </c>
      <c r="E531" s="539">
        <v>0</v>
      </c>
      <c r="F531" s="540">
        <f t="shared" si="85"/>
        <v>10</v>
      </c>
      <c r="G531" s="539">
        <v>0</v>
      </c>
      <c r="H531" s="539">
        <v>0</v>
      </c>
      <c r="I531" s="540">
        <f t="shared" si="77"/>
        <v>0</v>
      </c>
      <c r="J531" s="658"/>
      <c r="K531" s="658"/>
      <c r="L531" s="658"/>
    </row>
    <row r="532" spans="1:12" hidden="1" outlineLevel="1">
      <c r="A532" s="906"/>
      <c r="B532" s="910"/>
      <c r="C532" s="660" t="s">
        <v>693</v>
      </c>
      <c r="D532" s="541">
        <v>2</v>
      </c>
      <c r="E532" s="539">
        <v>0</v>
      </c>
      <c r="F532" s="540">
        <f t="shared" si="85"/>
        <v>2</v>
      </c>
      <c r="G532" s="539">
        <v>0</v>
      </c>
      <c r="H532" s="539">
        <v>0</v>
      </c>
      <c r="I532" s="540">
        <f t="shared" si="77"/>
        <v>0</v>
      </c>
      <c r="J532" s="658"/>
      <c r="K532" s="658"/>
      <c r="L532" s="658"/>
    </row>
    <row r="533" spans="1:12" collapsed="1">
      <c r="A533" s="901" t="s">
        <v>694</v>
      </c>
      <c r="B533" s="901"/>
      <c r="C533" s="901"/>
      <c r="D533" s="537">
        <f t="shared" ref="D533:I533" si="86">+D534+D535</f>
        <v>0</v>
      </c>
      <c r="E533" s="537">
        <f t="shared" si="86"/>
        <v>0</v>
      </c>
      <c r="F533" s="538">
        <f t="shared" si="86"/>
        <v>0</v>
      </c>
      <c r="G533" s="537">
        <f t="shared" si="86"/>
        <v>0</v>
      </c>
      <c r="H533" s="537">
        <f t="shared" si="86"/>
        <v>0</v>
      </c>
      <c r="I533" s="538">
        <f t="shared" si="86"/>
        <v>0</v>
      </c>
      <c r="J533" s="658"/>
      <c r="K533" s="658"/>
      <c r="L533" s="658"/>
    </row>
    <row r="534" spans="1:12" ht="45" hidden="1" outlineLevel="1">
      <c r="A534" s="906" t="s">
        <v>694</v>
      </c>
      <c r="B534" s="660" t="s">
        <v>695</v>
      </c>
      <c r="C534" s="660" t="s">
        <v>696</v>
      </c>
      <c r="D534" s="541">
        <v>0</v>
      </c>
      <c r="E534" s="539">
        <v>0</v>
      </c>
      <c r="F534" s="540">
        <f t="shared" ref="F534:F535" si="87">+E534+D534</f>
        <v>0</v>
      </c>
      <c r="G534" s="539">
        <v>0</v>
      </c>
      <c r="H534" s="539">
        <v>0</v>
      </c>
      <c r="I534" s="540">
        <f t="shared" si="77"/>
        <v>0</v>
      </c>
      <c r="J534" s="658"/>
      <c r="K534" s="658"/>
      <c r="L534" s="658"/>
    </row>
    <row r="535" spans="1:12" ht="22.5" hidden="1" outlineLevel="1">
      <c r="A535" s="906"/>
      <c r="B535" s="660" t="s">
        <v>697</v>
      </c>
      <c r="C535" s="660" t="s">
        <v>698</v>
      </c>
      <c r="D535" s="541">
        <v>0</v>
      </c>
      <c r="E535" s="539">
        <v>0</v>
      </c>
      <c r="F535" s="540">
        <f t="shared" si="87"/>
        <v>0</v>
      </c>
      <c r="G535" s="539">
        <v>0</v>
      </c>
      <c r="H535" s="539">
        <v>0</v>
      </c>
      <c r="I535" s="540">
        <f t="shared" si="77"/>
        <v>0</v>
      </c>
      <c r="J535" s="658"/>
      <c r="K535" s="658"/>
      <c r="L535" s="658"/>
    </row>
    <row r="536" spans="1:12" collapsed="1">
      <c r="A536" s="901" t="s">
        <v>699</v>
      </c>
      <c r="B536" s="901"/>
      <c r="C536" s="901"/>
      <c r="D536" s="537">
        <f t="shared" ref="D536:I536" si="88">SUM(D537:D540)</f>
        <v>9</v>
      </c>
      <c r="E536" s="537">
        <f t="shared" si="88"/>
        <v>0</v>
      </c>
      <c r="F536" s="538">
        <f t="shared" si="88"/>
        <v>9</v>
      </c>
      <c r="G536" s="537">
        <f t="shared" si="88"/>
        <v>0</v>
      </c>
      <c r="H536" s="537">
        <f t="shared" si="88"/>
        <v>0</v>
      </c>
      <c r="I536" s="538">
        <f t="shared" si="88"/>
        <v>0</v>
      </c>
      <c r="J536" s="658"/>
      <c r="K536" s="658"/>
      <c r="L536" s="658"/>
    </row>
    <row r="537" spans="1:12" ht="22.5" hidden="1" outlineLevel="1">
      <c r="A537" s="906" t="s">
        <v>699</v>
      </c>
      <c r="B537" s="660" t="s">
        <v>700</v>
      </c>
      <c r="C537" s="660" t="s">
        <v>701</v>
      </c>
      <c r="D537" s="541">
        <v>9</v>
      </c>
      <c r="E537" s="539">
        <v>0</v>
      </c>
      <c r="F537" s="540">
        <f t="shared" ref="F537:F540" si="89">+E537+D537</f>
        <v>9</v>
      </c>
      <c r="G537" s="539">
        <v>0</v>
      </c>
      <c r="H537" s="539">
        <v>0</v>
      </c>
      <c r="I537" s="540">
        <f t="shared" si="77"/>
        <v>0</v>
      </c>
      <c r="J537" s="658"/>
      <c r="K537" s="658"/>
      <c r="L537" s="658"/>
    </row>
    <row r="538" spans="1:12" ht="33.75" hidden="1" outlineLevel="1">
      <c r="A538" s="906"/>
      <c r="B538" s="660" t="s">
        <v>702</v>
      </c>
      <c r="C538" s="660" t="s">
        <v>703</v>
      </c>
      <c r="D538" s="539">
        <v>0</v>
      </c>
      <c r="E538" s="539">
        <v>0</v>
      </c>
      <c r="F538" s="540">
        <f t="shared" si="89"/>
        <v>0</v>
      </c>
      <c r="G538" s="539">
        <v>0</v>
      </c>
      <c r="H538" s="539">
        <v>0</v>
      </c>
      <c r="I538" s="540">
        <f t="shared" si="77"/>
        <v>0</v>
      </c>
      <c r="J538" s="658"/>
      <c r="K538" s="658"/>
      <c r="L538" s="658"/>
    </row>
    <row r="539" spans="1:12" ht="45" hidden="1" outlineLevel="1">
      <c r="A539" s="906"/>
      <c r="B539" s="660" t="s">
        <v>704</v>
      </c>
      <c r="C539" s="660" t="s">
        <v>705</v>
      </c>
      <c r="D539" s="539">
        <v>0</v>
      </c>
      <c r="E539" s="539">
        <v>0</v>
      </c>
      <c r="F539" s="540">
        <f t="shared" si="89"/>
        <v>0</v>
      </c>
      <c r="G539" s="539">
        <v>0</v>
      </c>
      <c r="H539" s="539">
        <v>0</v>
      </c>
      <c r="I539" s="540">
        <f t="shared" si="77"/>
        <v>0</v>
      </c>
      <c r="J539" s="658"/>
      <c r="K539" s="658"/>
      <c r="L539" s="658"/>
    </row>
    <row r="540" spans="1:12" ht="22.5" hidden="1" outlineLevel="1">
      <c r="A540" s="906"/>
      <c r="B540" s="660" t="s">
        <v>706</v>
      </c>
      <c r="C540" s="660" t="s">
        <v>707</v>
      </c>
      <c r="D540" s="539">
        <v>0</v>
      </c>
      <c r="E540" s="539">
        <v>0</v>
      </c>
      <c r="F540" s="540">
        <f t="shared" si="89"/>
        <v>0</v>
      </c>
      <c r="G540" s="539">
        <v>0</v>
      </c>
      <c r="H540" s="539">
        <v>0</v>
      </c>
      <c r="I540" s="540">
        <f t="shared" si="77"/>
        <v>0</v>
      </c>
      <c r="J540" s="658"/>
      <c r="K540" s="658"/>
      <c r="L540" s="658"/>
    </row>
    <row r="541" spans="1:12" collapsed="1">
      <c r="A541" s="901" t="s">
        <v>708</v>
      </c>
      <c r="B541" s="901"/>
      <c r="C541" s="901"/>
      <c r="D541" s="537">
        <f t="shared" ref="D541:I541" si="90">SUM(D542:D545)</f>
        <v>18</v>
      </c>
      <c r="E541" s="537">
        <f t="shared" si="90"/>
        <v>6</v>
      </c>
      <c r="F541" s="538">
        <f t="shared" si="90"/>
        <v>24</v>
      </c>
      <c r="G541" s="537">
        <f t="shared" si="90"/>
        <v>0</v>
      </c>
      <c r="H541" s="537">
        <f t="shared" si="90"/>
        <v>0</v>
      </c>
      <c r="I541" s="538">
        <f t="shared" si="90"/>
        <v>0</v>
      </c>
      <c r="J541" s="658"/>
      <c r="K541" s="658"/>
      <c r="L541" s="658"/>
    </row>
    <row r="542" spans="1:12" ht="33.75" hidden="1" outlineLevel="1">
      <c r="A542" s="906" t="s">
        <v>708</v>
      </c>
      <c r="B542" s="660" t="s">
        <v>709</v>
      </c>
      <c r="C542" s="660" t="s">
        <v>710</v>
      </c>
      <c r="D542" s="541">
        <v>14</v>
      </c>
      <c r="E542" s="541">
        <v>0</v>
      </c>
      <c r="F542" s="540">
        <f t="shared" ref="F542:F545" si="91">+E542+D542</f>
        <v>14</v>
      </c>
      <c r="G542" s="539">
        <v>0</v>
      </c>
      <c r="H542" s="539">
        <v>0</v>
      </c>
      <c r="I542" s="540">
        <f t="shared" si="77"/>
        <v>0</v>
      </c>
      <c r="J542" s="658"/>
      <c r="K542" s="658"/>
      <c r="L542" s="658"/>
    </row>
    <row r="543" spans="1:12" ht="22.5" hidden="1" outlineLevel="1">
      <c r="A543" s="906"/>
      <c r="B543" s="910" t="s">
        <v>711</v>
      </c>
      <c r="C543" s="660" t="s">
        <v>712</v>
      </c>
      <c r="D543" s="539">
        <v>0</v>
      </c>
      <c r="E543" s="539">
        <v>0</v>
      </c>
      <c r="F543" s="540">
        <f t="shared" si="91"/>
        <v>0</v>
      </c>
      <c r="G543" s="539">
        <v>0</v>
      </c>
      <c r="H543" s="539">
        <v>0</v>
      </c>
      <c r="I543" s="540">
        <f t="shared" si="77"/>
        <v>0</v>
      </c>
      <c r="J543" s="658"/>
      <c r="K543" s="658"/>
      <c r="L543" s="658"/>
    </row>
    <row r="544" spans="1:12" hidden="1" outlineLevel="1">
      <c r="A544" s="906"/>
      <c r="B544" s="910"/>
      <c r="C544" s="660" t="s">
        <v>713</v>
      </c>
      <c r="D544" s="541">
        <v>3</v>
      </c>
      <c r="E544" s="539">
        <v>5</v>
      </c>
      <c r="F544" s="540">
        <f t="shared" si="91"/>
        <v>8</v>
      </c>
      <c r="G544" s="539">
        <v>0</v>
      </c>
      <c r="H544" s="539">
        <v>0</v>
      </c>
      <c r="I544" s="540">
        <f t="shared" si="77"/>
        <v>0</v>
      </c>
      <c r="J544" s="658"/>
      <c r="K544" s="658"/>
      <c r="L544" s="658"/>
    </row>
    <row r="545" spans="1:12" ht="22.5" hidden="1" outlineLevel="1">
      <c r="A545" s="906"/>
      <c r="B545" s="660" t="s">
        <v>714</v>
      </c>
      <c r="C545" s="660" t="s">
        <v>715</v>
      </c>
      <c r="D545" s="539">
        <v>1</v>
      </c>
      <c r="E545" s="539">
        <v>1</v>
      </c>
      <c r="F545" s="540">
        <f t="shared" si="91"/>
        <v>2</v>
      </c>
      <c r="G545" s="539">
        <v>0</v>
      </c>
      <c r="H545" s="539">
        <v>0</v>
      </c>
      <c r="I545" s="540">
        <f t="shared" si="77"/>
        <v>0</v>
      </c>
      <c r="J545" s="658"/>
      <c r="K545" s="658"/>
      <c r="L545" s="658"/>
    </row>
    <row r="546" spans="1:12" collapsed="1">
      <c r="A546" s="901" t="s">
        <v>716</v>
      </c>
      <c r="B546" s="901"/>
      <c r="C546" s="901"/>
      <c r="D546" s="537">
        <f t="shared" ref="D546:I546" si="92">SUM(D547:D553)</f>
        <v>0</v>
      </c>
      <c r="E546" s="537">
        <f t="shared" si="92"/>
        <v>0</v>
      </c>
      <c r="F546" s="538">
        <f t="shared" si="92"/>
        <v>0</v>
      </c>
      <c r="G546" s="537">
        <f t="shared" si="92"/>
        <v>0</v>
      </c>
      <c r="H546" s="537">
        <f t="shared" si="92"/>
        <v>0</v>
      </c>
      <c r="I546" s="538">
        <f t="shared" si="92"/>
        <v>0</v>
      </c>
      <c r="J546" s="658"/>
      <c r="K546" s="658"/>
      <c r="L546" s="658"/>
    </row>
    <row r="547" spans="1:12" hidden="1" outlineLevel="1">
      <c r="A547" s="906" t="s">
        <v>716</v>
      </c>
      <c r="B547" s="910" t="s">
        <v>717</v>
      </c>
      <c r="C547" s="660" t="s">
        <v>718</v>
      </c>
      <c r="D547" s="539">
        <v>0</v>
      </c>
      <c r="E547" s="539">
        <v>0</v>
      </c>
      <c r="F547" s="540">
        <f t="shared" ref="F547:F553" si="93">+E547+D547</f>
        <v>0</v>
      </c>
      <c r="G547" s="539">
        <v>0</v>
      </c>
      <c r="H547" s="539">
        <v>0</v>
      </c>
      <c r="I547" s="540">
        <f t="shared" si="77"/>
        <v>0</v>
      </c>
      <c r="J547" s="658"/>
      <c r="K547" s="658"/>
      <c r="L547" s="658"/>
    </row>
    <row r="548" spans="1:12" ht="22.5" hidden="1" outlineLevel="1">
      <c r="A548" s="906"/>
      <c r="B548" s="910"/>
      <c r="C548" s="660" t="s">
        <v>719</v>
      </c>
      <c r="D548" s="539">
        <v>0</v>
      </c>
      <c r="E548" s="539">
        <v>0</v>
      </c>
      <c r="F548" s="540">
        <f t="shared" si="93"/>
        <v>0</v>
      </c>
      <c r="G548" s="539">
        <v>0</v>
      </c>
      <c r="H548" s="539">
        <v>0</v>
      </c>
      <c r="I548" s="540">
        <f t="shared" si="77"/>
        <v>0</v>
      </c>
      <c r="J548" s="658"/>
      <c r="K548" s="658"/>
      <c r="L548" s="658"/>
    </row>
    <row r="549" spans="1:12" hidden="1" outlineLevel="1">
      <c r="A549" s="906"/>
      <c r="B549" s="910"/>
      <c r="C549" s="660" t="s">
        <v>720</v>
      </c>
      <c r="D549" s="539">
        <v>0</v>
      </c>
      <c r="E549" s="539">
        <v>0</v>
      </c>
      <c r="F549" s="540">
        <f t="shared" si="93"/>
        <v>0</v>
      </c>
      <c r="G549" s="539">
        <v>0</v>
      </c>
      <c r="H549" s="539">
        <v>0</v>
      </c>
      <c r="I549" s="540">
        <f t="shared" si="77"/>
        <v>0</v>
      </c>
      <c r="J549" s="658"/>
      <c r="K549" s="658"/>
      <c r="L549" s="658"/>
    </row>
    <row r="550" spans="1:12" hidden="1" outlineLevel="1">
      <c r="A550" s="906"/>
      <c r="B550" s="910"/>
      <c r="C550" s="660" t="s">
        <v>721</v>
      </c>
      <c r="D550" s="539">
        <v>0</v>
      </c>
      <c r="E550" s="539">
        <v>0</v>
      </c>
      <c r="F550" s="540">
        <f t="shared" si="93"/>
        <v>0</v>
      </c>
      <c r="G550" s="539">
        <v>0</v>
      </c>
      <c r="H550" s="539">
        <v>0</v>
      </c>
      <c r="I550" s="540">
        <f t="shared" si="77"/>
        <v>0</v>
      </c>
      <c r="J550" s="658"/>
      <c r="K550" s="658"/>
      <c r="L550" s="658"/>
    </row>
    <row r="551" spans="1:12" hidden="1" outlineLevel="1">
      <c r="A551" s="906"/>
      <c r="B551" s="910"/>
      <c r="C551" s="660" t="s">
        <v>722</v>
      </c>
      <c r="D551" s="539">
        <v>0</v>
      </c>
      <c r="E551" s="539">
        <v>0</v>
      </c>
      <c r="F551" s="540">
        <f t="shared" si="93"/>
        <v>0</v>
      </c>
      <c r="G551" s="539">
        <v>0</v>
      </c>
      <c r="H551" s="539">
        <v>0</v>
      </c>
      <c r="I551" s="540">
        <f t="shared" si="77"/>
        <v>0</v>
      </c>
      <c r="J551" s="658"/>
      <c r="K551" s="658"/>
      <c r="L551" s="658"/>
    </row>
    <row r="552" spans="1:12" hidden="1" outlineLevel="1">
      <c r="A552" s="906"/>
      <c r="B552" s="910" t="s">
        <v>723</v>
      </c>
      <c r="C552" s="660" t="s">
        <v>724</v>
      </c>
      <c r="D552" s="539">
        <v>0</v>
      </c>
      <c r="E552" s="539">
        <v>0</v>
      </c>
      <c r="F552" s="540">
        <f t="shared" si="93"/>
        <v>0</v>
      </c>
      <c r="G552" s="539">
        <v>0</v>
      </c>
      <c r="H552" s="539">
        <v>0</v>
      </c>
      <c r="I552" s="540">
        <f t="shared" si="77"/>
        <v>0</v>
      </c>
      <c r="J552" s="658"/>
      <c r="K552" s="658"/>
      <c r="L552" s="658"/>
    </row>
    <row r="553" spans="1:12" ht="22.5" hidden="1" outlineLevel="1">
      <c r="A553" s="906"/>
      <c r="B553" s="910"/>
      <c r="C553" s="660" t="s">
        <v>725</v>
      </c>
      <c r="D553" s="539">
        <v>0</v>
      </c>
      <c r="E553" s="539">
        <v>0</v>
      </c>
      <c r="F553" s="540">
        <f t="shared" si="93"/>
        <v>0</v>
      </c>
      <c r="G553" s="539">
        <v>0</v>
      </c>
      <c r="H553" s="539">
        <v>0</v>
      </c>
      <c r="I553" s="540">
        <f t="shared" si="77"/>
        <v>0</v>
      </c>
      <c r="J553" s="658"/>
      <c r="K553" s="658"/>
      <c r="L553" s="658"/>
    </row>
    <row r="554" spans="1:12" ht="24.75" customHeight="1" collapsed="1">
      <c r="A554" s="901" t="s">
        <v>726</v>
      </c>
      <c r="B554" s="901"/>
      <c r="C554" s="901"/>
      <c r="D554" s="537">
        <f t="shared" ref="D554:I554" si="94">SUM(D555:D559)</f>
        <v>0</v>
      </c>
      <c r="E554" s="537">
        <f t="shared" si="94"/>
        <v>0</v>
      </c>
      <c r="F554" s="538">
        <f t="shared" si="94"/>
        <v>0</v>
      </c>
      <c r="G554" s="537">
        <f t="shared" si="94"/>
        <v>0</v>
      </c>
      <c r="H554" s="537">
        <f t="shared" si="94"/>
        <v>0</v>
      </c>
      <c r="I554" s="538">
        <f t="shared" si="94"/>
        <v>0</v>
      </c>
      <c r="J554" s="658"/>
      <c r="K554" s="658"/>
      <c r="L554" s="658"/>
    </row>
    <row r="555" spans="1:12" ht="22.5" hidden="1" outlineLevel="1">
      <c r="A555" s="906" t="s">
        <v>726</v>
      </c>
      <c r="B555" s="910" t="s">
        <v>727</v>
      </c>
      <c r="C555" s="660" t="s">
        <v>728</v>
      </c>
      <c r="D555" s="539">
        <v>0</v>
      </c>
      <c r="E555" s="539">
        <v>0</v>
      </c>
      <c r="F555" s="540">
        <f t="shared" ref="F555:F559" si="95">+E555+D555</f>
        <v>0</v>
      </c>
      <c r="G555" s="539">
        <v>0</v>
      </c>
      <c r="H555" s="539">
        <v>0</v>
      </c>
      <c r="I555" s="540">
        <f t="shared" si="77"/>
        <v>0</v>
      </c>
      <c r="J555" s="658"/>
      <c r="K555" s="658"/>
      <c r="L555" s="658"/>
    </row>
    <row r="556" spans="1:12" ht="22.5" hidden="1" outlineLevel="1">
      <c r="A556" s="906"/>
      <c r="B556" s="910"/>
      <c r="C556" s="660" t="s">
        <v>729</v>
      </c>
      <c r="D556" s="539">
        <v>0</v>
      </c>
      <c r="E556" s="539">
        <v>0</v>
      </c>
      <c r="F556" s="540">
        <f t="shared" si="95"/>
        <v>0</v>
      </c>
      <c r="G556" s="539">
        <v>0</v>
      </c>
      <c r="H556" s="539">
        <v>0</v>
      </c>
      <c r="I556" s="540">
        <f t="shared" si="77"/>
        <v>0</v>
      </c>
      <c r="J556" s="658"/>
      <c r="K556" s="658"/>
      <c r="L556" s="658"/>
    </row>
    <row r="557" spans="1:12" ht="22.5" hidden="1" outlineLevel="1">
      <c r="A557" s="906"/>
      <c r="B557" s="910"/>
      <c r="C557" s="660" t="s">
        <v>730</v>
      </c>
      <c r="D557" s="539">
        <v>0</v>
      </c>
      <c r="E557" s="539">
        <v>0</v>
      </c>
      <c r="F557" s="540">
        <f t="shared" si="95"/>
        <v>0</v>
      </c>
      <c r="G557" s="539">
        <v>0</v>
      </c>
      <c r="H557" s="539">
        <v>0</v>
      </c>
      <c r="I557" s="540">
        <f t="shared" si="77"/>
        <v>0</v>
      </c>
      <c r="J557" s="658"/>
      <c r="K557" s="658"/>
      <c r="L557" s="658"/>
    </row>
    <row r="558" spans="1:12" hidden="1" outlineLevel="1">
      <c r="A558" s="906"/>
      <c r="B558" s="910"/>
      <c r="C558" s="660" t="s">
        <v>731</v>
      </c>
      <c r="D558" s="539">
        <v>0</v>
      </c>
      <c r="E558" s="539">
        <v>0</v>
      </c>
      <c r="F558" s="540">
        <f t="shared" si="95"/>
        <v>0</v>
      </c>
      <c r="G558" s="539">
        <v>0</v>
      </c>
      <c r="H558" s="539">
        <v>0</v>
      </c>
      <c r="I558" s="540">
        <f t="shared" si="77"/>
        <v>0</v>
      </c>
      <c r="J558" s="658"/>
      <c r="K558" s="658"/>
      <c r="L558" s="658"/>
    </row>
    <row r="559" spans="1:12" ht="33.75" hidden="1" outlineLevel="1">
      <c r="A559" s="906"/>
      <c r="B559" s="660" t="s">
        <v>732</v>
      </c>
      <c r="C559" s="660" t="s">
        <v>733</v>
      </c>
      <c r="D559" s="541">
        <v>0</v>
      </c>
      <c r="E559" s="539">
        <v>0</v>
      </c>
      <c r="F559" s="540">
        <f t="shared" si="95"/>
        <v>0</v>
      </c>
      <c r="G559" s="539">
        <v>0</v>
      </c>
      <c r="H559" s="539">
        <v>0</v>
      </c>
      <c r="I559" s="540">
        <f t="shared" si="77"/>
        <v>0</v>
      </c>
      <c r="J559" s="658"/>
      <c r="K559" s="658"/>
      <c r="L559" s="658"/>
    </row>
    <row r="560" spans="1:12" collapsed="1">
      <c r="A560" s="901" t="s">
        <v>734</v>
      </c>
      <c r="B560" s="901"/>
      <c r="C560" s="901"/>
      <c r="D560" s="537">
        <f t="shared" ref="D560:I560" si="96">+D561+D562</f>
        <v>0</v>
      </c>
      <c r="E560" s="537">
        <f t="shared" si="96"/>
        <v>0</v>
      </c>
      <c r="F560" s="538">
        <f t="shared" si="96"/>
        <v>0</v>
      </c>
      <c r="G560" s="537">
        <f t="shared" si="96"/>
        <v>0</v>
      </c>
      <c r="H560" s="537">
        <f t="shared" si="96"/>
        <v>0</v>
      </c>
      <c r="I560" s="538">
        <f t="shared" si="96"/>
        <v>0</v>
      </c>
      <c r="J560" s="658"/>
      <c r="K560" s="658"/>
      <c r="L560" s="658"/>
    </row>
    <row r="561" spans="1:12" hidden="1" outlineLevel="1">
      <c r="A561" s="906" t="s">
        <v>734</v>
      </c>
      <c r="B561" s="660" t="s">
        <v>735</v>
      </c>
      <c r="C561" s="660" t="s">
        <v>736</v>
      </c>
      <c r="D561" s="539">
        <v>0</v>
      </c>
      <c r="E561" s="539">
        <v>0</v>
      </c>
      <c r="F561" s="540">
        <f t="shared" ref="F561:F562" si="97">+E561+D561</f>
        <v>0</v>
      </c>
      <c r="G561" s="539">
        <v>0</v>
      </c>
      <c r="H561" s="539">
        <v>0</v>
      </c>
      <c r="I561" s="540">
        <f t="shared" si="77"/>
        <v>0</v>
      </c>
      <c r="J561" s="658"/>
      <c r="K561" s="658"/>
      <c r="L561" s="658"/>
    </row>
    <row r="562" spans="1:12" ht="33.75" hidden="1" outlineLevel="1">
      <c r="A562" s="906"/>
      <c r="B562" s="660" t="s">
        <v>737</v>
      </c>
      <c r="C562" s="660" t="s">
        <v>738</v>
      </c>
      <c r="D562" s="539">
        <v>0</v>
      </c>
      <c r="E562" s="539">
        <v>0</v>
      </c>
      <c r="F562" s="540">
        <f t="shared" si="97"/>
        <v>0</v>
      </c>
      <c r="G562" s="539">
        <v>0</v>
      </c>
      <c r="H562" s="539">
        <v>0</v>
      </c>
      <c r="I562" s="540">
        <f t="shared" si="77"/>
        <v>0</v>
      </c>
      <c r="J562" s="658"/>
      <c r="K562" s="658"/>
      <c r="L562" s="658"/>
    </row>
    <row r="563" spans="1:12" collapsed="1">
      <c r="A563" s="901" t="s">
        <v>739</v>
      </c>
      <c r="B563" s="901"/>
      <c r="C563" s="901"/>
      <c r="D563" s="537">
        <f t="shared" ref="D563:I563" si="98">SUM(D564:D567)</f>
        <v>0</v>
      </c>
      <c r="E563" s="537">
        <f t="shared" si="98"/>
        <v>0</v>
      </c>
      <c r="F563" s="538">
        <f t="shared" si="98"/>
        <v>0</v>
      </c>
      <c r="G563" s="537">
        <f t="shared" si="98"/>
        <v>0</v>
      </c>
      <c r="H563" s="537">
        <f t="shared" si="98"/>
        <v>0</v>
      </c>
      <c r="I563" s="538">
        <f t="shared" si="98"/>
        <v>0</v>
      </c>
      <c r="J563" s="658"/>
      <c r="K563" s="658"/>
      <c r="L563" s="658"/>
    </row>
    <row r="564" spans="1:12" ht="33.75" hidden="1" outlineLevel="1">
      <c r="A564" s="906" t="s">
        <v>739</v>
      </c>
      <c r="B564" s="660" t="s">
        <v>740</v>
      </c>
      <c r="C564" s="660" t="s">
        <v>741</v>
      </c>
      <c r="D564" s="539">
        <v>0</v>
      </c>
      <c r="E564" s="539">
        <v>0</v>
      </c>
      <c r="F564" s="540">
        <f t="shared" ref="F564:F567" si="99">+E564+D564</f>
        <v>0</v>
      </c>
      <c r="G564" s="539">
        <v>0</v>
      </c>
      <c r="H564" s="539">
        <v>0</v>
      </c>
      <c r="I564" s="540">
        <f t="shared" si="77"/>
        <v>0</v>
      </c>
      <c r="J564" s="658"/>
      <c r="K564" s="658"/>
      <c r="L564" s="658"/>
    </row>
    <row r="565" spans="1:12" ht="33.75" hidden="1" outlineLevel="1">
      <c r="A565" s="906"/>
      <c r="B565" s="660" t="s">
        <v>742</v>
      </c>
      <c r="C565" s="660" t="s">
        <v>743</v>
      </c>
      <c r="D565" s="539">
        <v>0</v>
      </c>
      <c r="E565" s="539">
        <v>0</v>
      </c>
      <c r="F565" s="540">
        <f t="shared" si="99"/>
        <v>0</v>
      </c>
      <c r="G565" s="539">
        <v>0</v>
      </c>
      <c r="H565" s="539">
        <v>0</v>
      </c>
      <c r="I565" s="540">
        <f t="shared" si="77"/>
        <v>0</v>
      </c>
      <c r="J565" s="658"/>
      <c r="K565" s="658"/>
      <c r="L565" s="658"/>
    </row>
    <row r="566" spans="1:12" ht="33.75" hidden="1" outlineLevel="1">
      <c r="A566" s="906"/>
      <c r="B566" s="660" t="s">
        <v>744</v>
      </c>
      <c r="C566" s="660" t="s">
        <v>745</v>
      </c>
      <c r="D566" s="541">
        <v>0</v>
      </c>
      <c r="E566" s="539">
        <v>0</v>
      </c>
      <c r="F566" s="540">
        <f t="shared" si="99"/>
        <v>0</v>
      </c>
      <c r="G566" s="539">
        <v>0</v>
      </c>
      <c r="H566" s="539">
        <v>0</v>
      </c>
      <c r="I566" s="540">
        <f t="shared" si="77"/>
        <v>0</v>
      </c>
      <c r="J566" s="658"/>
      <c r="K566" s="658"/>
      <c r="L566" s="658"/>
    </row>
    <row r="567" spans="1:12" ht="33.75" hidden="1" outlineLevel="1">
      <c r="A567" s="906"/>
      <c r="B567" s="660" t="s">
        <v>746</v>
      </c>
      <c r="C567" s="660" t="s">
        <v>747</v>
      </c>
      <c r="D567" s="539">
        <v>0</v>
      </c>
      <c r="E567" s="539">
        <v>0</v>
      </c>
      <c r="F567" s="540">
        <f t="shared" si="99"/>
        <v>0</v>
      </c>
      <c r="G567" s="539">
        <v>0</v>
      </c>
      <c r="H567" s="539">
        <v>0</v>
      </c>
      <c r="I567" s="540">
        <f t="shared" si="77"/>
        <v>0</v>
      </c>
      <c r="J567" s="658"/>
      <c r="K567" s="658"/>
      <c r="L567" s="658"/>
    </row>
    <row r="568" spans="1:12" collapsed="1">
      <c r="A568" s="901" t="s">
        <v>748</v>
      </c>
      <c r="B568" s="901"/>
      <c r="C568" s="901"/>
      <c r="D568" s="537">
        <f t="shared" ref="D568:I568" si="100">SUM(D569:D572)</f>
        <v>1</v>
      </c>
      <c r="E568" s="537">
        <f t="shared" si="100"/>
        <v>0</v>
      </c>
      <c r="F568" s="538">
        <f t="shared" si="100"/>
        <v>1</v>
      </c>
      <c r="G568" s="537">
        <f t="shared" si="100"/>
        <v>0</v>
      </c>
      <c r="H568" s="537">
        <f t="shared" si="100"/>
        <v>0</v>
      </c>
      <c r="I568" s="538">
        <f t="shared" si="100"/>
        <v>0</v>
      </c>
      <c r="J568" s="658"/>
      <c r="K568" s="658"/>
      <c r="L568" s="658"/>
    </row>
    <row r="569" spans="1:12" hidden="1" outlineLevel="1">
      <c r="A569" s="906" t="s">
        <v>748</v>
      </c>
      <c r="B569" s="910" t="s">
        <v>749</v>
      </c>
      <c r="C569" s="660" t="s">
        <v>750</v>
      </c>
      <c r="D569" s="541">
        <v>1</v>
      </c>
      <c r="E569" s="539">
        <v>0</v>
      </c>
      <c r="F569" s="540">
        <f t="shared" ref="F569:F572" si="101">+E569+D569</f>
        <v>1</v>
      </c>
      <c r="G569" s="539">
        <v>0</v>
      </c>
      <c r="H569" s="539">
        <v>0</v>
      </c>
      <c r="I569" s="540">
        <f t="shared" si="77"/>
        <v>0</v>
      </c>
      <c r="J569" s="658"/>
      <c r="K569" s="658"/>
      <c r="L569" s="658"/>
    </row>
    <row r="570" spans="1:12" hidden="1" outlineLevel="1">
      <c r="A570" s="906"/>
      <c r="B570" s="910"/>
      <c r="C570" s="660" t="s">
        <v>751</v>
      </c>
      <c r="D570" s="539">
        <v>0</v>
      </c>
      <c r="E570" s="539">
        <v>0</v>
      </c>
      <c r="F570" s="540">
        <f t="shared" si="101"/>
        <v>0</v>
      </c>
      <c r="G570" s="539">
        <v>0</v>
      </c>
      <c r="H570" s="539">
        <v>0</v>
      </c>
      <c r="I570" s="540">
        <f t="shared" si="77"/>
        <v>0</v>
      </c>
      <c r="J570" s="658"/>
      <c r="K570" s="658"/>
      <c r="L570" s="658"/>
    </row>
    <row r="571" spans="1:12" hidden="1" outlineLevel="1">
      <c r="A571" s="906"/>
      <c r="B571" s="910"/>
      <c r="C571" s="660" t="s">
        <v>752</v>
      </c>
      <c r="D571" s="539">
        <v>0</v>
      </c>
      <c r="E571" s="539">
        <v>0</v>
      </c>
      <c r="F571" s="540">
        <f t="shared" si="101"/>
        <v>0</v>
      </c>
      <c r="G571" s="539">
        <v>0</v>
      </c>
      <c r="H571" s="539">
        <v>0</v>
      </c>
      <c r="I571" s="540">
        <f t="shared" ref="I571:I648" si="102">+H571+G571</f>
        <v>0</v>
      </c>
      <c r="J571" s="658"/>
      <c r="K571" s="658"/>
      <c r="L571" s="658"/>
    </row>
    <row r="572" spans="1:12" ht="22.5" hidden="1" outlineLevel="1">
      <c r="A572" s="906"/>
      <c r="B572" s="910"/>
      <c r="C572" s="660" t="s">
        <v>753</v>
      </c>
      <c r="D572" s="539">
        <v>0</v>
      </c>
      <c r="E572" s="539">
        <v>0</v>
      </c>
      <c r="F572" s="540">
        <f t="shared" si="101"/>
        <v>0</v>
      </c>
      <c r="G572" s="539">
        <v>0</v>
      </c>
      <c r="H572" s="539">
        <v>0</v>
      </c>
      <c r="I572" s="540">
        <f t="shared" si="102"/>
        <v>0</v>
      </c>
      <c r="J572" s="658"/>
      <c r="K572" s="658"/>
      <c r="L572" s="658"/>
    </row>
    <row r="573" spans="1:12" collapsed="1">
      <c r="A573" s="901" t="s">
        <v>754</v>
      </c>
      <c r="B573" s="901"/>
      <c r="C573" s="901"/>
      <c r="D573" s="537">
        <f t="shared" ref="D573:I573" si="103">SUM(D574:D577)</f>
        <v>0</v>
      </c>
      <c r="E573" s="537">
        <f t="shared" si="103"/>
        <v>0</v>
      </c>
      <c r="F573" s="538">
        <f t="shared" si="103"/>
        <v>0</v>
      </c>
      <c r="G573" s="537">
        <f t="shared" si="103"/>
        <v>0</v>
      </c>
      <c r="H573" s="537">
        <f t="shared" si="103"/>
        <v>0</v>
      </c>
      <c r="I573" s="538">
        <f t="shared" si="103"/>
        <v>0</v>
      </c>
      <c r="J573" s="658"/>
      <c r="K573" s="658"/>
      <c r="L573" s="658"/>
    </row>
    <row r="574" spans="1:12" ht="22.5" hidden="1" outlineLevel="1">
      <c r="A574" s="906" t="s">
        <v>754</v>
      </c>
      <c r="B574" s="910" t="s">
        <v>755</v>
      </c>
      <c r="C574" s="660" t="s">
        <v>756</v>
      </c>
      <c r="D574" s="539">
        <v>0</v>
      </c>
      <c r="E574" s="539">
        <v>0</v>
      </c>
      <c r="F574" s="540">
        <f t="shared" ref="F574:F577" si="104">+E574+D574</f>
        <v>0</v>
      </c>
      <c r="G574" s="539">
        <v>0</v>
      </c>
      <c r="H574" s="539">
        <v>0</v>
      </c>
      <c r="I574" s="540">
        <f t="shared" si="102"/>
        <v>0</v>
      </c>
      <c r="J574" s="658"/>
      <c r="K574" s="658"/>
      <c r="L574" s="658"/>
    </row>
    <row r="575" spans="1:12" hidden="1" outlineLevel="1">
      <c r="A575" s="906"/>
      <c r="B575" s="910"/>
      <c r="C575" s="660" t="s">
        <v>757</v>
      </c>
      <c r="D575" s="539">
        <v>0</v>
      </c>
      <c r="E575" s="539">
        <v>0</v>
      </c>
      <c r="F575" s="540">
        <f t="shared" si="104"/>
        <v>0</v>
      </c>
      <c r="G575" s="539">
        <v>0</v>
      </c>
      <c r="H575" s="539">
        <v>0</v>
      </c>
      <c r="I575" s="540">
        <f t="shared" si="102"/>
        <v>0</v>
      </c>
      <c r="J575" s="658"/>
      <c r="K575" s="658"/>
      <c r="L575" s="658"/>
    </row>
    <row r="576" spans="1:12" hidden="1" outlineLevel="1">
      <c r="A576" s="906"/>
      <c r="B576" s="910" t="s">
        <v>758</v>
      </c>
      <c r="C576" s="660" t="s">
        <v>759</v>
      </c>
      <c r="D576" s="539">
        <v>0</v>
      </c>
      <c r="E576" s="539">
        <v>0</v>
      </c>
      <c r="F576" s="540">
        <f t="shared" si="104"/>
        <v>0</v>
      </c>
      <c r="G576" s="539">
        <v>0</v>
      </c>
      <c r="H576" s="539">
        <v>0</v>
      </c>
      <c r="I576" s="540">
        <f t="shared" si="102"/>
        <v>0</v>
      </c>
      <c r="J576" s="658"/>
      <c r="K576" s="658"/>
      <c r="L576" s="658"/>
    </row>
    <row r="577" spans="1:12" ht="22.5" hidden="1" outlineLevel="1">
      <c r="A577" s="906"/>
      <c r="B577" s="910"/>
      <c r="C577" s="660" t="s">
        <v>760</v>
      </c>
      <c r="D577" s="539">
        <v>0</v>
      </c>
      <c r="E577" s="539">
        <v>0</v>
      </c>
      <c r="F577" s="540">
        <f t="shared" si="104"/>
        <v>0</v>
      </c>
      <c r="G577" s="539">
        <v>0</v>
      </c>
      <c r="H577" s="539">
        <v>0</v>
      </c>
      <c r="I577" s="540">
        <f t="shared" si="102"/>
        <v>0</v>
      </c>
      <c r="J577" s="658"/>
      <c r="K577" s="658"/>
      <c r="L577" s="658"/>
    </row>
    <row r="578" spans="1:12" collapsed="1">
      <c r="A578" s="901" t="s">
        <v>761</v>
      </c>
      <c r="B578" s="901"/>
      <c r="C578" s="901"/>
      <c r="D578" s="537">
        <f t="shared" ref="D578:I578" si="105">SUM(D579:D585)</f>
        <v>0</v>
      </c>
      <c r="E578" s="537">
        <f t="shared" si="105"/>
        <v>0</v>
      </c>
      <c r="F578" s="538">
        <f t="shared" si="105"/>
        <v>0</v>
      </c>
      <c r="G578" s="537">
        <f t="shared" si="105"/>
        <v>0</v>
      </c>
      <c r="H578" s="537">
        <f t="shared" si="105"/>
        <v>0</v>
      </c>
      <c r="I578" s="538">
        <f t="shared" si="105"/>
        <v>0</v>
      </c>
      <c r="J578" s="658"/>
      <c r="K578" s="658"/>
      <c r="L578" s="658"/>
    </row>
    <row r="579" spans="1:12" hidden="1" outlineLevel="1">
      <c r="A579" s="906" t="s">
        <v>761</v>
      </c>
      <c r="B579" s="910" t="s">
        <v>762</v>
      </c>
      <c r="C579" s="660" t="s">
        <v>763</v>
      </c>
      <c r="D579" s="539">
        <v>0</v>
      </c>
      <c r="E579" s="539">
        <v>0</v>
      </c>
      <c r="F579" s="540">
        <f t="shared" ref="F579:F585" si="106">+E579+D579</f>
        <v>0</v>
      </c>
      <c r="G579" s="539">
        <v>0</v>
      </c>
      <c r="H579" s="539">
        <v>0</v>
      </c>
      <c r="I579" s="540">
        <f t="shared" si="102"/>
        <v>0</v>
      </c>
      <c r="J579" s="658"/>
      <c r="K579" s="658"/>
      <c r="L579" s="658"/>
    </row>
    <row r="580" spans="1:12" hidden="1" outlineLevel="1">
      <c r="A580" s="906"/>
      <c r="B580" s="910"/>
      <c r="C580" s="660" t="s">
        <v>764</v>
      </c>
      <c r="D580" s="539">
        <v>0</v>
      </c>
      <c r="E580" s="539">
        <v>0</v>
      </c>
      <c r="F580" s="540">
        <f t="shared" si="106"/>
        <v>0</v>
      </c>
      <c r="G580" s="539">
        <v>0</v>
      </c>
      <c r="H580" s="539">
        <v>0</v>
      </c>
      <c r="I580" s="540">
        <f t="shared" si="102"/>
        <v>0</v>
      </c>
      <c r="J580" s="658"/>
      <c r="K580" s="658"/>
      <c r="L580" s="658"/>
    </row>
    <row r="581" spans="1:12" ht="33.75" hidden="1" outlineLevel="1">
      <c r="A581" s="906"/>
      <c r="B581" s="660" t="s">
        <v>765</v>
      </c>
      <c r="C581" s="660" t="s">
        <v>766</v>
      </c>
      <c r="D581" s="539">
        <v>0</v>
      </c>
      <c r="E581" s="539">
        <v>0</v>
      </c>
      <c r="F581" s="540">
        <f t="shared" si="106"/>
        <v>0</v>
      </c>
      <c r="G581" s="539">
        <v>0</v>
      </c>
      <c r="H581" s="539">
        <v>0</v>
      </c>
      <c r="I581" s="540">
        <f t="shared" si="102"/>
        <v>0</v>
      </c>
      <c r="J581" s="658"/>
      <c r="K581" s="658"/>
      <c r="L581" s="658"/>
    </row>
    <row r="582" spans="1:12" ht="22.5" hidden="1" outlineLevel="1">
      <c r="A582" s="906"/>
      <c r="B582" s="660" t="s">
        <v>767</v>
      </c>
      <c r="C582" s="660" t="s">
        <v>768</v>
      </c>
      <c r="D582" s="539">
        <v>0</v>
      </c>
      <c r="E582" s="539">
        <v>0</v>
      </c>
      <c r="F582" s="540">
        <f t="shared" si="106"/>
        <v>0</v>
      </c>
      <c r="G582" s="539">
        <v>0</v>
      </c>
      <c r="H582" s="539">
        <v>0</v>
      </c>
      <c r="I582" s="540">
        <f t="shared" si="102"/>
        <v>0</v>
      </c>
      <c r="J582" s="658"/>
      <c r="K582" s="658"/>
      <c r="L582" s="658"/>
    </row>
    <row r="583" spans="1:12" hidden="1" outlineLevel="1">
      <c r="A583" s="906"/>
      <c r="B583" s="910" t="s">
        <v>769</v>
      </c>
      <c r="C583" s="660" t="s">
        <v>770</v>
      </c>
      <c r="D583" s="539">
        <v>0</v>
      </c>
      <c r="E583" s="539">
        <v>0</v>
      </c>
      <c r="F583" s="540">
        <f t="shared" si="106"/>
        <v>0</v>
      </c>
      <c r="G583" s="539">
        <v>0</v>
      </c>
      <c r="H583" s="539">
        <v>0</v>
      </c>
      <c r="I583" s="540">
        <f t="shared" si="102"/>
        <v>0</v>
      </c>
      <c r="J583" s="658"/>
      <c r="K583" s="658"/>
      <c r="L583" s="658"/>
    </row>
    <row r="584" spans="1:12" hidden="1" outlineLevel="1">
      <c r="A584" s="906"/>
      <c r="B584" s="910"/>
      <c r="C584" s="660" t="s">
        <v>771</v>
      </c>
      <c r="D584" s="539">
        <v>0</v>
      </c>
      <c r="E584" s="539">
        <v>0</v>
      </c>
      <c r="F584" s="540">
        <f t="shared" si="106"/>
        <v>0</v>
      </c>
      <c r="G584" s="539">
        <v>0</v>
      </c>
      <c r="H584" s="539">
        <v>0</v>
      </c>
      <c r="I584" s="540">
        <f t="shared" si="102"/>
        <v>0</v>
      </c>
      <c r="J584" s="658"/>
      <c r="K584" s="658"/>
      <c r="L584" s="658"/>
    </row>
    <row r="585" spans="1:12" ht="33.75" hidden="1" outlineLevel="1">
      <c r="A585" s="906"/>
      <c r="B585" s="910"/>
      <c r="C585" s="660" t="s">
        <v>772</v>
      </c>
      <c r="D585" s="539">
        <v>0</v>
      </c>
      <c r="E585" s="539">
        <v>0</v>
      </c>
      <c r="F585" s="540">
        <f t="shared" si="106"/>
        <v>0</v>
      </c>
      <c r="G585" s="539">
        <v>0</v>
      </c>
      <c r="H585" s="539">
        <v>0</v>
      </c>
      <c r="I585" s="540">
        <f t="shared" si="102"/>
        <v>0</v>
      </c>
      <c r="J585" s="658"/>
      <c r="K585" s="658"/>
      <c r="L585" s="658"/>
    </row>
    <row r="586" spans="1:12" collapsed="1">
      <c r="A586" s="901" t="s">
        <v>773</v>
      </c>
      <c r="B586" s="901"/>
      <c r="C586" s="901"/>
      <c r="D586" s="537">
        <f t="shared" ref="D586:I586" si="107">SUM(D587:D590)</f>
        <v>0</v>
      </c>
      <c r="E586" s="537">
        <f t="shared" si="107"/>
        <v>0</v>
      </c>
      <c r="F586" s="538">
        <f t="shared" si="107"/>
        <v>0</v>
      </c>
      <c r="G586" s="537">
        <f t="shared" si="107"/>
        <v>0</v>
      </c>
      <c r="H586" s="537">
        <f t="shared" si="107"/>
        <v>0</v>
      </c>
      <c r="I586" s="538">
        <f t="shared" si="107"/>
        <v>0</v>
      </c>
      <c r="J586" s="658"/>
      <c r="K586" s="658"/>
      <c r="L586" s="658"/>
    </row>
    <row r="587" spans="1:12" hidden="1" outlineLevel="1">
      <c r="A587" s="906" t="s">
        <v>773</v>
      </c>
      <c r="B587" s="910" t="s">
        <v>774</v>
      </c>
      <c r="C587" s="660" t="s">
        <v>775</v>
      </c>
      <c r="D587" s="539">
        <v>0</v>
      </c>
      <c r="E587" s="539">
        <v>0</v>
      </c>
      <c r="F587" s="540">
        <f t="shared" ref="F587:F590" si="108">+E587+D587</f>
        <v>0</v>
      </c>
      <c r="G587" s="539">
        <v>0</v>
      </c>
      <c r="H587" s="539">
        <v>0</v>
      </c>
      <c r="I587" s="540">
        <f t="shared" si="102"/>
        <v>0</v>
      </c>
      <c r="J587" s="658"/>
      <c r="K587" s="658"/>
      <c r="L587" s="658"/>
    </row>
    <row r="588" spans="1:12" hidden="1" outlineLevel="1">
      <c r="A588" s="906"/>
      <c r="B588" s="910"/>
      <c r="C588" s="660" t="s">
        <v>776</v>
      </c>
      <c r="D588" s="539">
        <v>0</v>
      </c>
      <c r="E588" s="539">
        <v>0</v>
      </c>
      <c r="F588" s="540">
        <f t="shared" si="108"/>
        <v>0</v>
      </c>
      <c r="G588" s="539">
        <v>0</v>
      </c>
      <c r="H588" s="539">
        <v>0</v>
      </c>
      <c r="I588" s="540">
        <f t="shared" si="102"/>
        <v>0</v>
      </c>
      <c r="J588" s="658"/>
      <c r="K588" s="658"/>
      <c r="L588" s="658"/>
    </row>
    <row r="589" spans="1:12" hidden="1" outlineLevel="1">
      <c r="A589" s="906"/>
      <c r="B589" s="660" t="s">
        <v>777</v>
      </c>
      <c r="C589" s="660" t="s">
        <v>778</v>
      </c>
      <c r="D589" s="539">
        <v>0</v>
      </c>
      <c r="E589" s="539">
        <v>0</v>
      </c>
      <c r="F589" s="540">
        <f t="shared" si="108"/>
        <v>0</v>
      </c>
      <c r="G589" s="539">
        <v>0</v>
      </c>
      <c r="H589" s="539">
        <v>0</v>
      </c>
      <c r="I589" s="540">
        <f t="shared" si="102"/>
        <v>0</v>
      </c>
      <c r="J589" s="658"/>
      <c r="K589" s="658"/>
      <c r="L589" s="658"/>
    </row>
    <row r="590" spans="1:12" hidden="1" outlineLevel="1">
      <c r="A590" s="906"/>
      <c r="B590" s="660" t="s">
        <v>779</v>
      </c>
      <c r="C590" s="660" t="s">
        <v>780</v>
      </c>
      <c r="D590" s="539">
        <v>0</v>
      </c>
      <c r="E590" s="539">
        <v>0</v>
      </c>
      <c r="F590" s="540">
        <f t="shared" si="108"/>
        <v>0</v>
      </c>
      <c r="G590" s="539">
        <v>0</v>
      </c>
      <c r="H590" s="539">
        <v>0</v>
      </c>
      <c r="I590" s="540">
        <f t="shared" si="102"/>
        <v>0</v>
      </c>
      <c r="J590" s="658"/>
      <c r="K590" s="658"/>
      <c r="L590" s="658"/>
    </row>
    <row r="591" spans="1:12" collapsed="1">
      <c r="A591" s="901" t="s">
        <v>781</v>
      </c>
      <c r="B591" s="901"/>
      <c r="C591" s="901"/>
      <c r="D591" s="537">
        <f t="shared" ref="D591:I591" si="109">SUM(D592:D598)</f>
        <v>0</v>
      </c>
      <c r="E591" s="537">
        <f t="shared" si="109"/>
        <v>0</v>
      </c>
      <c r="F591" s="538">
        <f t="shared" si="109"/>
        <v>0</v>
      </c>
      <c r="G591" s="537">
        <f t="shared" si="109"/>
        <v>0</v>
      </c>
      <c r="H591" s="537">
        <f t="shared" si="109"/>
        <v>0</v>
      </c>
      <c r="I591" s="538">
        <f t="shared" si="109"/>
        <v>0</v>
      </c>
      <c r="J591" s="658"/>
      <c r="K591" s="658"/>
      <c r="L591" s="658"/>
    </row>
    <row r="592" spans="1:12" hidden="1" outlineLevel="1">
      <c r="A592" s="906" t="s">
        <v>781</v>
      </c>
      <c r="B592" s="910" t="s">
        <v>782</v>
      </c>
      <c r="C592" s="660" t="s">
        <v>783</v>
      </c>
      <c r="D592" s="539">
        <v>0</v>
      </c>
      <c r="E592" s="539">
        <v>0</v>
      </c>
      <c r="F592" s="540">
        <f t="shared" ref="F592:F598" si="110">+E592+D592</f>
        <v>0</v>
      </c>
      <c r="G592" s="539">
        <v>0</v>
      </c>
      <c r="H592" s="539">
        <v>0</v>
      </c>
      <c r="I592" s="540">
        <f t="shared" si="102"/>
        <v>0</v>
      </c>
      <c r="J592" s="658"/>
      <c r="K592" s="658"/>
      <c r="L592" s="658"/>
    </row>
    <row r="593" spans="1:12" ht="22.5" hidden="1" outlineLevel="1">
      <c r="A593" s="906"/>
      <c r="B593" s="910"/>
      <c r="C593" s="660" t="s">
        <v>784</v>
      </c>
      <c r="D593" s="539">
        <v>0</v>
      </c>
      <c r="E593" s="539">
        <v>0</v>
      </c>
      <c r="F593" s="540">
        <f t="shared" si="110"/>
        <v>0</v>
      </c>
      <c r="G593" s="539">
        <v>0</v>
      </c>
      <c r="H593" s="539">
        <v>0</v>
      </c>
      <c r="I593" s="540">
        <f t="shared" si="102"/>
        <v>0</v>
      </c>
      <c r="J593" s="658"/>
      <c r="K593" s="658"/>
      <c r="L593" s="658"/>
    </row>
    <row r="594" spans="1:12" ht="33.75" hidden="1" outlineLevel="1">
      <c r="A594" s="906"/>
      <c r="B594" s="910"/>
      <c r="C594" s="660" t="s">
        <v>785</v>
      </c>
      <c r="D594" s="539">
        <v>0</v>
      </c>
      <c r="E594" s="539">
        <v>0</v>
      </c>
      <c r="F594" s="540">
        <f t="shared" si="110"/>
        <v>0</v>
      </c>
      <c r="G594" s="539">
        <v>0</v>
      </c>
      <c r="H594" s="539">
        <v>0</v>
      </c>
      <c r="I594" s="540">
        <f t="shared" si="102"/>
        <v>0</v>
      </c>
      <c r="J594" s="658"/>
      <c r="K594" s="658"/>
      <c r="L594" s="658"/>
    </row>
    <row r="595" spans="1:12" hidden="1" outlineLevel="1">
      <c r="A595" s="906"/>
      <c r="B595" s="910" t="s">
        <v>786</v>
      </c>
      <c r="C595" s="660" t="s">
        <v>787</v>
      </c>
      <c r="D595" s="539">
        <v>0</v>
      </c>
      <c r="E595" s="539">
        <v>0</v>
      </c>
      <c r="F595" s="540">
        <f t="shared" si="110"/>
        <v>0</v>
      </c>
      <c r="G595" s="539">
        <v>0</v>
      </c>
      <c r="H595" s="539">
        <v>0</v>
      </c>
      <c r="I595" s="540">
        <f t="shared" si="102"/>
        <v>0</v>
      </c>
      <c r="J595" s="658"/>
      <c r="K595" s="658"/>
      <c r="L595" s="658"/>
    </row>
    <row r="596" spans="1:12" ht="22.5" hidden="1" outlineLevel="1">
      <c r="A596" s="906"/>
      <c r="B596" s="910"/>
      <c r="C596" s="660" t="s">
        <v>788</v>
      </c>
      <c r="D596" s="539">
        <v>0</v>
      </c>
      <c r="E596" s="539">
        <v>0</v>
      </c>
      <c r="F596" s="540">
        <f t="shared" si="110"/>
        <v>0</v>
      </c>
      <c r="G596" s="539">
        <v>0</v>
      </c>
      <c r="H596" s="539">
        <v>0</v>
      </c>
      <c r="I596" s="540">
        <f t="shared" si="102"/>
        <v>0</v>
      </c>
      <c r="J596" s="658"/>
      <c r="K596" s="658"/>
      <c r="L596" s="658"/>
    </row>
    <row r="597" spans="1:12" ht="22.5" hidden="1" outlineLevel="1">
      <c r="A597" s="906"/>
      <c r="B597" s="910"/>
      <c r="C597" s="660" t="s">
        <v>789</v>
      </c>
      <c r="D597" s="539">
        <v>0</v>
      </c>
      <c r="E597" s="539">
        <v>0</v>
      </c>
      <c r="F597" s="540">
        <f t="shared" si="110"/>
        <v>0</v>
      </c>
      <c r="G597" s="539">
        <v>0</v>
      </c>
      <c r="H597" s="539">
        <v>0</v>
      </c>
      <c r="I597" s="540">
        <f t="shared" si="102"/>
        <v>0</v>
      </c>
      <c r="J597" s="658"/>
      <c r="K597" s="658"/>
      <c r="L597" s="658"/>
    </row>
    <row r="598" spans="1:12" ht="22.5" hidden="1" outlineLevel="1">
      <c r="A598" s="906"/>
      <c r="B598" s="660" t="s">
        <v>790</v>
      </c>
      <c r="C598" s="660" t="s">
        <v>791</v>
      </c>
      <c r="D598" s="539">
        <v>0</v>
      </c>
      <c r="E598" s="539">
        <v>0</v>
      </c>
      <c r="F598" s="540">
        <f t="shared" si="110"/>
        <v>0</v>
      </c>
      <c r="G598" s="539">
        <v>0</v>
      </c>
      <c r="H598" s="539">
        <v>0</v>
      </c>
      <c r="I598" s="540">
        <f t="shared" si="102"/>
        <v>0</v>
      </c>
      <c r="J598" s="658"/>
      <c r="K598" s="658"/>
      <c r="L598" s="658"/>
    </row>
    <row r="599" spans="1:12" collapsed="1">
      <c r="A599" s="901" t="s">
        <v>792</v>
      </c>
      <c r="B599" s="901"/>
      <c r="C599" s="901"/>
      <c r="D599" s="537">
        <f t="shared" ref="D599:I599" si="111">SUM(D600:D603)</f>
        <v>3</v>
      </c>
      <c r="E599" s="537">
        <f t="shared" si="111"/>
        <v>0</v>
      </c>
      <c r="F599" s="538">
        <f t="shared" si="111"/>
        <v>3</v>
      </c>
      <c r="G599" s="537">
        <f t="shared" si="111"/>
        <v>0</v>
      </c>
      <c r="H599" s="537">
        <f t="shared" si="111"/>
        <v>0</v>
      </c>
      <c r="I599" s="538">
        <f t="shared" si="111"/>
        <v>0</v>
      </c>
      <c r="J599" s="658"/>
      <c r="K599" s="658"/>
      <c r="L599" s="658"/>
    </row>
    <row r="600" spans="1:12" ht="33.75" hidden="1" outlineLevel="1">
      <c r="A600" s="906" t="s">
        <v>792</v>
      </c>
      <c r="B600" s="660" t="s">
        <v>793</v>
      </c>
      <c r="C600" s="660" t="s">
        <v>794</v>
      </c>
      <c r="D600" s="539">
        <v>0</v>
      </c>
      <c r="E600" s="539">
        <v>0</v>
      </c>
      <c r="F600" s="540">
        <f t="shared" ref="F600:F629" si="112">+E600+D600</f>
        <v>0</v>
      </c>
      <c r="G600" s="539">
        <v>0</v>
      </c>
      <c r="H600" s="539">
        <v>0</v>
      </c>
      <c r="I600" s="540">
        <f t="shared" si="102"/>
        <v>0</v>
      </c>
      <c r="J600" s="658"/>
      <c r="K600" s="658"/>
      <c r="L600" s="658"/>
    </row>
    <row r="601" spans="1:12" ht="33.75" hidden="1" outlineLevel="1">
      <c r="A601" s="906"/>
      <c r="B601" s="660" t="s">
        <v>795</v>
      </c>
      <c r="C601" s="660" t="s">
        <v>796</v>
      </c>
      <c r="D601" s="539">
        <v>0</v>
      </c>
      <c r="E601" s="539">
        <v>0</v>
      </c>
      <c r="F601" s="540">
        <f t="shared" si="112"/>
        <v>0</v>
      </c>
      <c r="G601" s="539">
        <v>0</v>
      </c>
      <c r="H601" s="539">
        <v>0</v>
      </c>
      <c r="I601" s="540">
        <f t="shared" si="102"/>
        <v>0</v>
      </c>
      <c r="J601" s="658"/>
      <c r="K601" s="658"/>
      <c r="L601" s="658"/>
    </row>
    <row r="602" spans="1:12" hidden="1" outlineLevel="1">
      <c r="A602" s="906"/>
      <c r="B602" s="910" t="s">
        <v>797</v>
      </c>
      <c r="C602" s="660" t="s">
        <v>798</v>
      </c>
      <c r="D602" s="541">
        <v>0</v>
      </c>
      <c r="E602" s="539">
        <v>0</v>
      </c>
      <c r="F602" s="540">
        <f t="shared" si="112"/>
        <v>0</v>
      </c>
      <c r="G602" s="539">
        <v>0</v>
      </c>
      <c r="H602" s="539">
        <v>0</v>
      </c>
      <c r="I602" s="540">
        <f t="shared" si="102"/>
        <v>0</v>
      </c>
      <c r="J602" s="658"/>
      <c r="K602" s="658"/>
      <c r="L602" s="658"/>
    </row>
    <row r="603" spans="1:12" ht="22.5" hidden="1" outlineLevel="1">
      <c r="A603" s="906"/>
      <c r="B603" s="910"/>
      <c r="C603" s="660" t="s">
        <v>799</v>
      </c>
      <c r="D603" s="539">
        <v>3</v>
      </c>
      <c r="E603" s="539">
        <v>0</v>
      </c>
      <c r="F603" s="540">
        <f t="shared" si="112"/>
        <v>3</v>
      </c>
      <c r="G603" s="539">
        <v>0</v>
      </c>
      <c r="H603" s="539">
        <v>0</v>
      </c>
      <c r="I603" s="540">
        <f t="shared" si="102"/>
        <v>0</v>
      </c>
      <c r="J603" s="658"/>
      <c r="K603" s="658"/>
      <c r="L603" s="658"/>
    </row>
    <row r="604" spans="1:12" collapsed="1">
      <c r="A604" s="901" t="s">
        <v>800</v>
      </c>
      <c r="B604" s="901"/>
      <c r="C604" s="901"/>
      <c r="D604" s="537">
        <f t="shared" ref="D604:I604" si="113">SUM(D605:D607)</f>
        <v>0</v>
      </c>
      <c r="E604" s="537">
        <f t="shared" si="113"/>
        <v>0</v>
      </c>
      <c r="F604" s="538">
        <f t="shared" si="113"/>
        <v>0</v>
      </c>
      <c r="G604" s="537">
        <f t="shared" si="113"/>
        <v>0</v>
      </c>
      <c r="H604" s="537">
        <f t="shared" si="113"/>
        <v>0</v>
      </c>
      <c r="I604" s="538">
        <f t="shared" si="113"/>
        <v>0</v>
      </c>
      <c r="J604" s="658"/>
      <c r="K604" s="658"/>
      <c r="L604" s="658"/>
    </row>
    <row r="605" spans="1:12" hidden="1" outlineLevel="1">
      <c r="A605" s="906" t="s">
        <v>800</v>
      </c>
      <c r="B605" s="910" t="s">
        <v>801</v>
      </c>
      <c r="C605" s="660" t="s">
        <v>802</v>
      </c>
      <c r="D605" s="541">
        <v>0</v>
      </c>
      <c r="E605" s="539">
        <v>0</v>
      </c>
      <c r="F605" s="540">
        <f t="shared" si="112"/>
        <v>0</v>
      </c>
      <c r="G605" s="539">
        <v>0</v>
      </c>
      <c r="H605" s="539">
        <v>0</v>
      </c>
      <c r="I605" s="540">
        <f t="shared" si="102"/>
        <v>0</v>
      </c>
      <c r="J605" s="658"/>
      <c r="K605" s="658"/>
      <c r="L605" s="658"/>
    </row>
    <row r="606" spans="1:12" hidden="1" outlineLevel="1">
      <c r="A606" s="906"/>
      <c r="B606" s="910"/>
      <c r="C606" s="660" t="s">
        <v>803</v>
      </c>
      <c r="D606" s="539">
        <v>0</v>
      </c>
      <c r="E606" s="541">
        <v>0</v>
      </c>
      <c r="F606" s="540">
        <f t="shared" si="112"/>
        <v>0</v>
      </c>
      <c r="G606" s="539">
        <v>0</v>
      </c>
      <c r="H606" s="539">
        <v>0</v>
      </c>
      <c r="I606" s="540">
        <f t="shared" si="102"/>
        <v>0</v>
      </c>
      <c r="J606" s="658"/>
      <c r="K606" s="658"/>
      <c r="L606" s="658"/>
    </row>
    <row r="607" spans="1:12" ht="45" hidden="1" outlineLevel="1">
      <c r="A607" s="906"/>
      <c r="B607" s="660" t="s">
        <v>804</v>
      </c>
      <c r="C607" s="660" t="s">
        <v>805</v>
      </c>
      <c r="D607" s="539">
        <v>0</v>
      </c>
      <c r="E607" s="539">
        <v>0</v>
      </c>
      <c r="F607" s="540">
        <f t="shared" si="112"/>
        <v>0</v>
      </c>
      <c r="G607" s="539">
        <v>0</v>
      </c>
      <c r="H607" s="539">
        <v>0</v>
      </c>
      <c r="I607" s="540">
        <f t="shared" si="102"/>
        <v>0</v>
      </c>
      <c r="J607" s="658"/>
      <c r="K607" s="658"/>
      <c r="L607" s="658"/>
    </row>
    <row r="608" spans="1:12" collapsed="1">
      <c r="A608" s="901" t="s">
        <v>806</v>
      </c>
      <c r="B608" s="901"/>
      <c r="C608" s="901"/>
      <c r="D608" s="537">
        <f t="shared" ref="D608:I608" si="114">+D609+D610+D611</f>
        <v>6</v>
      </c>
      <c r="E608" s="537">
        <f t="shared" si="114"/>
        <v>0</v>
      </c>
      <c r="F608" s="538">
        <f t="shared" si="114"/>
        <v>6</v>
      </c>
      <c r="G608" s="537">
        <f t="shared" si="114"/>
        <v>0</v>
      </c>
      <c r="H608" s="537">
        <f t="shared" si="114"/>
        <v>0</v>
      </c>
      <c r="I608" s="538">
        <f t="shared" si="114"/>
        <v>0</v>
      </c>
      <c r="J608" s="658"/>
      <c r="K608" s="658"/>
      <c r="L608" s="658"/>
    </row>
    <row r="609" spans="1:12" ht="22.5" hidden="1" outlineLevel="1">
      <c r="A609" s="906" t="s">
        <v>806</v>
      </c>
      <c r="B609" s="660" t="s">
        <v>807</v>
      </c>
      <c r="C609" s="660" t="s">
        <v>808</v>
      </c>
      <c r="D609" s="539">
        <v>4</v>
      </c>
      <c r="E609" s="539">
        <v>0</v>
      </c>
      <c r="F609" s="540">
        <f t="shared" si="112"/>
        <v>4</v>
      </c>
      <c r="G609" s="539">
        <v>0</v>
      </c>
      <c r="H609" s="539">
        <v>0</v>
      </c>
      <c r="I609" s="540">
        <f t="shared" si="102"/>
        <v>0</v>
      </c>
      <c r="J609" s="658"/>
      <c r="K609" s="658"/>
      <c r="L609" s="658"/>
    </row>
    <row r="610" spans="1:12" hidden="1" outlineLevel="1">
      <c r="A610" s="906"/>
      <c r="B610" s="910" t="s">
        <v>809</v>
      </c>
      <c r="C610" s="660" t="s">
        <v>810</v>
      </c>
      <c r="D610" s="539">
        <v>0</v>
      </c>
      <c r="E610" s="539">
        <v>0</v>
      </c>
      <c r="F610" s="540">
        <f t="shared" si="112"/>
        <v>0</v>
      </c>
      <c r="G610" s="539">
        <v>0</v>
      </c>
      <c r="H610" s="539">
        <v>0</v>
      </c>
      <c r="I610" s="540">
        <f t="shared" si="102"/>
        <v>0</v>
      </c>
      <c r="J610" s="658"/>
      <c r="K610" s="658"/>
      <c r="L610" s="658"/>
    </row>
    <row r="611" spans="1:12" ht="22.5" hidden="1" outlineLevel="1">
      <c r="A611" s="906"/>
      <c r="B611" s="910"/>
      <c r="C611" s="660" t="s">
        <v>811</v>
      </c>
      <c r="D611" s="541">
        <v>2</v>
      </c>
      <c r="E611" s="541">
        <v>0</v>
      </c>
      <c r="F611" s="540">
        <f t="shared" si="112"/>
        <v>2</v>
      </c>
      <c r="G611" s="539">
        <v>0</v>
      </c>
      <c r="H611" s="539">
        <v>0</v>
      </c>
      <c r="I611" s="540">
        <f t="shared" si="102"/>
        <v>0</v>
      </c>
      <c r="J611" s="658"/>
      <c r="K611" s="658"/>
      <c r="L611" s="658"/>
    </row>
    <row r="612" spans="1:12" collapsed="1">
      <c r="A612" s="901" t="s">
        <v>812</v>
      </c>
      <c r="B612" s="901"/>
      <c r="C612" s="901"/>
      <c r="D612" s="537">
        <f t="shared" ref="D612:I612" si="115">+D613+D614+D615</f>
        <v>4</v>
      </c>
      <c r="E612" s="537">
        <f t="shared" si="115"/>
        <v>0</v>
      </c>
      <c r="F612" s="538">
        <f t="shared" si="115"/>
        <v>4</v>
      </c>
      <c r="G612" s="537">
        <f t="shared" si="115"/>
        <v>0</v>
      </c>
      <c r="H612" s="537">
        <f t="shared" si="115"/>
        <v>0</v>
      </c>
      <c r="I612" s="538">
        <f t="shared" si="115"/>
        <v>0</v>
      </c>
      <c r="J612" s="658"/>
      <c r="K612" s="658"/>
      <c r="L612" s="658"/>
    </row>
    <row r="613" spans="1:12" hidden="1" outlineLevel="1">
      <c r="A613" s="906" t="s">
        <v>812</v>
      </c>
      <c r="B613" s="910" t="s">
        <v>813</v>
      </c>
      <c r="C613" s="660" t="s">
        <v>814</v>
      </c>
      <c r="D613" s="541">
        <v>1</v>
      </c>
      <c r="E613" s="539">
        <v>0</v>
      </c>
      <c r="F613" s="540">
        <f t="shared" si="112"/>
        <v>1</v>
      </c>
      <c r="G613" s="539">
        <v>0</v>
      </c>
      <c r="H613" s="539">
        <v>0</v>
      </c>
      <c r="I613" s="540">
        <f t="shared" si="102"/>
        <v>0</v>
      </c>
      <c r="J613" s="658"/>
      <c r="K613" s="658"/>
      <c r="L613" s="658"/>
    </row>
    <row r="614" spans="1:12" ht="22.5" hidden="1" outlineLevel="1">
      <c r="A614" s="906"/>
      <c r="B614" s="910"/>
      <c r="C614" s="660" t="s">
        <v>815</v>
      </c>
      <c r="D614" s="541">
        <v>3</v>
      </c>
      <c r="E614" s="539">
        <v>0</v>
      </c>
      <c r="F614" s="540">
        <f t="shared" si="112"/>
        <v>3</v>
      </c>
      <c r="G614" s="539">
        <v>0</v>
      </c>
      <c r="H614" s="539">
        <v>0</v>
      </c>
      <c r="I614" s="540">
        <f t="shared" si="102"/>
        <v>0</v>
      </c>
      <c r="J614" s="658"/>
      <c r="K614" s="658"/>
      <c r="L614" s="658"/>
    </row>
    <row r="615" spans="1:12" ht="22.5" hidden="1" outlineLevel="1">
      <c r="A615" s="906"/>
      <c r="B615" s="660" t="s">
        <v>816</v>
      </c>
      <c r="C615" s="660" t="s">
        <v>817</v>
      </c>
      <c r="D615" s="541">
        <v>0</v>
      </c>
      <c r="E615" s="539">
        <v>0</v>
      </c>
      <c r="F615" s="540">
        <f t="shared" si="112"/>
        <v>0</v>
      </c>
      <c r="G615" s="539">
        <v>0</v>
      </c>
      <c r="H615" s="539">
        <v>0</v>
      </c>
      <c r="I615" s="540">
        <f t="shared" si="102"/>
        <v>0</v>
      </c>
      <c r="J615" s="658"/>
      <c r="K615" s="658"/>
      <c r="L615" s="658"/>
    </row>
    <row r="616" spans="1:12" collapsed="1">
      <c r="A616" s="901" t="s">
        <v>818</v>
      </c>
      <c r="B616" s="901"/>
      <c r="C616" s="901"/>
      <c r="D616" s="537">
        <f t="shared" ref="D616:I616" si="116">+D617+D618+D619</f>
        <v>0</v>
      </c>
      <c r="E616" s="537">
        <f t="shared" si="116"/>
        <v>0</v>
      </c>
      <c r="F616" s="538">
        <f t="shared" si="116"/>
        <v>0</v>
      </c>
      <c r="G616" s="537">
        <f t="shared" si="116"/>
        <v>0</v>
      </c>
      <c r="H616" s="537">
        <f t="shared" si="116"/>
        <v>0</v>
      </c>
      <c r="I616" s="538">
        <f t="shared" si="116"/>
        <v>0</v>
      </c>
      <c r="J616" s="658"/>
      <c r="K616" s="658"/>
      <c r="L616" s="658"/>
    </row>
    <row r="617" spans="1:12" ht="22.5" hidden="1" outlineLevel="1">
      <c r="A617" s="906" t="s">
        <v>818</v>
      </c>
      <c r="B617" s="910" t="s">
        <v>819</v>
      </c>
      <c r="C617" s="660" t="s">
        <v>820</v>
      </c>
      <c r="D617" s="539">
        <v>0</v>
      </c>
      <c r="E617" s="539">
        <v>0</v>
      </c>
      <c r="F617" s="540">
        <f t="shared" si="112"/>
        <v>0</v>
      </c>
      <c r="G617" s="539">
        <v>0</v>
      </c>
      <c r="H617" s="539">
        <v>0</v>
      </c>
      <c r="I617" s="540">
        <f t="shared" si="102"/>
        <v>0</v>
      </c>
      <c r="J617" s="658"/>
      <c r="K617" s="658"/>
      <c r="L617" s="658"/>
    </row>
    <row r="618" spans="1:12" ht="33.75" hidden="1" outlineLevel="1">
      <c r="A618" s="906"/>
      <c r="B618" s="910"/>
      <c r="C618" s="660" t="s">
        <v>821</v>
      </c>
      <c r="D618" s="539">
        <v>0</v>
      </c>
      <c r="E618" s="539">
        <v>0</v>
      </c>
      <c r="F618" s="540">
        <f t="shared" si="112"/>
        <v>0</v>
      </c>
      <c r="G618" s="539">
        <v>0</v>
      </c>
      <c r="H618" s="539">
        <v>0</v>
      </c>
      <c r="I618" s="540">
        <f t="shared" si="102"/>
        <v>0</v>
      </c>
      <c r="J618" s="658"/>
      <c r="K618" s="658"/>
      <c r="L618" s="658"/>
    </row>
    <row r="619" spans="1:12" ht="56.25" hidden="1" outlineLevel="1">
      <c r="A619" s="906"/>
      <c r="B619" s="660" t="s">
        <v>822</v>
      </c>
      <c r="C619" s="660" t="s">
        <v>823</v>
      </c>
      <c r="D619" s="539">
        <v>0</v>
      </c>
      <c r="E619" s="539">
        <v>0</v>
      </c>
      <c r="F619" s="540">
        <f t="shared" si="112"/>
        <v>0</v>
      </c>
      <c r="G619" s="539">
        <v>0</v>
      </c>
      <c r="H619" s="539">
        <v>0</v>
      </c>
      <c r="I619" s="540">
        <f t="shared" si="102"/>
        <v>0</v>
      </c>
      <c r="J619" s="658"/>
      <c r="K619" s="658"/>
      <c r="L619" s="658"/>
    </row>
    <row r="620" spans="1:12" collapsed="1">
      <c r="A620" s="901" t="s">
        <v>824</v>
      </c>
      <c r="B620" s="901"/>
      <c r="C620" s="901"/>
      <c r="D620" s="537">
        <f t="shared" ref="D620:I620" si="117">+D621+D622+D623</f>
        <v>0</v>
      </c>
      <c r="E620" s="537">
        <f t="shared" si="117"/>
        <v>0</v>
      </c>
      <c r="F620" s="538">
        <f t="shared" si="117"/>
        <v>0</v>
      </c>
      <c r="G620" s="537">
        <f t="shared" si="117"/>
        <v>0</v>
      </c>
      <c r="H620" s="537">
        <f t="shared" si="117"/>
        <v>0</v>
      </c>
      <c r="I620" s="538">
        <f t="shared" si="117"/>
        <v>0</v>
      </c>
      <c r="J620" s="658"/>
      <c r="K620" s="658"/>
      <c r="L620" s="658"/>
    </row>
    <row r="621" spans="1:12" hidden="1" outlineLevel="1">
      <c r="A621" s="906" t="s">
        <v>824</v>
      </c>
      <c r="B621" s="910" t="s">
        <v>825</v>
      </c>
      <c r="C621" s="660" t="s">
        <v>826</v>
      </c>
      <c r="D621" s="541">
        <v>0</v>
      </c>
      <c r="E621" s="539">
        <v>0</v>
      </c>
      <c r="F621" s="540">
        <f t="shared" si="112"/>
        <v>0</v>
      </c>
      <c r="G621" s="539">
        <v>0</v>
      </c>
      <c r="H621" s="539">
        <v>0</v>
      </c>
      <c r="I621" s="540">
        <f t="shared" si="102"/>
        <v>0</v>
      </c>
      <c r="J621" s="658"/>
      <c r="K621" s="658"/>
      <c r="L621" s="658"/>
    </row>
    <row r="622" spans="1:12" ht="33.75" hidden="1" outlineLevel="1">
      <c r="A622" s="906"/>
      <c r="B622" s="910"/>
      <c r="C622" s="660" t="s">
        <v>827</v>
      </c>
      <c r="D622" s="539">
        <v>0</v>
      </c>
      <c r="E622" s="539">
        <v>0</v>
      </c>
      <c r="F622" s="540">
        <f t="shared" si="112"/>
        <v>0</v>
      </c>
      <c r="G622" s="539">
        <v>0</v>
      </c>
      <c r="H622" s="539">
        <v>0</v>
      </c>
      <c r="I622" s="540">
        <f t="shared" si="102"/>
        <v>0</v>
      </c>
      <c r="J622" s="658"/>
      <c r="K622" s="658"/>
      <c r="L622" s="658"/>
    </row>
    <row r="623" spans="1:12" ht="33.75" hidden="1" outlineLevel="1">
      <c r="A623" s="906"/>
      <c r="B623" s="660" t="s">
        <v>828</v>
      </c>
      <c r="C623" s="660" t="s">
        <v>829</v>
      </c>
      <c r="D623" s="539">
        <v>0</v>
      </c>
      <c r="E623" s="539">
        <v>0</v>
      </c>
      <c r="F623" s="540">
        <f t="shared" si="112"/>
        <v>0</v>
      </c>
      <c r="G623" s="539">
        <v>0</v>
      </c>
      <c r="H623" s="539">
        <v>0</v>
      </c>
      <c r="I623" s="540">
        <f t="shared" si="102"/>
        <v>0</v>
      </c>
      <c r="J623" s="658"/>
      <c r="K623" s="658"/>
      <c r="L623" s="658"/>
    </row>
    <row r="624" spans="1:12" collapsed="1">
      <c r="A624" s="901" t="s">
        <v>830</v>
      </c>
      <c r="B624" s="901"/>
      <c r="C624" s="901"/>
      <c r="D624" s="537">
        <f t="shared" ref="D624:I624" si="118">SUM(D625:D628)</f>
        <v>1</v>
      </c>
      <c r="E624" s="537">
        <f t="shared" si="118"/>
        <v>0</v>
      </c>
      <c r="F624" s="538">
        <f t="shared" si="118"/>
        <v>1</v>
      </c>
      <c r="G624" s="537">
        <f t="shared" si="118"/>
        <v>0</v>
      </c>
      <c r="H624" s="537">
        <f t="shared" si="118"/>
        <v>0</v>
      </c>
      <c r="I624" s="538">
        <f t="shared" si="118"/>
        <v>0</v>
      </c>
      <c r="J624" s="658"/>
      <c r="K624" s="658"/>
      <c r="L624" s="658"/>
    </row>
    <row r="625" spans="1:12" ht="22.5" hidden="1" outlineLevel="1">
      <c r="A625" s="906" t="s">
        <v>830</v>
      </c>
      <c r="B625" s="660" t="s">
        <v>831</v>
      </c>
      <c r="C625" s="660" t="s">
        <v>832</v>
      </c>
      <c r="D625" s="539">
        <v>1</v>
      </c>
      <c r="E625" s="539">
        <v>0</v>
      </c>
      <c r="F625" s="540">
        <f t="shared" si="112"/>
        <v>1</v>
      </c>
      <c r="G625" s="539">
        <v>0</v>
      </c>
      <c r="H625" s="539">
        <v>0</v>
      </c>
      <c r="I625" s="540">
        <f t="shared" si="102"/>
        <v>0</v>
      </c>
      <c r="J625" s="658"/>
      <c r="K625" s="658"/>
      <c r="L625" s="658"/>
    </row>
    <row r="626" spans="1:12" ht="22.5" hidden="1" outlineLevel="1">
      <c r="A626" s="906"/>
      <c r="B626" s="660" t="s">
        <v>833</v>
      </c>
      <c r="C626" s="660" t="s">
        <v>834</v>
      </c>
      <c r="D626" s="539">
        <v>0</v>
      </c>
      <c r="E626" s="539">
        <v>0</v>
      </c>
      <c r="F626" s="540">
        <f t="shared" si="112"/>
        <v>0</v>
      </c>
      <c r="G626" s="539">
        <v>0</v>
      </c>
      <c r="H626" s="539">
        <v>0</v>
      </c>
      <c r="I626" s="540">
        <f t="shared" si="102"/>
        <v>0</v>
      </c>
      <c r="J626" s="658"/>
      <c r="K626" s="658"/>
      <c r="L626" s="658"/>
    </row>
    <row r="627" spans="1:12" ht="22.5" hidden="1" outlineLevel="1">
      <c r="A627" s="906"/>
      <c r="B627" s="660" t="s">
        <v>835</v>
      </c>
      <c r="C627" s="660" t="s">
        <v>836</v>
      </c>
      <c r="D627" s="539">
        <v>0</v>
      </c>
      <c r="E627" s="539">
        <v>0</v>
      </c>
      <c r="F627" s="540">
        <f t="shared" si="112"/>
        <v>0</v>
      </c>
      <c r="G627" s="539">
        <v>0</v>
      </c>
      <c r="H627" s="539">
        <v>0</v>
      </c>
      <c r="I627" s="540">
        <f t="shared" si="102"/>
        <v>0</v>
      </c>
      <c r="J627" s="658"/>
      <c r="K627" s="658"/>
      <c r="L627" s="658"/>
    </row>
    <row r="628" spans="1:12" ht="56.25" hidden="1" outlineLevel="1">
      <c r="A628" s="906"/>
      <c r="B628" s="660" t="s">
        <v>837</v>
      </c>
      <c r="C628" s="660" t="s">
        <v>838</v>
      </c>
      <c r="D628" s="539">
        <v>0</v>
      </c>
      <c r="E628" s="539">
        <v>0</v>
      </c>
      <c r="F628" s="540">
        <f t="shared" si="112"/>
        <v>0</v>
      </c>
      <c r="G628" s="539">
        <v>0</v>
      </c>
      <c r="H628" s="539">
        <v>0</v>
      </c>
      <c r="I628" s="540">
        <f t="shared" si="102"/>
        <v>0</v>
      </c>
      <c r="J628" s="658"/>
      <c r="K628" s="658"/>
      <c r="L628" s="658"/>
    </row>
    <row r="629" spans="1:12" collapsed="1">
      <c r="A629" s="901" t="s">
        <v>839</v>
      </c>
      <c r="B629" s="901"/>
      <c r="C629" s="901"/>
      <c r="D629" s="537">
        <v>0</v>
      </c>
      <c r="E629" s="537">
        <v>0</v>
      </c>
      <c r="F629" s="538">
        <f t="shared" si="112"/>
        <v>0</v>
      </c>
      <c r="G629" s="537">
        <v>0</v>
      </c>
      <c r="H629" s="537">
        <v>0</v>
      </c>
      <c r="I629" s="538">
        <f t="shared" si="102"/>
        <v>0</v>
      </c>
      <c r="J629" s="658"/>
      <c r="K629" s="658"/>
      <c r="L629" s="658"/>
    </row>
    <row r="630" spans="1:12" collapsed="1">
      <c r="A630" s="901" t="s">
        <v>840</v>
      </c>
      <c r="B630" s="901"/>
      <c r="C630" s="901"/>
      <c r="D630" s="537">
        <f t="shared" ref="D630:I630" si="119">SUM(D631:D642)</f>
        <v>5</v>
      </c>
      <c r="E630" s="537">
        <f t="shared" si="119"/>
        <v>0</v>
      </c>
      <c r="F630" s="538">
        <f t="shared" si="119"/>
        <v>5</v>
      </c>
      <c r="G630" s="537">
        <f t="shared" si="119"/>
        <v>0</v>
      </c>
      <c r="H630" s="537">
        <f t="shared" si="119"/>
        <v>0</v>
      </c>
      <c r="I630" s="538">
        <f t="shared" si="119"/>
        <v>0</v>
      </c>
      <c r="J630" s="658"/>
      <c r="K630" s="658"/>
      <c r="L630" s="658"/>
    </row>
    <row r="631" spans="1:12" ht="22.5" hidden="1" outlineLevel="1">
      <c r="A631" s="906" t="s">
        <v>840</v>
      </c>
      <c r="B631" s="910" t="s">
        <v>841</v>
      </c>
      <c r="C631" s="660" t="s">
        <v>842</v>
      </c>
      <c r="D631" s="541">
        <v>2</v>
      </c>
      <c r="E631" s="539">
        <v>0</v>
      </c>
      <c r="F631" s="540">
        <f t="shared" ref="F631:F642" si="120">+E631+D631</f>
        <v>2</v>
      </c>
      <c r="G631" s="539">
        <v>0</v>
      </c>
      <c r="H631" s="539">
        <v>0</v>
      </c>
      <c r="I631" s="540">
        <f t="shared" si="102"/>
        <v>0</v>
      </c>
      <c r="J631" s="658"/>
      <c r="K631" s="658"/>
      <c r="L631" s="658"/>
    </row>
    <row r="632" spans="1:12" hidden="1" outlineLevel="1">
      <c r="A632" s="906"/>
      <c r="B632" s="910"/>
      <c r="C632" s="660" t="s">
        <v>843</v>
      </c>
      <c r="D632" s="541">
        <v>3</v>
      </c>
      <c r="E632" s="539">
        <v>0</v>
      </c>
      <c r="F632" s="540">
        <f t="shared" si="120"/>
        <v>3</v>
      </c>
      <c r="G632" s="539">
        <v>0</v>
      </c>
      <c r="H632" s="539">
        <v>0</v>
      </c>
      <c r="I632" s="540">
        <f t="shared" si="102"/>
        <v>0</v>
      </c>
      <c r="J632" s="658"/>
      <c r="K632" s="658"/>
      <c r="L632" s="658"/>
    </row>
    <row r="633" spans="1:12" ht="22.5" hidden="1" outlineLevel="1">
      <c r="A633" s="906"/>
      <c r="B633" s="910" t="s">
        <v>844</v>
      </c>
      <c r="C633" s="660" t="s">
        <v>845</v>
      </c>
      <c r="D633" s="539">
        <v>0</v>
      </c>
      <c r="E633" s="539">
        <v>0</v>
      </c>
      <c r="F633" s="540">
        <f t="shared" si="120"/>
        <v>0</v>
      </c>
      <c r="G633" s="539">
        <v>0</v>
      </c>
      <c r="H633" s="539">
        <v>0</v>
      </c>
      <c r="I633" s="540">
        <f t="shared" si="102"/>
        <v>0</v>
      </c>
      <c r="J633" s="658"/>
      <c r="K633" s="658"/>
      <c r="L633" s="658"/>
    </row>
    <row r="634" spans="1:12" hidden="1" outlineLevel="1">
      <c r="A634" s="906"/>
      <c r="B634" s="910"/>
      <c r="C634" s="660" t="s">
        <v>846</v>
      </c>
      <c r="D634" s="539">
        <v>0</v>
      </c>
      <c r="E634" s="539">
        <v>0</v>
      </c>
      <c r="F634" s="540">
        <f t="shared" si="120"/>
        <v>0</v>
      </c>
      <c r="G634" s="539">
        <v>0</v>
      </c>
      <c r="H634" s="539">
        <v>0</v>
      </c>
      <c r="I634" s="540">
        <f t="shared" si="102"/>
        <v>0</v>
      </c>
      <c r="J634" s="658"/>
      <c r="K634" s="658"/>
      <c r="L634" s="658"/>
    </row>
    <row r="635" spans="1:12" ht="33.75" hidden="1" outlineLevel="1">
      <c r="A635" s="906"/>
      <c r="B635" s="910"/>
      <c r="C635" s="660" t="s">
        <v>847</v>
      </c>
      <c r="D635" s="539">
        <v>0</v>
      </c>
      <c r="E635" s="539">
        <v>0</v>
      </c>
      <c r="F635" s="540">
        <f t="shared" si="120"/>
        <v>0</v>
      </c>
      <c r="G635" s="539">
        <v>0</v>
      </c>
      <c r="H635" s="539">
        <v>0</v>
      </c>
      <c r="I635" s="540">
        <f t="shared" si="102"/>
        <v>0</v>
      </c>
      <c r="J635" s="658"/>
      <c r="K635" s="658"/>
      <c r="L635" s="658"/>
    </row>
    <row r="636" spans="1:12" ht="22.5" hidden="1" outlineLevel="1">
      <c r="A636" s="906"/>
      <c r="B636" s="910" t="s">
        <v>848</v>
      </c>
      <c r="C636" s="660" t="s">
        <v>849</v>
      </c>
      <c r="D636" s="539">
        <v>0</v>
      </c>
      <c r="E636" s="539">
        <v>0</v>
      </c>
      <c r="F636" s="540">
        <f t="shared" si="120"/>
        <v>0</v>
      </c>
      <c r="G636" s="539">
        <v>0</v>
      </c>
      <c r="H636" s="539">
        <v>0</v>
      </c>
      <c r="I636" s="540">
        <f t="shared" si="102"/>
        <v>0</v>
      </c>
      <c r="J636" s="658"/>
      <c r="K636" s="658"/>
      <c r="L636" s="658"/>
    </row>
    <row r="637" spans="1:12" ht="33.75" hidden="1" outlineLevel="1">
      <c r="A637" s="906"/>
      <c r="B637" s="910"/>
      <c r="C637" s="660" t="s">
        <v>850</v>
      </c>
      <c r="D637" s="539">
        <v>0</v>
      </c>
      <c r="E637" s="539">
        <v>0</v>
      </c>
      <c r="F637" s="540">
        <f t="shared" si="120"/>
        <v>0</v>
      </c>
      <c r="G637" s="539">
        <v>0</v>
      </c>
      <c r="H637" s="539">
        <v>0</v>
      </c>
      <c r="I637" s="540">
        <f t="shared" si="102"/>
        <v>0</v>
      </c>
      <c r="J637" s="658"/>
      <c r="K637" s="658"/>
      <c r="L637" s="658"/>
    </row>
    <row r="638" spans="1:12" ht="22.5" hidden="1" outlineLevel="1">
      <c r="A638" s="906"/>
      <c r="B638" s="910"/>
      <c r="C638" s="660" t="s">
        <v>851</v>
      </c>
      <c r="D638" s="539">
        <v>0</v>
      </c>
      <c r="E638" s="539">
        <v>0</v>
      </c>
      <c r="F638" s="540">
        <f t="shared" si="120"/>
        <v>0</v>
      </c>
      <c r="G638" s="539">
        <v>0</v>
      </c>
      <c r="H638" s="539">
        <v>0</v>
      </c>
      <c r="I638" s="540">
        <f t="shared" si="102"/>
        <v>0</v>
      </c>
      <c r="J638" s="658"/>
      <c r="K638" s="658"/>
      <c r="L638" s="658"/>
    </row>
    <row r="639" spans="1:12" ht="22.5" hidden="1" outlineLevel="1">
      <c r="A639" s="906"/>
      <c r="B639" s="910"/>
      <c r="C639" s="660" t="s">
        <v>852</v>
      </c>
      <c r="D639" s="539">
        <v>0</v>
      </c>
      <c r="E639" s="539">
        <v>0</v>
      </c>
      <c r="F639" s="540">
        <f t="shared" si="120"/>
        <v>0</v>
      </c>
      <c r="G639" s="539">
        <v>0</v>
      </c>
      <c r="H639" s="539">
        <v>0</v>
      </c>
      <c r="I639" s="540">
        <f t="shared" si="102"/>
        <v>0</v>
      </c>
      <c r="J639" s="658"/>
      <c r="K639" s="658"/>
      <c r="L639" s="658"/>
    </row>
    <row r="640" spans="1:12" ht="22.5" hidden="1" outlineLevel="1">
      <c r="A640" s="906"/>
      <c r="B640" s="910"/>
      <c r="C640" s="660" t="s">
        <v>853</v>
      </c>
      <c r="D640" s="539">
        <v>0</v>
      </c>
      <c r="E640" s="539">
        <v>0</v>
      </c>
      <c r="F640" s="540">
        <f t="shared" si="120"/>
        <v>0</v>
      </c>
      <c r="G640" s="539">
        <v>0</v>
      </c>
      <c r="H640" s="539">
        <v>0</v>
      </c>
      <c r="I640" s="540">
        <f t="shared" si="102"/>
        <v>0</v>
      </c>
      <c r="J640" s="658"/>
      <c r="K640" s="658"/>
      <c r="L640" s="658"/>
    </row>
    <row r="641" spans="1:12" ht="33.75" hidden="1" outlineLevel="1">
      <c r="A641" s="906"/>
      <c r="B641" s="910"/>
      <c r="C641" s="660" t="s">
        <v>854</v>
      </c>
      <c r="D641" s="539">
        <v>0</v>
      </c>
      <c r="E641" s="539">
        <v>0</v>
      </c>
      <c r="F641" s="540">
        <f t="shared" si="120"/>
        <v>0</v>
      </c>
      <c r="G641" s="539">
        <v>0</v>
      </c>
      <c r="H641" s="539">
        <v>0</v>
      </c>
      <c r="I641" s="540">
        <f t="shared" si="102"/>
        <v>0</v>
      </c>
      <c r="J641" s="658"/>
      <c r="K641" s="658"/>
      <c r="L641" s="658"/>
    </row>
    <row r="642" spans="1:12" ht="67.5" hidden="1" outlineLevel="1">
      <c r="A642" s="906"/>
      <c r="B642" s="660" t="s">
        <v>855</v>
      </c>
      <c r="C642" s="660" t="s">
        <v>856</v>
      </c>
      <c r="D642" s="539">
        <v>0</v>
      </c>
      <c r="E642" s="539">
        <v>0</v>
      </c>
      <c r="F642" s="540">
        <f t="shared" si="120"/>
        <v>0</v>
      </c>
      <c r="G642" s="539">
        <v>0</v>
      </c>
      <c r="H642" s="539">
        <v>0</v>
      </c>
      <c r="I642" s="540">
        <f t="shared" si="102"/>
        <v>0</v>
      </c>
      <c r="J642" s="658"/>
      <c r="K642" s="658"/>
      <c r="L642" s="658"/>
    </row>
    <row r="643" spans="1:12" collapsed="1">
      <c r="A643" s="901" t="s">
        <v>857</v>
      </c>
      <c r="B643" s="901"/>
      <c r="C643" s="901"/>
      <c r="D643" s="537">
        <f t="shared" ref="D643:I643" si="121">+D644+D645+D646</f>
        <v>4</v>
      </c>
      <c r="E643" s="537">
        <f t="shared" si="121"/>
        <v>0</v>
      </c>
      <c r="F643" s="538">
        <f t="shared" si="121"/>
        <v>4</v>
      </c>
      <c r="G643" s="537">
        <f t="shared" si="121"/>
        <v>0</v>
      </c>
      <c r="H643" s="537">
        <f t="shared" si="121"/>
        <v>0</v>
      </c>
      <c r="I643" s="538">
        <f t="shared" si="121"/>
        <v>0</v>
      </c>
      <c r="J643" s="658"/>
      <c r="K643" s="658"/>
      <c r="L643" s="658"/>
    </row>
    <row r="644" spans="1:12" ht="33.75" hidden="1" outlineLevel="1">
      <c r="A644" s="906" t="s">
        <v>857</v>
      </c>
      <c r="B644" s="660" t="s">
        <v>858</v>
      </c>
      <c r="C644" s="660" t="s">
        <v>859</v>
      </c>
      <c r="D644" s="539">
        <v>0</v>
      </c>
      <c r="E644" s="539">
        <v>0</v>
      </c>
      <c r="F644" s="540">
        <f t="shared" ref="F644:F646" si="122">+E644+D644</f>
        <v>0</v>
      </c>
      <c r="G644" s="539">
        <v>0</v>
      </c>
      <c r="H644" s="539">
        <v>0</v>
      </c>
      <c r="I644" s="540">
        <f t="shared" si="102"/>
        <v>0</v>
      </c>
      <c r="J644" s="658"/>
      <c r="K644" s="658"/>
      <c r="L644" s="658"/>
    </row>
    <row r="645" spans="1:12" ht="33.75" hidden="1" outlineLevel="1">
      <c r="A645" s="906"/>
      <c r="B645" s="660" t="s">
        <v>860</v>
      </c>
      <c r="C645" s="660" t="s">
        <v>861</v>
      </c>
      <c r="D645" s="539">
        <v>0</v>
      </c>
      <c r="E645" s="539">
        <v>0</v>
      </c>
      <c r="F645" s="540">
        <f t="shared" si="122"/>
        <v>0</v>
      </c>
      <c r="G645" s="539">
        <v>0</v>
      </c>
      <c r="H645" s="539">
        <v>0</v>
      </c>
      <c r="I645" s="540">
        <f t="shared" si="102"/>
        <v>0</v>
      </c>
      <c r="J645" s="658"/>
      <c r="K645" s="658"/>
      <c r="L645" s="658"/>
    </row>
    <row r="646" spans="1:12" ht="33.75" hidden="1" outlineLevel="1">
      <c r="A646" s="906"/>
      <c r="B646" s="660" t="s">
        <v>862</v>
      </c>
      <c r="C646" s="660" t="s">
        <v>863</v>
      </c>
      <c r="D646" s="539">
        <v>4</v>
      </c>
      <c r="E646" s="539">
        <v>0</v>
      </c>
      <c r="F646" s="540">
        <f t="shared" si="122"/>
        <v>4</v>
      </c>
      <c r="G646" s="539">
        <v>0</v>
      </c>
      <c r="H646" s="539">
        <v>0</v>
      </c>
      <c r="I646" s="540">
        <f t="shared" si="102"/>
        <v>0</v>
      </c>
      <c r="J646" s="658"/>
      <c r="K646" s="658"/>
      <c r="L646" s="658"/>
    </row>
    <row r="647" spans="1:12" collapsed="1">
      <c r="A647" s="901" t="s">
        <v>864</v>
      </c>
      <c r="B647" s="901"/>
      <c r="C647" s="901"/>
      <c r="D647" s="537">
        <f t="shared" ref="D647:I647" si="123">+D648+D649+D650</f>
        <v>0</v>
      </c>
      <c r="E647" s="537">
        <f t="shared" si="123"/>
        <v>0</v>
      </c>
      <c r="F647" s="538">
        <f t="shared" si="123"/>
        <v>0</v>
      </c>
      <c r="G647" s="537">
        <f t="shared" si="123"/>
        <v>0</v>
      </c>
      <c r="H647" s="537">
        <f t="shared" si="123"/>
        <v>0</v>
      </c>
      <c r="I647" s="538">
        <f t="shared" si="123"/>
        <v>0</v>
      </c>
      <c r="J647" s="658"/>
      <c r="K647" s="658"/>
      <c r="L647" s="658"/>
    </row>
    <row r="648" spans="1:12" hidden="1" outlineLevel="1">
      <c r="A648" s="906" t="s">
        <v>864</v>
      </c>
      <c r="B648" s="910" t="s">
        <v>865</v>
      </c>
      <c r="C648" s="660" t="s">
        <v>866</v>
      </c>
      <c r="D648" s="541">
        <v>0</v>
      </c>
      <c r="E648" s="541">
        <v>0</v>
      </c>
      <c r="F648" s="540">
        <f t="shared" ref="F648:F650" si="124">+E648+D648</f>
        <v>0</v>
      </c>
      <c r="G648" s="539">
        <v>0</v>
      </c>
      <c r="H648" s="539">
        <v>0</v>
      </c>
      <c r="I648" s="540">
        <f t="shared" si="102"/>
        <v>0</v>
      </c>
      <c r="J648" s="658"/>
      <c r="K648" s="658"/>
      <c r="L648" s="658"/>
    </row>
    <row r="649" spans="1:12" hidden="1" outlineLevel="1">
      <c r="A649" s="906"/>
      <c r="B649" s="910"/>
      <c r="C649" s="660" t="s">
        <v>867</v>
      </c>
      <c r="D649" s="539">
        <v>0</v>
      </c>
      <c r="E649" s="539">
        <v>0</v>
      </c>
      <c r="F649" s="540">
        <f t="shared" si="124"/>
        <v>0</v>
      </c>
      <c r="G649" s="539">
        <v>0</v>
      </c>
      <c r="H649" s="539">
        <v>0</v>
      </c>
      <c r="I649" s="540">
        <f t="shared" ref="I649:I728" si="125">+H649+G649</f>
        <v>0</v>
      </c>
      <c r="J649" s="658"/>
      <c r="K649" s="658"/>
      <c r="L649" s="658"/>
    </row>
    <row r="650" spans="1:12" ht="33.75" hidden="1" outlineLevel="1">
      <c r="A650" s="906"/>
      <c r="B650" s="660" t="s">
        <v>868</v>
      </c>
      <c r="C650" s="660" t="s">
        <v>869</v>
      </c>
      <c r="D650" s="541">
        <v>0</v>
      </c>
      <c r="E650" s="539">
        <v>0</v>
      </c>
      <c r="F650" s="540">
        <f t="shared" si="124"/>
        <v>0</v>
      </c>
      <c r="G650" s="539">
        <v>0</v>
      </c>
      <c r="H650" s="539">
        <v>0</v>
      </c>
      <c r="I650" s="540">
        <f t="shared" si="125"/>
        <v>0</v>
      </c>
      <c r="J650" s="658"/>
      <c r="K650" s="658"/>
      <c r="L650" s="658"/>
    </row>
    <row r="651" spans="1:12" collapsed="1">
      <c r="A651" s="901" t="s">
        <v>870</v>
      </c>
      <c r="B651" s="901"/>
      <c r="C651" s="901"/>
      <c r="D651" s="537">
        <f t="shared" ref="D651:I651" si="126">+D652+D653+D654</f>
        <v>5</v>
      </c>
      <c r="E651" s="537">
        <f t="shared" si="126"/>
        <v>1</v>
      </c>
      <c r="F651" s="538">
        <f t="shared" si="126"/>
        <v>6</v>
      </c>
      <c r="G651" s="537">
        <f t="shared" si="126"/>
        <v>0</v>
      </c>
      <c r="H651" s="537">
        <f t="shared" si="126"/>
        <v>0</v>
      </c>
      <c r="I651" s="538">
        <f t="shared" si="126"/>
        <v>0</v>
      </c>
      <c r="J651" s="658"/>
      <c r="K651" s="658"/>
      <c r="L651" s="658"/>
    </row>
    <row r="652" spans="1:12" ht="22.5" hidden="1" outlineLevel="1">
      <c r="A652" s="906" t="s">
        <v>870</v>
      </c>
      <c r="B652" s="660" t="s">
        <v>871</v>
      </c>
      <c r="C652" s="660" t="s">
        <v>872</v>
      </c>
      <c r="D652" s="541">
        <v>4</v>
      </c>
      <c r="E652" s="539">
        <v>1</v>
      </c>
      <c r="F652" s="540">
        <f t="shared" ref="F652:F654" si="127">+E652+D652</f>
        <v>5</v>
      </c>
      <c r="G652" s="539">
        <v>0</v>
      </c>
      <c r="H652" s="539">
        <v>0</v>
      </c>
      <c r="I652" s="540">
        <f t="shared" si="125"/>
        <v>0</v>
      </c>
      <c r="J652" s="658"/>
      <c r="K652" s="658"/>
      <c r="L652" s="658"/>
    </row>
    <row r="653" spans="1:12" ht="33.75" hidden="1" outlineLevel="1">
      <c r="A653" s="906"/>
      <c r="B653" s="660" t="s">
        <v>873</v>
      </c>
      <c r="C653" s="660" t="s">
        <v>874</v>
      </c>
      <c r="D653" s="539">
        <v>1</v>
      </c>
      <c r="E653" s="539">
        <v>0</v>
      </c>
      <c r="F653" s="540">
        <f t="shared" si="127"/>
        <v>1</v>
      </c>
      <c r="G653" s="539">
        <v>0</v>
      </c>
      <c r="H653" s="539">
        <v>0</v>
      </c>
      <c r="I653" s="540">
        <f t="shared" si="125"/>
        <v>0</v>
      </c>
      <c r="J653" s="658"/>
      <c r="K653" s="658"/>
      <c r="L653" s="658"/>
    </row>
    <row r="654" spans="1:12" ht="22.5" hidden="1" outlineLevel="1">
      <c r="A654" s="906"/>
      <c r="B654" s="660" t="s">
        <v>875</v>
      </c>
      <c r="C654" s="660" t="s">
        <v>876</v>
      </c>
      <c r="D654" s="539">
        <v>0</v>
      </c>
      <c r="E654" s="539">
        <v>0</v>
      </c>
      <c r="F654" s="540">
        <f t="shared" si="127"/>
        <v>0</v>
      </c>
      <c r="G654" s="539">
        <v>0</v>
      </c>
      <c r="H654" s="539">
        <v>0</v>
      </c>
      <c r="I654" s="540">
        <f t="shared" si="125"/>
        <v>0</v>
      </c>
      <c r="J654" s="658"/>
      <c r="K654" s="658"/>
      <c r="L654" s="658"/>
    </row>
    <row r="655" spans="1:12" collapsed="1">
      <c r="A655" s="901" t="s">
        <v>877</v>
      </c>
      <c r="B655" s="901"/>
      <c r="C655" s="901"/>
      <c r="D655" s="537">
        <f t="shared" ref="D655:I655" si="128">SUM(D656:D660)</f>
        <v>31</v>
      </c>
      <c r="E655" s="537">
        <f t="shared" si="128"/>
        <v>5</v>
      </c>
      <c r="F655" s="538">
        <f t="shared" si="128"/>
        <v>36</v>
      </c>
      <c r="G655" s="537">
        <f t="shared" si="128"/>
        <v>0</v>
      </c>
      <c r="H655" s="537">
        <f t="shared" si="128"/>
        <v>0</v>
      </c>
      <c r="I655" s="538">
        <f t="shared" si="128"/>
        <v>0</v>
      </c>
      <c r="J655" s="658"/>
      <c r="K655" s="658"/>
      <c r="L655" s="658"/>
    </row>
    <row r="656" spans="1:12" ht="33.75" hidden="1" outlineLevel="1">
      <c r="A656" s="906" t="s">
        <v>877</v>
      </c>
      <c r="B656" s="660" t="s">
        <v>878</v>
      </c>
      <c r="C656" s="660" t="s">
        <v>879</v>
      </c>
      <c r="D656" s="541">
        <v>6</v>
      </c>
      <c r="E656" s="539">
        <v>0</v>
      </c>
      <c r="F656" s="540">
        <f t="shared" ref="F656:F660" si="129">+E656+D656</f>
        <v>6</v>
      </c>
      <c r="G656" s="539">
        <v>0</v>
      </c>
      <c r="H656" s="539">
        <v>0</v>
      </c>
      <c r="I656" s="540">
        <f t="shared" si="125"/>
        <v>0</v>
      </c>
      <c r="J656" s="658"/>
      <c r="K656" s="658"/>
      <c r="L656" s="658"/>
    </row>
    <row r="657" spans="1:12" hidden="1" outlineLevel="1">
      <c r="A657" s="906"/>
      <c r="B657" s="910" t="s">
        <v>880</v>
      </c>
      <c r="C657" s="660" t="s">
        <v>881</v>
      </c>
      <c r="D657" s="541">
        <v>12</v>
      </c>
      <c r="E657" s="539">
        <v>2</v>
      </c>
      <c r="F657" s="540">
        <f t="shared" si="129"/>
        <v>14</v>
      </c>
      <c r="G657" s="539">
        <v>0</v>
      </c>
      <c r="H657" s="539">
        <v>0</v>
      </c>
      <c r="I657" s="540">
        <f t="shared" si="125"/>
        <v>0</v>
      </c>
      <c r="J657" s="658"/>
      <c r="K657" s="658"/>
      <c r="L657" s="658"/>
    </row>
    <row r="658" spans="1:12" ht="22.5" hidden="1" outlineLevel="1">
      <c r="A658" s="906"/>
      <c r="B658" s="910"/>
      <c r="C658" s="660" t="s">
        <v>882</v>
      </c>
      <c r="D658" s="539">
        <v>0</v>
      </c>
      <c r="E658" s="539">
        <v>0</v>
      </c>
      <c r="F658" s="540">
        <f t="shared" si="129"/>
        <v>0</v>
      </c>
      <c r="G658" s="539">
        <v>0</v>
      </c>
      <c r="H658" s="539">
        <v>0</v>
      </c>
      <c r="I658" s="540">
        <f t="shared" si="125"/>
        <v>0</v>
      </c>
      <c r="J658" s="658"/>
      <c r="K658" s="658"/>
      <c r="L658" s="658"/>
    </row>
    <row r="659" spans="1:12" hidden="1" outlineLevel="1">
      <c r="A659" s="906"/>
      <c r="B659" s="910"/>
      <c r="C659" s="660" t="s">
        <v>883</v>
      </c>
      <c r="D659" s="541">
        <v>3</v>
      </c>
      <c r="E659" s="539">
        <v>1</v>
      </c>
      <c r="F659" s="540">
        <f t="shared" si="129"/>
        <v>4</v>
      </c>
      <c r="G659" s="539">
        <v>0</v>
      </c>
      <c r="H659" s="539">
        <v>0</v>
      </c>
      <c r="I659" s="540">
        <f t="shared" si="125"/>
        <v>0</v>
      </c>
      <c r="J659" s="658"/>
      <c r="K659" s="658"/>
      <c r="L659" s="658"/>
    </row>
    <row r="660" spans="1:12" ht="22.5" hidden="1" outlineLevel="1">
      <c r="A660" s="906"/>
      <c r="B660" s="660" t="s">
        <v>884</v>
      </c>
      <c r="C660" s="660" t="s">
        <v>885</v>
      </c>
      <c r="D660" s="541">
        <v>10</v>
      </c>
      <c r="E660" s="541">
        <v>2</v>
      </c>
      <c r="F660" s="540">
        <f t="shared" si="129"/>
        <v>12</v>
      </c>
      <c r="G660" s="539">
        <v>0</v>
      </c>
      <c r="H660" s="539">
        <v>0</v>
      </c>
      <c r="I660" s="540">
        <f t="shared" si="125"/>
        <v>0</v>
      </c>
      <c r="J660" s="658"/>
      <c r="K660" s="658"/>
      <c r="L660" s="658"/>
    </row>
    <row r="661" spans="1:12" collapsed="1">
      <c r="A661" s="901" t="s">
        <v>886</v>
      </c>
      <c r="B661" s="901"/>
      <c r="C661" s="901"/>
      <c r="D661" s="537">
        <f t="shared" ref="D661:I661" si="130">SUM(D662:D668)</f>
        <v>16</v>
      </c>
      <c r="E661" s="537">
        <f t="shared" si="130"/>
        <v>0</v>
      </c>
      <c r="F661" s="538">
        <f t="shared" si="130"/>
        <v>16</v>
      </c>
      <c r="G661" s="537">
        <f t="shared" si="130"/>
        <v>0</v>
      </c>
      <c r="H661" s="537">
        <f t="shared" si="130"/>
        <v>0</v>
      </c>
      <c r="I661" s="538">
        <f t="shared" si="130"/>
        <v>0</v>
      </c>
      <c r="J661" s="658"/>
      <c r="K661" s="658"/>
      <c r="L661" s="658"/>
    </row>
    <row r="662" spans="1:12" hidden="1" outlineLevel="1">
      <c r="A662" s="906" t="s">
        <v>886</v>
      </c>
      <c r="B662" s="910" t="s">
        <v>887</v>
      </c>
      <c r="C662" s="660" t="s">
        <v>888</v>
      </c>
      <c r="D662" s="541">
        <v>13</v>
      </c>
      <c r="E662" s="539">
        <v>0</v>
      </c>
      <c r="F662" s="540">
        <f t="shared" ref="F662:F668" si="131">+E662+D662</f>
        <v>13</v>
      </c>
      <c r="G662" s="539">
        <v>0</v>
      </c>
      <c r="H662" s="539">
        <v>0</v>
      </c>
      <c r="I662" s="540">
        <f t="shared" si="125"/>
        <v>0</v>
      </c>
      <c r="J662" s="658"/>
      <c r="K662" s="658"/>
      <c r="L662" s="658"/>
    </row>
    <row r="663" spans="1:12" ht="22.5" hidden="1" outlineLevel="1">
      <c r="A663" s="906"/>
      <c r="B663" s="910"/>
      <c r="C663" s="660" t="s">
        <v>889</v>
      </c>
      <c r="D663" s="539">
        <v>2</v>
      </c>
      <c r="E663" s="539">
        <v>0</v>
      </c>
      <c r="F663" s="540">
        <f t="shared" si="131"/>
        <v>2</v>
      </c>
      <c r="G663" s="539">
        <v>0</v>
      </c>
      <c r="H663" s="539">
        <v>0</v>
      </c>
      <c r="I663" s="540">
        <f t="shared" si="125"/>
        <v>0</v>
      </c>
      <c r="J663" s="658"/>
      <c r="K663" s="658"/>
      <c r="L663" s="658"/>
    </row>
    <row r="664" spans="1:12" ht="33.75" hidden="1" outlineLevel="1">
      <c r="A664" s="906"/>
      <c r="B664" s="660" t="s">
        <v>890</v>
      </c>
      <c r="C664" s="660" t="s">
        <v>891</v>
      </c>
      <c r="D664" s="539">
        <v>0</v>
      </c>
      <c r="E664" s="539">
        <v>0</v>
      </c>
      <c r="F664" s="540">
        <f t="shared" si="131"/>
        <v>0</v>
      </c>
      <c r="G664" s="539">
        <v>0</v>
      </c>
      <c r="H664" s="539">
        <v>0</v>
      </c>
      <c r="I664" s="540">
        <f t="shared" si="125"/>
        <v>0</v>
      </c>
      <c r="J664" s="658"/>
      <c r="K664" s="658"/>
      <c r="L664" s="658"/>
    </row>
    <row r="665" spans="1:12" ht="22.5" hidden="1" outlineLevel="1">
      <c r="A665" s="906"/>
      <c r="B665" s="660" t="s">
        <v>892</v>
      </c>
      <c r="C665" s="660" t="s">
        <v>893</v>
      </c>
      <c r="D665" s="539">
        <v>0</v>
      </c>
      <c r="E665" s="539">
        <v>0</v>
      </c>
      <c r="F665" s="540">
        <f t="shared" si="131"/>
        <v>0</v>
      </c>
      <c r="G665" s="539">
        <v>0</v>
      </c>
      <c r="H665" s="539">
        <v>0</v>
      </c>
      <c r="I665" s="540">
        <f t="shared" si="125"/>
        <v>0</v>
      </c>
      <c r="J665" s="658"/>
      <c r="K665" s="658"/>
      <c r="L665" s="658"/>
    </row>
    <row r="666" spans="1:12" ht="22.5" hidden="1" outlineLevel="1">
      <c r="A666" s="906"/>
      <c r="B666" s="910" t="s">
        <v>894</v>
      </c>
      <c r="C666" s="660" t="s">
        <v>895</v>
      </c>
      <c r="D666" s="539">
        <v>0</v>
      </c>
      <c r="E666" s="539">
        <v>0</v>
      </c>
      <c r="F666" s="540">
        <f t="shared" si="131"/>
        <v>0</v>
      </c>
      <c r="G666" s="539">
        <v>0</v>
      </c>
      <c r="H666" s="539">
        <v>0</v>
      </c>
      <c r="I666" s="540">
        <f t="shared" si="125"/>
        <v>0</v>
      </c>
      <c r="J666" s="658"/>
      <c r="K666" s="658"/>
      <c r="L666" s="658"/>
    </row>
    <row r="667" spans="1:12" hidden="1" outlineLevel="1">
      <c r="A667" s="906"/>
      <c r="B667" s="910"/>
      <c r="C667" s="660" t="s">
        <v>896</v>
      </c>
      <c r="D667" s="541">
        <v>1</v>
      </c>
      <c r="E667" s="539">
        <v>0</v>
      </c>
      <c r="F667" s="540">
        <f t="shared" si="131"/>
        <v>1</v>
      </c>
      <c r="G667" s="539">
        <v>0</v>
      </c>
      <c r="H667" s="539">
        <v>0</v>
      </c>
      <c r="I667" s="540">
        <f t="shared" si="125"/>
        <v>0</v>
      </c>
      <c r="J667" s="658"/>
      <c r="K667" s="658"/>
      <c r="L667" s="658"/>
    </row>
    <row r="668" spans="1:12" ht="22.5" hidden="1" outlineLevel="1">
      <c r="A668" s="906"/>
      <c r="B668" s="910"/>
      <c r="C668" s="660" t="s">
        <v>897</v>
      </c>
      <c r="D668" s="539">
        <v>0</v>
      </c>
      <c r="E668" s="539">
        <v>0</v>
      </c>
      <c r="F668" s="540">
        <f t="shared" si="131"/>
        <v>0</v>
      </c>
      <c r="G668" s="539">
        <v>0</v>
      </c>
      <c r="H668" s="539">
        <v>0</v>
      </c>
      <c r="I668" s="540">
        <f t="shared" si="125"/>
        <v>0</v>
      </c>
      <c r="J668" s="658"/>
      <c r="K668" s="658"/>
      <c r="L668" s="658"/>
    </row>
    <row r="669" spans="1:12" collapsed="1">
      <c r="A669" s="901" t="s">
        <v>898</v>
      </c>
      <c r="B669" s="901"/>
      <c r="C669" s="901"/>
      <c r="D669" s="537">
        <f t="shared" ref="D669:I669" si="132">+D670+D671+D672</f>
        <v>0</v>
      </c>
      <c r="E669" s="537">
        <f t="shared" si="132"/>
        <v>1</v>
      </c>
      <c r="F669" s="538">
        <f t="shared" si="132"/>
        <v>1</v>
      </c>
      <c r="G669" s="537">
        <f t="shared" si="132"/>
        <v>0</v>
      </c>
      <c r="H669" s="537">
        <f t="shared" si="132"/>
        <v>0</v>
      </c>
      <c r="I669" s="538">
        <f t="shared" si="132"/>
        <v>0</v>
      </c>
      <c r="J669" s="658"/>
      <c r="K669" s="658"/>
      <c r="L669" s="658"/>
    </row>
    <row r="670" spans="1:12" hidden="1" outlineLevel="1">
      <c r="A670" s="906" t="s">
        <v>899</v>
      </c>
      <c r="B670" s="910" t="s">
        <v>900</v>
      </c>
      <c r="C670" s="660" t="s">
        <v>901</v>
      </c>
      <c r="D670" s="541">
        <v>0</v>
      </c>
      <c r="E670" s="539">
        <v>1</v>
      </c>
      <c r="F670" s="540">
        <f t="shared" ref="F670:F672" si="133">+E670+D670</f>
        <v>1</v>
      </c>
      <c r="G670" s="539">
        <v>0</v>
      </c>
      <c r="H670" s="539">
        <v>0</v>
      </c>
      <c r="I670" s="540">
        <f>+H670+G670</f>
        <v>0</v>
      </c>
      <c r="J670" s="658"/>
      <c r="K670" s="658"/>
      <c r="L670" s="658"/>
    </row>
    <row r="671" spans="1:12" hidden="1" outlineLevel="1">
      <c r="A671" s="906"/>
      <c r="B671" s="910"/>
      <c r="C671" s="660" t="s">
        <v>902</v>
      </c>
      <c r="D671" s="539">
        <v>0</v>
      </c>
      <c r="E671" s="539">
        <v>0</v>
      </c>
      <c r="F671" s="540">
        <f t="shared" si="133"/>
        <v>0</v>
      </c>
      <c r="G671" s="539">
        <v>0</v>
      </c>
      <c r="H671" s="539">
        <v>0</v>
      </c>
      <c r="I671" s="540">
        <f>+H671+G671</f>
        <v>0</v>
      </c>
      <c r="J671" s="658"/>
      <c r="K671" s="658"/>
      <c r="L671" s="658"/>
    </row>
    <row r="672" spans="1:12" ht="33.75" hidden="1" outlineLevel="1">
      <c r="A672" s="906"/>
      <c r="B672" s="660" t="s">
        <v>903</v>
      </c>
      <c r="C672" s="660" t="s">
        <v>904</v>
      </c>
      <c r="D672" s="539">
        <v>0</v>
      </c>
      <c r="E672" s="539">
        <v>0</v>
      </c>
      <c r="F672" s="540">
        <f t="shared" si="133"/>
        <v>0</v>
      </c>
      <c r="G672" s="539">
        <v>0</v>
      </c>
      <c r="H672" s="539">
        <v>0</v>
      </c>
      <c r="I672" s="540">
        <f>+H672+G672</f>
        <v>0</v>
      </c>
      <c r="J672" s="658"/>
      <c r="K672" s="658"/>
      <c r="L672" s="658"/>
    </row>
    <row r="673" spans="1:12" collapsed="1">
      <c r="A673" s="901" t="s">
        <v>905</v>
      </c>
      <c r="B673" s="901"/>
      <c r="C673" s="901"/>
      <c r="D673" s="537">
        <f t="shared" ref="D673:I673" si="134">SUM(D674:D684)</f>
        <v>4</v>
      </c>
      <c r="E673" s="537">
        <f t="shared" si="134"/>
        <v>1</v>
      </c>
      <c r="F673" s="538">
        <f t="shared" si="134"/>
        <v>5</v>
      </c>
      <c r="G673" s="537">
        <f t="shared" si="134"/>
        <v>0</v>
      </c>
      <c r="H673" s="537">
        <f t="shared" si="134"/>
        <v>0</v>
      </c>
      <c r="I673" s="538">
        <f t="shared" si="134"/>
        <v>0</v>
      </c>
      <c r="J673" s="658"/>
      <c r="K673" s="658"/>
      <c r="L673" s="658"/>
    </row>
    <row r="674" spans="1:12" hidden="1" outlineLevel="1">
      <c r="A674" s="907" t="s">
        <v>905</v>
      </c>
      <c r="B674" s="660" t="s">
        <v>906</v>
      </c>
      <c r="C674" s="660" t="s">
        <v>907</v>
      </c>
      <c r="D674" s="539">
        <v>0</v>
      </c>
      <c r="E674" s="539">
        <v>0</v>
      </c>
      <c r="F674" s="540">
        <f t="shared" ref="F674:F684" si="135">+E674+D674</f>
        <v>0</v>
      </c>
      <c r="G674" s="539">
        <v>0</v>
      </c>
      <c r="H674" s="539">
        <v>0</v>
      </c>
      <c r="I674" s="540">
        <f t="shared" si="125"/>
        <v>0</v>
      </c>
      <c r="J674" s="658"/>
      <c r="K674" s="658"/>
      <c r="L674" s="658"/>
    </row>
    <row r="675" spans="1:12" hidden="1" outlineLevel="1">
      <c r="A675" s="908"/>
      <c r="B675" s="660" t="s">
        <v>908</v>
      </c>
      <c r="C675" s="660" t="s">
        <v>909</v>
      </c>
      <c r="D675" s="539">
        <v>0</v>
      </c>
      <c r="E675" s="539">
        <v>0</v>
      </c>
      <c r="F675" s="540">
        <f t="shared" si="135"/>
        <v>0</v>
      </c>
      <c r="G675" s="539">
        <v>0</v>
      </c>
      <c r="H675" s="539">
        <v>0</v>
      </c>
      <c r="I675" s="540">
        <f t="shared" si="125"/>
        <v>0</v>
      </c>
      <c r="J675" s="658"/>
      <c r="K675" s="658"/>
      <c r="L675" s="658"/>
    </row>
    <row r="676" spans="1:12" hidden="1" outlineLevel="1">
      <c r="A676" s="908"/>
      <c r="B676" s="910" t="s">
        <v>910</v>
      </c>
      <c r="C676" s="660" t="s">
        <v>911</v>
      </c>
      <c r="D676" s="541">
        <v>0</v>
      </c>
      <c r="E676" s="539">
        <v>1</v>
      </c>
      <c r="F676" s="540">
        <f t="shared" si="135"/>
        <v>1</v>
      </c>
      <c r="G676" s="539">
        <v>0</v>
      </c>
      <c r="H676" s="539">
        <v>0</v>
      </c>
      <c r="I676" s="540">
        <f t="shared" si="125"/>
        <v>0</v>
      </c>
      <c r="J676" s="658"/>
      <c r="K676" s="658"/>
      <c r="L676" s="658"/>
    </row>
    <row r="677" spans="1:12" hidden="1" outlineLevel="1">
      <c r="A677" s="908"/>
      <c r="B677" s="910"/>
      <c r="C677" s="660" t="s">
        <v>912</v>
      </c>
      <c r="D677" s="539">
        <v>0</v>
      </c>
      <c r="E677" s="539">
        <v>0</v>
      </c>
      <c r="F677" s="540">
        <f t="shared" si="135"/>
        <v>0</v>
      </c>
      <c r="G677" s="539">
        <v>0</v>
      </c>
      <c r="H677" s="539">
        <v>0</v>
      </c>
      <c r="I677" s="540">
        <f t="shared" si="125"/>
        <v>0</v>
      </c>
      <c r="J677" s="658"/>
      <c r="K677" s="658"/>
      <c r="L677" s="658"/>
    </row>
    <row r="678" spans="1:12" ht="22.5" hidden="1" outlineLevel="1">
      <c r="A678" s="908"/>
      <c r="B678" s="910" t="s">
        <v>913</v>
      </c>
      <c r="C678" s="660" t="s">
        <v>914</v>
      </c>
      <c r="D678" s="539">
        <v>0</v>
      </c>
      <c r="E678" s="539">
        <v>0</v>
      </c>
      <c r="F678" s="540">
        <f t="shared" si="135"/>
        <v>0</v>
      </c>
      <c r="G678" s="539">
        <v>0</v>
      </c>
      <c r="H678" s="539">
        <v>0</v>
      </c>
      <c r="I678" s="540">
        <f t="shared" si="125"/>
        <v>0</v>
      </c>
      <c r="J678" s="658"/>
      <c r="K678" s="658"/>
      <c r="L678" s="658"/>
    </row>
    <row r="679" spans="1:12" hidden="1" outlineLevel="1">
      <c r="A679" s="908"/>
      <c r="B679" s="910"/>
      <c r="C679" s="660" t="s">
        <v>915</v>
      </c>
      <c r="D679" s="539">
        <v>2</v>
      </c>
      <c r="E679" s="539">
        <v>0</v>
      </c>
      <c r="F679" s="540">
        <f t="shared" si="135"/>
        <v>2</v>
      </c>
      <c r="G679" s="539">
        <v>0</v>
      </c>
      <c r="H679" s="539">
        <v>0</v>
      </c>
      <c r="I679" s="540">
        <f t="shared" si="125"/>
        <v>0</v>
      </c>
      <c r="J679" s="658"/>
      <c r="K679" s="658"/>
      <c r="L679" s="658"/>
    </row>
    <row r="680" spans="1:12" hidden="1" outlineLevel="1">
      <c r="A680" s="908"/>
      <c r="B680" s="910" t="s">
        <v>916</v>
      </c>
      <c r="C680" s="660" t="s">
        <v>917</v>
      </c>
      <c r="D680" s="539">
        <v>0</v>
      </c>
      <c r="E680" s="539">
        <v>0</v>
      </c>
      <c r="F680" s="540">
        <f t="shared" si="135"/>
        <v>0</v>
      </c>
      <c r="G680" s="539">
        <v>0</v>
      </c>
      <c r="H680" s="539">
        <v>0</v>
      </c>
      <c r="I680" s="540">
        <f t="shared" si="125"/>
        <v>0</v>
      </c>
      <c r="J680" s="658"/>
      <c r="K680" s="658"/>
      <c r="L680" s="658"/>
    </row>
    <row r="681" spans="1:12" hidden="1" outlineLevel="1">
      <c r="A681" s="908"/>
      <c r="B681" s="910"/>
      <c r="C681" s="660" t="s">
        <v>918</v>
      </c>
      <c r="D681" s="539">
        <v>0</v>
      </c>
      <c r="E681" s="539">
        <v>0</v>
      </c>
      <c r="F681" s="540">
        <f t="shared" si="135"/>
        <v>0</v>
      </c>
      <c r="G681" s="539">
        <v>0</v>
      </c>
      <c r="H681" s="539">
        <v>0</v>
      </c>
      <c r="I681" s="540">
        <f t="shared" si="125"/>
        <v>0</v>
      </c>
      <c r="J681" s="658"/>
      <c r="K681" s="658"/>
      <c r="L681" s="658"/>
    </row>
    <row r="682" spans="1:12" hidden="1" outlineLevel="1">
      <c r="A682" s="908"/>
      <c r="B682" s="910"/>
      <c r="C682" s="660" t="s">
        <v>919</v>
      </c>
      <c r="D682" s="539">
        <v>0</v>
      </c>
      <c r="E682" s="539">
        <v>0</v>
      </c>
      <c r="F682" s="540">
        <f t="shared" si="135"/>
        <v>0</v>
      </c>
      <c r="G682" s="539">
        <v>0</v>
      </c>
      <c r="H682" s="539">
        <v>0</v>
      </c>
      <c r="I682" s="540">
        <f t="shared" si="125"/>
        <v>0</v>
      </c>
      <c r="J682" s="658"/>
      <c r="K682" s="658"/>
      <c r="L682" s="658"/>
    </row>
    <row r="683" spans="1:12" ht="22.5" hidden="1" outlineLevel="1">
      <c r="A683" s="908"/>
      <c r="B683" s="910"/>
      <c r="C683" s="660" t="s">
        <v>920</v>
      </c>
      <c r="D683" s="541">
        <v>1</v>
      </c>
      <c r="E683" s="541">
        <v>0</v>
      </c>
      <c r="F683" s="540">
        <f t="shared" si="135"/>
        <v>1</v>
      </c>
      <c r="G683" s="539">
        <v>0</v>
      </c>
      <c r="H683" s="539">
        <v>0</v>
      </c>
      <c r="I683" s="540">
        <f t="shared" si="125"/>
        <v>0</v>
      </c>
      <c r="J683" s="658"/>
      <c r="K683" s="658"/>
      <c r="L683" s="658"/>
    </row>
    <row r="684" spans="1:12" ht="33.75" hidden="1" outlineLevel="1">
      <c r="A684" s="909"/>
      <c r="B684" s="660" t="s">
        <v>921</v>
      </c>
      <c r="C684" s="660" t="s">
        <v>922</v>
      </c>
      <c r="D684" s="539">
        <v>1</v>
      </c>
      <c r="E684" s="539">
        <v>0</v>
      </c>
      <c r="F684" s="540">
        <f t="shared" si="135"/>
        <v>1</v>
      </c>
      <c r="G684" s="539">
        <v>0</v>
      </c>
      <c r="H684" s="539">
        <v>0</v>
      </c>
      <c r="I684" s="540">
        <f t="shared" si="125"/>
        <v>0</v>
      </c>
      <c r="J684" s="658"/>
      <c r="K684" s="658"/>
      <c r="L684" s="658"/>
    </row>
    <row r="685" spans="1:12" collapsed="1">
      <c r="A685" s="901" t="s">
        <v>923</v>
      </c>
      <c r="B685" s="901"/>
      <c r="C685" s="901"/>
      <c r="D685" s="537">
        <f t="shared" ref="D685:I685" si="136">SUM(D686:D690)</f>
        <v>3</v>
      </c>
      <c r="E685" s="537">
        <f t="shared" si="136"/>
        <v>3</v>
      </c>
      <c r="F685" s="538">
        <f t="shared" si="136"/>
        <v>6</v>
      </c>
      <c r="G685" s="537">
        <f t="shared" si="136"/>
        <v>0</v>
      </c>
      <c r="H685" s="537">
        <f t="shared" si="136"/>
        <v>0</v>
      </c>
      <c r="I685" s="538">
        <f t="shared" si="136"/>
        <v>0</v>
      </c>
      <c r="J685" s="658"/>
      <c r="K685" s="658"/>
      <c r="L685" s="658"/>
    </row>
    <row r="686" spans="1:12" ht="22.5" hidden="1" outlineLevel="1">
      <c r="A686" s="906" t="s">
        <v>923</v>
      </c>
      <c r="B686" s="660" t="s">
        <v>924</v>
      </c>
      <c r="C686" s="660" t="s">
        <v>925</v>
      </c>
      <c r="D686" s="541">
        <v>2</v>
      </c>
      <c r="E686" s="541">
        <v>1</v>
      </c>
      <c r="F686" s="540">
        <f t="shared" ref="F686:F690" si="137">+E686+D686</f>
        <v>3</v>
      </c>
      <c r="G686" s="539">
        <v>0</v>
      </c>
      <c r="H686" s="539">
        <v>0</v>
      </c>
      <c r="I686" s="540">
        <f t="shared" si="125"/>
        <v>0</v>
      </c>
      <c r="J686" s="658"/>
      <c r="K686" s="658"/>
      <c r="L686" s="658"/>
    </row>
    <row r="687" spans="1:12" hidden="1" outlineLevel="1">
      <c r="A687" s="906"/>
      <c r="B687" s="910" t="s">
        <v>926</v>
      </c>
      <c r="C687" s="660" t="s">
        <v>927</v>
      </c>
      <c r="D687" s="539">
        <v>0</v>
      </c>
      <c r="E687" s="539">
        <v>0</v>
      </c>
      <c r="F687" s="540">
        <f t="shared" si="137"/>
        <v>0</v>
      </c>
      <c r="G687" s="539">
        <v>0</v>
      </c>
      <c r="H687" s="539">
        <v>0</v>
      </c>
      <c r="I687" s="540">
        <f t="shared" si="125"/>
        <v>0</v>
      </c>
      <c r="J687" s="658"/>
      <c r="K687" s="658"/>
      <c r="L687" s="658"/>
    </row>
    <row r="688" spans="1:12" ht="22.5" hidden="1" outlineLevel="1">
      <c r="A688" s="906"/>
      <c r="B688" s="910"/>
      <c r="C688" s="660" t="s">
        <v>928</v>
      </c>
      <c r="D688" s="539">
        <v>0</v>
      </c>
      <c r="E688" s="539">
        <v>0</v>
      </c>
      <c r="F688" s="540">
        <f t="shared" si="137"/>
        <v>0</v>
      </c>
      <c r="G688" s="539">
        <v>0</v>
      </c>
      <c r="H688" s="539">
        <v>0</v>
      </c>
      <c r="I688" s="540">
        <f t="shared" si="125"/>
        <v>0</v>
      </c>
      <c r="J688" s="658"/>
      <c r="K688" s="658"/>
      <c r="L688" s="658"/>
    </row>
    <row r="689" spans="1:12" hidden="1" outlineLevel="1">
      <c r="A689" s="906"/>
      <c r="B689" s="910"/>
      <c r="C689" s="660" t="s">
        <v>929</v>
      </c>
      <c r="D689" s="539">
        <v>1</v>
      </c>
      <c r="E689" s="539">
        <v>1</v>
      </c>
      <c r="F689" s="540">
        <f t="shared" si="137"/>
        <v>2</v>
      </c>
      <c r="G689" s="539">
        <v>0</v>
      </c>
      <c r="H689" s="539">
        <v>0</v>
      </c>
      <c r="I689" s="540">
        <f t="shared" si="125"/>
        <v>0</v>
      </c>
      <c r="J689" s="658"/>
      <c r="K689" s="658"/>
      <c r="L689" s="658"/>
    </row>
    <row r="690" spans="1:12" ht="22.5" hidden="1" outlineLevel="1">
      <c r="A690" s="906"/>
      <c r="B690" s="660" t="s">
        <v>930</v>
      </c>
      <c r="C690" s="660" t="s">
        <v>931</v>
      </c>
      <c r="D690" s="541">
        <v>0</v>
      </c>
      <c r="E690" s="541">
        <v>1</v>
      </c>
      <c r="F690" s="540">
        <f t="shared" si="137"/>
        <v>1</v>
      </c>
      <c r="G690" s="539">
        <v>0</v>
      </c>
      <c r="H690" s="539">
        <v>0</v>
      </c>
      <c r="I690" s="540">
        <f t="shared" si="125"/>
        <v>0</v>
      </c>
      <c r="J690" s="658"/>
      <c r="K690" s="658"/>
      <c r="L690" s="658"/>
    </row>
    <row r="691" spans="1:12" collapsed="1">
      <c r="A691" s="901" t="s">
        <v>932</v>
      </c>
      <c r="B691" s="901"/>
      <c r="C691" s="901"/>
      <c r="D691" s="537">
        <f t="shared" ref="D691:I691" si="138">SUM(D692:D695)</f>
        <v>1</v>
      </c>
      <c r="E691" s="537">
        <f t="shared" si="138"/>
        <v>0</v>
      </c>
      <c r="F691" s="538">
        <f t="shared" si="138"/>
        <v>1</v>
      </c>
      <c r="G691" s="537">
        <f t="shared" si="138"/>
        <v>0</v>
      </c>
      <c r="H691" s="537">
        <f t="shared" si="138"/>
        <v>0</v>
      </c>
      <c r="I691" s="538">
        <f t="shared" si="138"/>
        <v>0</v>
      </c>
      <c r="J691" s="658"/>
      <c r="K691" s="658"/>
      <c r="L691" s="658"/>
    </row>
    <row r="692" spans="1:12" ht="22.5" hidden="1" outlineLevel="1">
      <c r="A692" s="906" t="s">
        <v>932</v>
      </c>
      <c r="B692" s="660" t="s">
        <v>933</v>
      </c>
      <c r="C692" s="660" t="s">
        <v>934</v>
      </c>
      <c r="D692" s="539">
        <v>0</v>
      </c>
      <c r="E692" s="539">
        <v>0</v>
      </c>
      <c r="F692" s="540">
        <f t="shared" ref="F692:F695" si="139">+E692+D692</f>
        <v>0</v>
      </c>
      <c r="G692" s="539">
        <v>0</v>
      </c>
      <c r="H692" s="539">
        <v>0</v>
      </c>
      <c r="I692" s="540">
        <f t="shared" si="125"/>
        <v>0</v>
      </c>
      <c r="J692" s="658"/>
      <c r="K692" s="658"/>
      <c r="L692" s="658"/>
    </row>
    <row r="693" spans="1:12" ht="67.5" hidden="1" outlineLevel="1">
      <c r="A693" s="906"/>
      <c r="B693" s="660" t="s">
        <v>935</v>
      </c>
      <c r="C693" s="660" t="s">
        <v>936</v>
      </c>
      <c r="D693" s="539">
        <v>0</v>
      </c>
      <c r="E693" s="539">
        <v>0</v>
      </c>
      <c r="F693" s="540">
        <f t="shared" si="139"/>
        <v>0</v>
      </c>
      <c r="G693" s="539">
        <v>0</v>
      </c>
      <c r="H693" s="539">
        <v>0</v>
      </c>
      <c r="I693" s="540">
        <f t="shared" si="125"/>
        <v>0</v>
      </c>
      <c r="J693" s="658"/>
      <c r="K693" s="658"/>
      <c r="L693" s="658"/>
    </row>
    <row r="694" spans="1:12" ht="45" hidden="1" outlineLevel="1">
      <c r="A694" s="906"/>
      <c r="B694" s="660" t="s">
        <v>937</v>
      </c>
      <c r="C694" s="660" t="s">
        <v>938</v>
      </c>
      <c r="D694" s="539">
        <v>1</v>
      </c>
      <c r="E694" s="539">
        <v>0</v>
      </c>
      <c r="F694" s="540">
        <f t="shared" si="139"/>
        <v>1</v>
      </c>
      <c r="G694" s="539">
        <v>0</v>
      </c>
      <c r="H694" s="539">
        <v>0</v>
      </c>
      <c r="I694" s="540">
        <f t="shared" si="125"/>
        <v>0</v>
      </c>
      <c r="J694" s="658"/>
      <c r="K694" s="658"/>
      <c r="L694" s="658"/>
    </row>
    <row r="695" spans="1:12" ht="22.5" hidden="1" outlineLevel="1">
      <c r="A695" s="906"/>
      <c r="B695" s="660" t="s">
        <v>939</v>
      </c>
      <c r="C695" s="660" t="s">
        <v>940</v>
      </c>
      <c r="D695" s="539">
        <v>0</v>
      </c>
      <c r="E695" s="539">
        <v>0</v>
      </c>
      <c r="F695" s="540">
        <f t="shared" si="139"/>
        <v>0</v>
      </c>
      <c r="G695" s="539">
        <v>0</v>
      </c>
      <c r="H695" s="539">
        <v>0</v>
      </c>
      <c r="I695" s="540">
        <f t="shared" si="125"/>
        <v>0</v>
      </c>
      <c r="J695" s="658"/>
      <c r="K695" s="658"/>
      <c r="L695" s="658"/>
    </row>
    <row r="696" spans="1:12" collapsed="1">
      <c r="A696" s="901" t="s">
        <v>941</v>
      </c>
      <c r="B696" s="901"/>
      <c r="C696" s="901"/>
      <c r="D696" s="537">
        <f t="shared" ref="D696:I696" si="140">SUM(D697:D699)</f>
        <v>0</v>
      </c>
      <c r="E696" s="537">
        <f t="shared" si="140"/>
        <v>0</v>
      </c>
      <c r="F696" s="538">
        <f t="shared" si="140"/>
        <v>0</v>
      </c>
      <c r="G696" s="537">
        <f t="shared" si="140"/>
        <v>0</v>
      </c>
      <c r="H696" s="537">
        <f t="shared" si="140"/>
        <v>0</v>
      </c>
      <c r="I696" s="538">
        <f t="shared" si="140"/>
        <v>0</v>
      </c>
      <c r="J696" s="658"/>
      <c r="K696" s="658"/>
      <c r="L696" s="658"/>
    </row>
    <row r="697" spans="1:12" ht="67.5" hidden="1" outlineLevel="1">
      <c r="A697" s="906" t="s">
        <v>941</v>
      </c>
      <c r="B697" s="660" t="s">
        <v>942</v>
      </c>
      <c r="C697" s="660" t="s">
        <v>943</v>
      </c>
      <c r="D697" s="539">
        <v>0</v>
      </c>
      <c r="E697" s="539">
        <v>0</v>
      </c>
      <c r="F697" s="540">
        <f t="shared" ref="F697:F699" si="141">+E697+D697</f>
        <v>0</v>
      </c>
      <c r="G697" s="539">
        <v>0</v>
      </c>
      <c r="H697" s="539">
        <v>0</v>
      </c>
      <c r="I697" s="540">
        <f t="shared" si="125"/>
        <v>0</v>
      </c>
      <c r="J697" s="658"/>
      <c r="K697" s="658"/>
      <c r="L697" s="658"/>
    </row>
    <row r="698" spans="1:12" hidden="1" outlineLevel="1">
      <c r="A698" s="906"/>
      <c r="B698" s="910" t="s">
        <v>944</v>
      </c>
      <c r="C698" s="660" t="s">
        <v>945</v>
      </c>
      <c r="D698" s="539">
        <v>0</v>
      </c>
      <c r="E698" s="539">
        <v>0</v>
      </c>
      <c r="F698" s="540">
        <f t="shared" si="141"/>
        <v>0</v>
      </c>
      <c r="G698" s="539">
        <v>0</v>
      </c>
      <c r="H698" s="539">
        <v>0</v>
      </c>
      <c r="I698" s="540">
        <f t="shared" si="125"/>
        <v>0</v>
      </c>
      <c r="J698" s="658"/>
      <c r="K698" s="658"/>
      <c r="L698" s="658"/>
    </row>
    <row r="699" spans="1:12" ht="33.75" hidden="1" outlineLevel="1">
      <c r="A699" s="906"/>
      <c r="B699" s="910"/>
      <c r="C699" s="660" t="s">
        <v>946</v>
      </c>
      <c r="D699" s="539">
        <v>0</v>
      </c>
      <c r="E699" s="539">
        <v>0</v>
      </c>
      <c r="F699" s="540">
        <f t="shared" si="141"/>
        <v>0</v>
      </c>
      <c r="G699" s="539">
        <v>0</v>
      </c>
      <c r="H699" s="539">
        <v>0</v>
      </c>
      <c r="I699" s="540">
        <f t="shared" si="125"/>
        <v>0</v>
      </c>
      <c r="J699" s="658"/>
      <c r="K699" s="658"/>
      <c r="L699" s="658"/>
    </row>
    <row r="700" spans="1:12" collapsed="1">
      <c r="A700" s="901" t="s">
        <v>947</v>
      </c>
      <c r="B700" s="901"/>
      <c r="C700" s="901"/>
      <c r="D700" s="537">
        <f t="shared" ref="D700:I700" si="142">SUM(D701:D704)</f>
        <v>1</v>
      </c>
      <c r="E700" s="537">
        <f t="shared" si="142"/>
        <v>0</v>
      </c>
      <c r="F700" s="538">
        <f t="shared" si="142"/>
        <v>1</v>
      </c>
      <c r="G700" s="537">
        <f t="shared" si="142"/>
        <v>0</v>
      </c>
      <c r="H700" s="537">
        <f t="shared" si="142"/>
        <v>0</v>
      </c>
      <c r="I700" s="538">
        <f t="shared" si="142"/>
        <v>0</v>
      </c>
      <c r="J700" s="658"/>
      <c r="K700" s="658"/>
      <c r="L700" s="658"/>
    </row>
    <row r="701" spans="1:12" ht="22.5" hidden="1" outlineLevel="1">
      <c r="A701" s="906" t="s">
        <v>947</v>
      </c>
      <c r="B701" s="910" t="s">
        <v>948</v>
      </c>
      <c r="C701" s="660" t="s">
        <v>949</v>
      </c>
      <c r="D701" s="539">
        <v>1</v>
      </c>
      <c r="E701" s="539">
        <v>0</v>
      </c>
      <c r="F701" s="540">
        <f t="shared" ref="F701:F704" si="143">+E701+D701</f>
        <v>1</v>
      </c>
      <c r="G701" s="539">
        <v>0</v>
      </c>
      <c r="H701" s="539">
        <v>0</v>
      </c>
      <c r="I701" s="540">
        <f t="shared" si="125"/>
        <v>0</v>
      </c>
      <c r="J701" s="658"/>
      <c r="K701" s="658"/>
      <c r="L701" s="658"/>
    </row>
    <row r="702" spans="1:12" hidden="1" outlineLevel="1">
      <c r="A702" s="906"/>
      <c r="B702" s="910"/>
      <c r="C702" s="660" t="s">
        <v>950</v>
      </c>
      <c r="D702" s="539">
        <v>0</v>
      </c>
      <c r="E702" s="539">
        <v>0</v>
      </c>
      <c r="F702" s="540">
        <f t="shared" si="143"/>
        <v>0</v>
      </c>
      <c r="G702" s="539">
        <v>0</v>
      </c>
      <c r="H702" s="539">
        <v>0</v>
      </c>
      <c r="I702" s="540">
        <f t="shared" si="125"/>
        <v>0</v>
      </c>
      <c r="J702" s="658"/>
      <c r="K702" s="658"/>
      <c r="L702" s="658"/>
    </row>
    <row r="703" spans="1:12" hidden="1" outlineLevel="1">
      <c r="A703" s="906"/>
      <c r="B703" s="910"/>
      <c r="C703" s="660" t="s">
        <v>951</v>
      </c>
      <c r="D703" s="539">
        <v>0</v>
      </c>
      <c r="E703" s="539">
        <v>0</v>
      </c>
      <c r="F703" s="540">
        <f t="shared" si="143"/>
        <v>0</v>
      </c>
      <c r="G703" s="539">
        <v>0</v>
      </c>
      <c r="H703" s="539">
        <v>0</v>
      </c>
      <c r="I703" s="540">
        <f t="shared" si="125"/>
        <v>0</v>
      </c>
      <c r="J703" s="658"/>
      <c r="K703" s="658"/>
      <c r="L703" s="658"/>
    </row>
    <row r="704" spans="1:12" hidden="1" outlineLevel="1">
      <c r="A704" s="906"/>
      <c r="B704" s="910"/>
      <c r="C704" s="660" t="s">
        <v>952</v>
      </c>
      <c r="D704" s="539">
        <v>0</v>
      </c>
      <c r="E704" s="539">
        <v>0</v>
      </c>
      <c r="F704" s="540">
        <f t="shared" si="143"/>
        <v>0</v>
      </c>
      <c r="G704" s="539">
        <v>0</v>
      </c>
      <c r="H704" s="539">
        <v>0</v>
      </c>
      <c r="I704" s="540">
        <f t="shared" si="125"/>
        <v>0</v>
      </c>
      <c r="J704" s="658"/>
      <c r="K704" s="658"/>
      <c r="L704" s="658"/>
    </row>
    <row r="705" spans="1:12" collapsed="1">
      <c r="A705" s="901" t="s">
        <v>953</v>
      </c>
      <c r="B705" s="901"/>
      <c r="C705" s="901"/>
      <c r="D705" s="537">
        <f t="shared" ref="D705:I705" si="144">SUM(D706:D709)</f>
        <v>0</v>
      </c>
      <c r="E705" s="537">
        <f t="shared" si="144"/>
        <v>0</v>
      </c>
      <c r="F705" s="538">
        <f t="shared" si="144"/>
        <v>0</v>
      </c>
      <c r="G705" s="537">
        <f t="shared" si="144"/>
        <v>0</v>
      </c>
      <c r="H705" s="537">
        <f t="shared" si="144"/>
        <v>0</v>
      </c>
      <c r="I705" s="538">
        <f t="shared" si="144"/>
        <v>0</v>
      </c>
      <c r="J705" s="658"/>
      <c r="K705" s="658"/>
      <c r="L705" s="658"/>
    </row>
    <row r="706" spans="1:12" hidden="1" outlineLevel="1">
      <c r="A706" s="906" t="s">
        <v>953</v>
      </c>
      <c r="B706" s="910" t="s">
        <v>954</v>
      </c>
      <c r="C706" s="660" t="s">
        <v>955</v>
      </c>
      <c r="D706" s="539">
        <v>0</v>
      </c>
      <c r="E706" s="539">
        <v>0</v>
      </c>
      <c r="F706" s="540">
        <f t="shared" ref="F706:F710" si="145">+E706+D706</f>
        <v>0</v>
      </c>
      <c r="G706" s="539">
        <v>0</v>
      </c>
      <c r="H706" s="539">
        <v>0</v>
      </c>
      <c r="I706" s="540">
        <f t="shared" si="125"/>
        <v>0</v>
      </c>
      <c r="J706" s="658"/>
      <c r="K706" s="658"/>
      <c r="L706" s="658"/>
    </row>
    <row r="707" spans="1:12" hidden="1" outlineLevel="1">
      <c r="A707" s="906"/>
      <c r="B707" s="910"/>
      <c r="C707" s="660" t="s">
        <v>956</v>
      </c>
      <c r="D707" s="539">
        <v>0</v>
      </c>
      <c r="E707" s="539">
        <v>0</v>
      </c>
      <c r="F707" s="540">
        <f t="shared" si="145"/>
        <v>0</v>
      </c>
      <c r="G707" s="539">
        <v>0</v>
      </c>
      <c r="H707" s="539">
        <v>0</v>
      </c>
      <c r="I707" s="540">
        <f t="shared" si="125"/>
        <v>0</v>
      </c>
      <c r="J707" s="658"/>
      <c r="K707" s="658"/>
      <c r="L707" s="658"/>
    </row>
    <row r="708" spans="1:12" ht="22.5" hidden="1" outlineLevel="1">
      <c r="A708" s="906"/>
      <c r="B708" s="910"/>
      <c r="C708" s="660" t="s">
        <v>957</v>
      </c>
      <c r="D708" s="539">
        <v>0</v>
      </c>
      <c r="E708" s="539">
        <v>0</v>
      </c>
      <c r="F708" s="540">
        <f t="shared" si="145"/>
        <v>0</v>
      </c>
      <c r="G708" s="539">
        <v>0</v>
      </c>
      <c r="H708" s="539">
        <v>0</v>
      </c>
      <c r="I708" s="540">
        <f t="shared" si="125"/>
        <v>0</v>
      </c>
      <c r="J708" s="658"/>
      <c r="K708" s="658"/>
      <c r="L708" s="658"/>
    </row>
    <row r="709" spans="1:12" ht="22.5" hidden="1" outlineLevel="1">
      <c r="A709" s="906"/>
      <c r="B709" s="910"/>
      <c r="C709" s="660" t="s">
        <v>958</v>
      </c>
      <c r="D709" s="539">
        <v>0</v>
      </c>
      <c r="E709" s="539">
        <v>0</v>
      </c>
      <c r="F709" s="540">
        <f t="shared" si="145"/>
        <v>0</v>
      </c>
      <c r="G709" s="539">
        <v>0</v>
      </c>
      <c r="H709" s="539">
        <v>0</v>
      </c>
      <c r="I709" s="540">
        <f t="shared" si="125"/>
        <v>0</v>
      </c>
      <c r="J709" s="658"/>
      <c r="K709" s="658"/>
      <c r="L709" s="658"/>
    </row>
    <row r="710" spans="1:12" collapsed="1">
      <c r="A710" s="901" t="s">
        <v>959</v>
      </c>
      <c r="B710" s="901"/>
      <c r="C710" s="901"/>
      <c r="D710" s="537">
        <v>0</v>
      </c>
      <c r="E710" s="537">
        <v>0</v>
      </c>
      <c r="F710" s="538">
        <f t="shared" si="145"/>
        <v>0</v>
      </c>
      <c r="G710" s="537">
        <v>0</v>
      </c>
      <c r="H710" s="537">
        <v>0</v>
      </c>
      <c r="I710" s="538">
        <f t="shared" si="125"/>
        <v>0</v>
      </c>
      <c r="J710" s="658"/>
      <c r="K710" s="658"/>
      <c r="L710" s="658"/>
    </row>
    <row r="711" spans="1:12" collapsed="1">
      <c r="A711" s="901" t="s">
        <v>960</v>
      </c>
      <c r="B711" s="901"/>
      <c r="C711" s="901"/>
      <c r="D711" s="537">
        <f t="shared" ref="D711:I711" si="146">SUM(D712:D718)</f>
        <v>1</v>
      </c>
      <c r="E711" s="537">
        <f t="shared" si="146"/>
        <v>0</v>
      </c>
      <c r="F711" s="538">
        <f t="shared" si="146"/>
        <v>1</v>
      </c>
      <c r="G711" s="537">
        <f t="shared" si="146"/>
        <v>0</v>
      </c>
      <c r="H711" s="537">
        <f t="shared" si="146"/>
        <v>0</v>
      </c>
      <c r="I711" s="538">
        <f t="shared" si="146"/>
        <v>0</v>
      </c>
      <c r="J711" s="658"/>
      <c r="K711" s="658"/>
      <c r="L711" s="658"/>
    </row>
    <row r="712" spans="1:12" hidden="1" outlineLevel="1">
      <c r="A712" s="906" t="s">
        <v>960</v>
      </c>
      <c r="B712" s="910" t="s">
        <v>961</v>
      </c>
      <c r="C712" s="660" t="s">
        <v>962</v>
      </c>
      <c r="D712" s="539">
        <v>0</v>
      </c>
      <c r="E712" s="539">
        <v>0</v>
      </c>
      <c r="F712" s="540">
        <f t="shared" ref="F712:F718" si="147">+E712+D712</f>
        <v>0</v>
      </c>
      <c r="G712" s="539">
        <v>0</v>
      </c>
      <c r="H712" s="539">
        <v>0</v>
      </c>
      <c r="I712" s="540">
        <f t="shared" si="125"/>
        <v>0</v>
      </c>
      <c r="J712" s="658"/>
      <c r="K712" s="658"/>
      <c r="L712" s="658"/>
    </row>
    <row r="713" spans="1:12" hidden="1" outlineLevel="1">
      <c r="A713" s="906"/>
      <c r="B713" s="910"/>
      <c r="C713" s="660" t="s">
        <v>963</v>
      </c>
      <c r="D713" s="539">
        <v>1</v>
      </c>
      <c r="E713" s="539">
        <v>0</v>
      </c>
      <c r="F713" s="540">
        <f t="shared" si="147"/>
        <v>1</v>
      </c>
      <c r="G713" s="539">
        <v>0</v>
      </c>
      <c r="H713" s="539">
        <v>0</v>
      </c>
      <c r="I713" s="540">
        <f t="shared" si="125"/>
        <v>0</v>
      </c>
      <c r="J713" s="658"/>
      <c r="K713" s="658"/>
      <c r="L713" s="658"/>
    </row>
    <row r="714" spans="1:12" ht="22.5" hidden="1" outlineLevel="1">
      <c r="A714" s="906"/>
      <c r="B714" s="910"/>
      <c r="C714" s="660" t="s">
        <v>964</v>
      </c>
      <c r="D714" s="539">
        <v>0</v>
      </c>
      <c r="E714" s="539">
        <v>0</v>
      </c>
      <c r="F714" s="540">
        <f t="shared" si="147"/>
        <v>0</v>
      </c>
      <c r="G714" s="539">
        <v>0</v>
      </c>
      <c r="H714" s="539">
        <v>0</v>
      </c>
      <c r="I714" s="540">
        <f t="shared" si="125"/>
        <v>0</v>
      </c>
      <c r="J714" s="658"/>
      <c r="K714" s="658"/>
      <c r="L714" s="658"/>
    </row>
    <row r="715" spans="1:12" hidden="1" outlineLevel="1">
      <c r="A715" s="906"/>
      <c r="B715" s="910"/>
      <c r="C715" s="660" t="s">
        <v>965</v>
      </c>
      <c r="D715" s="539">
        <v>0</v>
      </c>
      <c r="E715" s="539">
        <v>0</v>
      </c>
      <c r="F715" s="540">
        <f t="shared" si="147"/>
        <v>0</v>
      </c>
      <c r="G715" s="539">
        <v>0</v>
      </c>
      <c r="H715" s="539">
        <v>0</v>
      </c>
      <c r="I715" s="540">
        <f t="shared" si="125"/>
        <v>0</v>
      </c>
      <c r="J715" s="658"/>
      <c r="K715" s="658"/>
      <c r="L715" s="658"/>
    </row>
    <row r="716" spans="1:12" ht="22.5" hidden="1" outlineLevel="1">
      <c r="A716" s="906"/>
      <c r="B716" s="910" t="s">
        <v>966</v>
      </c>
      <c r="C716" s="660" t="s">
        <v>967</v>
      </c>
      <c r="D716" s="539">
        <v>0</v>
      </c>
      <c r="E716" s="539">
        <v>0</v>
      </c>
      <c r="F716" s="540">
        <f t="shared" si="147"/>
        <v>0</v>
      </c>
      <c r="G716" s="539">
        <v>0</v>
      </c>
      <c r="H716" s="539">
        <v>0</v>
      </c>
      <c r="I716" s="540">
        <f t="shared" si="125"/>
        <v>0</v>
      </c>
      <c r="J716" s="658"/>
      <c r="K716" s="658"/>
      <c r="L716" s="658"/>
    </row>
    <row r="717" spans="1:12" ht="22.5" hidden="1" outlineLevel="1">
      <c r="A717" s="906"/>
      <c r="B717" s="910"/>
      <c r="C717" s="660" t="s">
        <v>968</v>
      </c>
      <c r="D717" s="539">
        <v>0</v>
      </c>
      <c r="E717" s="539">
        <v>0</v>
      </c>
      <c r="F717" s="540">
        <f t="shared" si="147"/>
        <v>0</v>
      </c>
      <c r="G717" s="539">
        <v>0</v>
      </c>
      <c r="H717" s="539">
        <v>0</v>
      </c>
      <c r="I717" s="540">
        <f t="shared" si="125"/>
        <v>0</v>
      </c>
      <c r="J717" s="658"/>
      <c r="K717" s="658"/>
      <c r="L717" s="658"/>
    </row>
    <row r="718" spans="1:12" hidden="1" outlineLevel="1">
      <c r="A718" s="906"/>
      <c r="B718" s="910"/>
      <c r="C718" s="660" t="s">
        <v>969</v>
      </c>
      <c r="D718" s="539">
        <v>0</v>
      </c>
      <c r="E718" s="539">
        <v>0</v>
      </c>
      <c r="F718" s="540">
        <f t="shared" si="147"/>
        <v>0</v>
      </c>
      <c r="G718" s="539">
        <v>0</v>
      </c>
      <c r="H718" s="539">
        <v>0</v>
      </c>
      <c r="I718" s="540">
        <f t="shared" si="125"/>
        <v>0</v>
      </c>
      <c r="J718" s="658"/>
      <c r="K718" s="658"/>
      <c r="L718" s="658"/>
    </row>
    <row r="719" spans="1:12" collapsed="1">
      <c r="A719" s="901" t="s">
        <v>970</v>
      </c>
      <c r="B719" s="901"/>
      <c r="C719" s="901"/>
      <c r="D719" s="537">
        <f t="shared" ref="D719:I719" si="148">SUM(D720:D725)</f>
        <v>0</v>
      </c>
      <c r="E719" s="537">
        <f t="shared" si="148"/>
        <v>0</v>
      </c>
      <c r="F719" s="538">
        <f t="shared" si="148"/>
        <v>0</v>
      </c>
      <c r="G719" s="537">
        <f t="shared" si="148"/>
        <v>0</v>
      </c>
      <c r="H719" s="537">
        <f t="shared" si="148"/>
        <v>0</v>
      </c>
      <c r="I719" s="538">
        <f t="shared" si="148"/>
        <v>0</v>
      </c>
      <c r="J719" s="658"/>
      <c r="K719" s="658"/>
      <c r="L719" s="658"/>
    </row>
    <row r="720" spans="1:12" hidden="1" outlineLevel="1">
      <c r="A720" s="906" t="s">
        <v>970</v>
      </c>
      <c r="B720" s="910" t="s">
        <v>971</v>
      </c>
      <c r="C720" s="660" t="s">
        <v>972</v>
      </c>
      <c r="D720" s="539">
        <v>0</v>
      </c>
      <c r="E720" s="539">
        <v>0</v>
      </c>
      <c r="F720" s="540">
        <f t="shared" ref="F720:F725" si="149">+E720+D720</f>
        <v>0</v>
      </c>
      <c r="G720" s="539">
        <v>0</v>
      </c>
      <c r="H720" s="539">
        <v>0</v>
      </c>
      <c r="I720" s="540">
        <f t="shared" si="125"/>
        <v>0</v>
      </c>
      <c r="J720" s="658"/>
      <c r="K720" s="658"/>
      <c r="L720" s="658"/>
    </row>
    <row r="721" spans="1:12" ht="22.5" hidden="1" outlineLevel="1">
      <c r="A721" s="906"/>
      <c r="B721" s="910"/>
      <c r="C721" s="660" t="s">
        <v>973</v>
      </c>
      <c r="D721" s="539">
        <v>0</v>
      </c>
      <c r="E721" s="539">
        <v>0</v>
      </c>
      <c r="F721" s="540">
        <f t="shared" si="149"/>
        <v>0</v>
      </c>
      <c r="G721" s="539">
        <v>0</v>
      </c>
      <c r="H721" s="539">
        <v>0</v>
      </c>
      <c r="I721" s="540">
        <f t="shared" si="125"/>
        <v>0</v>
      </c>
      <c r="J721" s="658"/>
      <c r="K721" s="658"/>
      <c r="L721" s="658"/>
    </row>
    <row r="722" spans="1:12" ht="22.5" hidden="1" outlineLevel="1">
      <c r="A722" s="906"/>
      <c r="B722" s="660" t="s">
        <v>974</v>
      </c>
      <c r="C722" s="660" t="s">
        <v>975</v>
      </c>
      <c r="D722" s="539">
        <v>0</v>
      </c>
      <c r="E722" s="539">
        <v>0</v>
      </c>
      <c r="F722" s="540">
        <f t="shared" si="149"/>
        <v>0</v>
      </c>
      <c r="G722" s="539">
        <v>0</v>
      </c>
      <c r="H722" s="539">
        <v>0</v>
      </c>
      <c r="I722" s="540">
        <f t="shared" si="125"/>
        <v>0</v>
      </c>
      <c r="J722" s="658"/>
      <c r="K722" s="658"/>
      <c r="L722" s="658"/>
    </row>
    <row r="723" spans="1:12" hidden="1" outlineLevel="1">
      <c r="A723" s="906"/>
      <c r="B723" s="910" t="s">
        <v>976</v>
      </c>
      <c r="C723" s="660" t="s">
        <v>977</v>
      </c>
      <c r="D723" s="539">
        <v>0</v>
      </c>
      <c r="E723" s="539">
        <v>0</v>
      </c>
      <c r="F723" s="540">
        <f t="shared" si="149"/>
        <v>0</v>
      </c>
      <c r="G723" s="539">
        <v>0</v>
      </c>
      <c r="H723" s="539">
        <v>0</v>
      </c>
      <c r="I723" s="540">
        <f t="shared" si="125"/>
        <v>0</v>
      </c>
      <c r="J723" s="658"/>
      <c r="K723" s="658"/>
      <c r="L723" s="658"/>
    </row>
    <row r="724" spans="1:12" hidden="1" outlineLevel="1">
      <c r="A724" s="906"/>
      <c r="B724" s="910"/>
      <c r="C724" s="660" t="s">
        <v>978</v>
      </c>
      <c r="D724" s="539">
        <v>0</v>
      </c>
      <c r="E724" s="539">
        <v>0</v>
      </c>
      <c r="F724" s="540">
        <f t="shared" si="149"/>
        <v>0</v>
      </c>
      <c r="G724" s="539">
        <v>0</v>
      </c>
      <c r="H724" s="539">
        <v>0</v>
      </c>
      <c r="I724" s="540">
        <f t="shared" si="125"/>
        <v>0</v>
      </c>
      <c r="J724" s="658"/>
      <c r="K724" s="658"/>
      <c r="L724" s="658"/>
    </row>
    <row r="725" spans="1:12" ht="22.5" hidden="1" outlineLevel="1">
      <c r="A725" s="906"/>
      <c r="B725" s="910"/>
      <c r="C725" s="660" t="s">
        <v>979</v>
      </c>
      <c r="D725" s="539">
        <v>0</v>
      </c>
      <c r="E725" s="539">
        <v>0</v>
      </c>
      <c r="F725" s="540">
        <f t="shared" si="149"/>
        <v>0</v>
      </c>
      <c r="G725" s="539">
        <v>0</v>
      </c>
      <c r="H725" s="539">
        <v>0</v>
      </c>
      <c r="I725" s="540">
        <f t="shared" si="125"/>
        <v>0</v>
      </c>
      <c r="J725" s="658"/>
      <c r="K725" s="658"/>
      <c r="L725" s="658"/>
    </row>
    <row r="726" spans="1:12" collapsed="1">
      <c r="A726" s="901" t="s">
        <v>980</v>
      </c>
      <c r="B726" s="901"/>
      <c r="C726" s="901"/>
      <c r="D726" s="537">
        <f t="shared" ref="D726:I726" si="150">SUM(D727:D734)</f>
        <v>2</v>
      </c>
      <c r="E726" s="537">
        <f t="shared" si="150"/>
        <v>0</v>
      </c>
      <c r="F726" s="538">
        <f t="shared" si="150"/>
        <v>2</v>
      </c>
      <c r="G726" s="537">
        <f t="shared" si="150"/>
        <v>0</v>
      </c>
      <c r="H726" s="537">
        <f t="shared" si="150"/>
        <v>0</v>
      </c>
      <c r="I726" s="538">
        <f t="shared" si="150"/>
        <v>0</v>
      </c>
      <c r="J726" s="658"/>
      <c r="K726" s="658"/>
      <c r="L726" s="658"/>
    </row>
    <row r="727" spans="1:12" ht="22.5" hidden="1" outlineLevel="1">
      <c r="A727" s="906" t="s">
        <v>980</v>
      </c>
      <c r="B727" s="910" t="s">
        <v>981</v>
      </c>
      <c r="C727" s="660" t="s">
        <v>982</v>
      </c>
      <c r="D727" s="541">
        <v>0</v>
      </c>
      <c r="E727" s="539">
        <v>0</v>
      </c>
      <c r="F727" s="540">
        <f t="shared" ref="F727:F734" si="151">+E727+D727</f>
        <v>0</v>
      </c>
      <c r="G727" s="539">
        <v>0</v>
      </c>
      <c r="H727" s="539">
        <v>0</v>
      </c>
      <c r="I727" s="540">
        <f t="shared" si="125"/>
        <v>0</v>
      </c>
      <c r="J727" s="658"/>
      <c r="K727" s="658"/>
      <c r="L727" s="658"/>
    </row>
    <row r="728" spans="1:12" hidden="1" outlineLevel="1">
      <c r="A728" s="906"/>
      <c r="B728" s="910"/>
      <c r="C728" s="660" t="s">
        <v>983</v>
      </c>
      <c r="D728" s="539">
        <v>0</v>
      </c>
      <c r="E728" s="539">
        <v>0</v>
      </c>
      <c r="F728" s="540">
        <f t="shared" si="151"/>
        <v>0</v>
      </c>
      <c r="G728" s="539">
        <v>0</v>
      </c>
      <c r="H728" s="539">
        <v>0</v>
      </c>
      <c r="I728" s="540">
        <f t="shared" si="125"/>
        <v>0</v>
      </c>
      <c r="J728" s="658"/>
      <c r="K728" s="658"/>
      <c r="L728" s="658"/>
    </row>
    <row r="729" spans="1:12" hidden="1" outlineLevel="1">
      <c r="A729" s="906"/>
      <c r="B729" s="910" t="s">
        <v>984</v>
      </c>
      <c r="C729" s="660" t="s">
        <v>985</v>
      </c>
      <c r="D729" s="541">
        <v>1</v>
      </c>
      <c r="E729" s="539">
        <v>0</v>
      </c>
      <c r="F729" s="540">
        <f t="shared" si="151"/>
        <v>1</v>
      </c>
      <c r="G729" s="539">
        <v>0</v>
      </c>
      <c r="H729" s="539">
        <v>0</v>
      </c>
      <c r="I729" s="540">
        <f t="shared" ref="I729:I747" si="152">+H729+G729</f>
        <v>0</v>
      </c>
      <c r="J729" s="658"/>
      <c r="K729" s="658"/>
      <c r="L729" s="658"/>
    </row>
    <row r="730" spans="1:12" ht="22.5" hidden="1" outlineLevel="1">
      <c r="A730" s="906"/>
      <c r="B730" s="910"/>
      <c r="C730" s="660" t="s">
        <v>986</v>
      </c>
      <c r="D730" s="539">
        <v>1</v>
      </c>
      <c r="E730" s="539">
        <v>0</v>
      </c>
      <c r="F730" s="540">
        <f t="shared" si="151"/>
        <v>1</v>
      </c>
      <c r="G730" s="539">
        <v>0</v>
      </c>
      <c r="H730" s="539">
        <v>0</v>
      </c>
      <c r="I730" s="540">
        <f t="shared" si="152"/>
        <v>0</v>
      </c>
      <c r="J730" s="658"/>
      <c r="K730" s="658"/>
      <c r="L730" s="658"/>
    </row>
    <row r="731" spans="1:12" hidden="1" outlineLevel="1">
      <c r="A731" s="906"/>
      <c r="B731" s="910"/>
      <c r="C731" s="660" t="s">
        <v>987</v>
      </c>
      <c r="D731" s="539">
        <v>0</v>
      </c>
      <c r="E731" s="539">
        <v>0</v>
      </c>
      <c r="F731" s="540">
        <f t="shared" si="151"/>
        <v>0</v>
      </c>
      <c r="G731" s="539">
        <v>0</v>
      </c>
      <c r="H731" s="539">
        <v>0</v>
      </c>
      <c r="I731" s="540">
        <f t="shared" si="152"/>
        <v>0</v>
      </c>
      <c r="J731" s="658"/>
      <c r="K731" s="658"/>
      <c r="L731" s="658"/>
    </row>
    <row r="732" spans="1:12" ht="22.5" hidden="1" outlineLevel="1">
      <c r="A732" s="906"/>
      <c r="B732" s="910"/>
      <c r="C732" s="660" t="s">
        <v>988</v>
      </c>
      <c r="D732" s="541">
        <v>0</v>
      </c>
      <c r="E732" s="539">
        <v>0</v>
      </c>
      <c r="F732" s="540">
        <f t="shared" si="151"/>
        <v>0</v>
      </c>
      <c r="G732" s="539">
        <v>0</v>
      </c>
      <c r="H732" s="539">
        <v>0</v>
      </c>
      <c r="I732" s="540">
        <f t="shared" si="152"/>
        <v>0</v>
      </c>
      <c r="J732" s="658"/>
      <c r="K732" s="658"/>
      <c r="L732" s="658"/>
    </row>
    <row r="733" spans="1:12" hidden="1" outlineLevel="1">
      <c r="A733" s="906"/>
      <c r="B733" s="910"/>
      <c r="C733" s="660" t="s">
        <v>989</v>
      </c>
      <c r="D733" s="539">
        <v>0</v>
      </c>
      <c r="E733" s="539">
        <v>0</v>
      </c>
      <c r="F733" s="540">
        <f t="shared" si="151"/>
        <v>0</v>
      </c>
      <c r="G733" s="539">
        <v>0</v>
      </c>
      <c r="H733" s="539">
        <v>0</v>
      </c>
      <c r="I733" s="540">
        <f t="shared" si="152"/>
        <v>0</v>
      </c>
      <c r="J733" s="658"/>
      <c r="K733" s="658"/>
      <c r="L733" s="658"/>
    </row>
    <row r="734" spans="1:12" ht="22.5" hidden="1" outlineLevel="1">
      <c r="A734" s="906"/>
      <c r="B734" s="910"/>
      <c r="C734" s="660" t="s">
        <v>990</v>
      </c>
      <c r="D734" s="539">
        <v>0</v>
      </c>
      <c r="E734" s="539">
        <v>0</v>
      </c>
      <c r="F734" s="540">
        <f t="shared" si="151"/>
        <v>0</v>
      </c>
      <c r="G734" s="539">
        <v>0</v>
      </c>
      <c r="H734" s="539">
        <v>0</v>
      </c>
      <c r="I734" s="540">
        <f t="shared" si="152"/>
        <v>0</v>
      </c>
      <c r="J734" s="658"/>
      <c r="K734" s="658"/>
      <c r="L734" s="658"/>
    </row>
    <row r="735" spans="1:12" collapsed="1">
      <c r="A735" s="901" t="s">
        <v>991</v>
      </c>
      <c r="B735" s="901"/>
      <c r="C735" s="901"/>
      <c r="D735" s="537">
        <f t="shared" ref="D735:I735" si="153">SUM(D736:D742)</f>
        <v>1</v>
      </c>
      <c r="E735" s="537">
        <f t="shared" si="153"/>
        <v>0</v>
      </c>
      <c r="F735" s="538">
        <f t="shared" si="153"/>
        <v>1</v>
      </c>
      <c r="G735" s="537">
        <f t="shared" si="153"/>
        <v>0</v>
      </c>
      <c r="H735" s="537">
        <f t="shared" si="153"/>
        <v>0</v>
      </c>
      <c r="I735" s="538">
        <f t="shared" si="153"/>
        <v>0</v>
      </c>
      <c r="J735" s="658"/>
      <c r="K735" s="658"/>
      <c r="L735" s="658"/>
    </row>
    <row r="736" spans="1:12" ht="22.5" hidden="1" outlineLevel="1">
      <c r="A736" s="906" t="s">
        <v>991</v>
      </c>
      <c r="B736" s="907" t="s">
        <v>992</v>
      </c>
      <c r="C736" s="660" t="s">
        <v>993</v>
      </c>
      <c r="D736" s="539">
        <v>0</v>
      </c>
      <c r="E736" s="539">
        <v>0</v>
      </c>
      <c r="F736" s="540">
        <f t="shared" ref="F736:F747" si="154">+E736+D736</f>
        <v>0</v>
      </c>
      <c r="G736" s="539">
        <v>0</v>
      </c>
      <c r="H736" s="539">
        <v>0</v>
      </c>
      <c r="I736" s="540">
        <f t="shared" si="152"/>
        <v>0</v>
      </c>
      <c r="J736" s="658"/>
      <c r="K736" s="658"/>
      <c r="L736" s="658"/>
    </row>
    <row r="737" spans="1:12" ht="22.5" hidden="1" outlineLevel="1">
      <c r="A737" s="906"/>
      <c r="B737" s="908"/>
      <c r="C737" s="660" t="s">
        <v>994</v>
      </c>
      <c r="D737" s="541">
        <v>0</v>
      </c>
      <c r="E737" s="539">
        <v>0</v>
      </c>
      <c r="F737" s="540">
        <f t="shared" si="154"/>
        <v>0</v>
      </c>
      <c r="G737" s="539">
        <v>0</v>
      </c>
      <c r="H737" s="539">
        <v>0</v>
      </c>
      <c r="I737" s="540">
        <f t="shared" si="152"/>
        <v>0</v>
      </c>
      <c r="J737" s="658"/>
      <c r="K737" s="658"/>
      <c r="L737" s="658"/>
    </row>
    <row r="738" spans="1:12" hidden="1" outlineLevel="1">
      <c r="A738" s="906"/>
      <c r="B738" s="908"/>
      <c r="C738" s="660" t="s">
        <v>995</v>
      </c>
      <c r="D738" s="539">
        <v>0</v>
      </c>
      <c r="E738" s="539">
        <v>0</v>
      </c>
      <c r="F738" s="540">
        <f t="shared" si="154"/>
        <v>0</v>
      </c>
      <c r="G738" s="539">
        <v>0</v>
      </c>
      <c r="H738" s="539">
        <v>0</v>
      </c>
      <c r="I738" s="540">
        <f t="shared" si="152"/>
        <v>0</v>
      </c>
      <c r="J738" s="658"/>
      <c r="K738" s="658"/>
      <c r="L738" s="658"/>
    </row>
    <row r="739" spans="1:12" ht="22.5" hidden="1" outlineLevel="1">
      <c r="A739" s="906"/>
      <c r="B739" s="908"/>
      <c r="C739" s="660" t="s">
        <v>996</v>
      </c>
      <c r="D739" s="541">
        <v>0</v>
      </c>
      <c r="E739" s="539">
        <v>0</v>
      </c>
      <c r="F739" s="540">
        <f t="shared" si="154"/>
        <v>0</v>
      </c>
      <c r="G739" s="539">
        <v>0</v>
      </c>
      <c r="H739" s="539">
        <v>0</v>
      </c>
      <c r="I739" s="540">
        <f t="shared" si="152"/>
        <v>0</v>
      </c>
      <c r="J739" s="658"/>
      <c r="K739" s="658"/>
      <c r="L739" s="658"/>
    </row>
    <row r="740" spans="1:12" ht="22.5" hidden="1" outlineLevel="1">
      <c r="A740" s="906"/>
      <c r="B740" s="908"/>
      <c r="C740" s="660" t="s">
        <v>997</v>
      </c>
      <c r="D740" s="541">
        <v>0</v>
      </c>
      <c r="E740" s="539">
        <v>0</v>
      </c>
      <c r="F740" s="540">
        <f t="shared" si="154"/>
        <v>0</v>
      </c>
      <c r="G740" s="539">
        <v>0</v>
      </c>
      <c r="H740" s="539">
        <v>0</v>
      </c>
      <c r="I740" s="540">
        <f t="shared" si="152"/>
        <v>0</v>
      </c>
      <c r="J740" s="658"/>
      <c r="K740" s="658"/>
      <c r="L740" s="658"/>
    </row>
    <row r="741" spans="1:12" hidden="1" outlineLevel="1">
      <c r="A741" s="906"/>
      <c r="B741" s="908"/>
      <c r="C741" s="660" t="s">
        <v>998</v>
      </c>
      <c r="D741" s="539">
        <v>0</v>
      </c>
      <c r="E741" s="539">
        <v>0</v>
      </c>
      <c r="F741" s="540">
        <f t="shared" si="154"/>
        <v>0</v>
      </c>
      <c r="G741" s="539">
        <v>0</v>
      </c>
      <c r="H741" s="539">
        <v>0</v>
      </c>
      <c r="I741" s="540">
        <f t="shared" si="152"/>
        <v>0</v>
      </c>
      <c r="J741" s="658"/>
      <c r="K741" s="658"/>
      <c r="L741" s="658"/>
    </row>
    <row r="742" spans="1:12" ht="22.5" hidden="1" outlineLevel="1">
      <c r="A742" s="906"/>
      <c r="B742" s="909"/>
      <c r="C742" s="660" t="s">
        <v>999</v>
      </c>
      <c r="D742" s="541">
        <v>1</v>
      </c>
      <c r="E742" s="539">
        <v>0</v>
      </c>
      <c r="F742" s="540">
        <f t="shared" si="154"/>
        <v>1</v>
      </c>
      <c r="G742" s="539">
        <v>0</v>
      </c>
      <c r="H742" s="539">
        <v>0</v>
      </c>
      <c r="I742" s="540">
        <f t="shared" si="152"/>
        <v>0</v>
      </c>
      <c r="J742" s="658"/>
      <c r="K742" s="658"/>
      <c r="L742" s="658"/>
    </row>
    <row r="743" spans="1:12" collapsed="1">
      <c r="A743" s="901" t="s">
        <v>1000</v>
      </c>
      <c r="B743" s="901"/>
      <c r="C743" s="901"/>
      <c r="D743" s="537">
        <v>1</v>
      </c>
      <c r="E743" s="537">
        <v>0</v>
      </c>
      <c r="F743" s="538">
        <f t="shared" si="154"/>
        <v>1</v>
      </c>
      <c r="G743" s="537">
        <v>0</v>
      </c>
      <c r="H743" s="537">
        <v>0</v>
      </c>
      <c r="I743" s="538">
        <f t="shared" si="152"/>
        <v>0</v>
      </c>
      <c r="J743" s="658"/>
      <c r="K743" s="658"/>
      <c r="L743" s="658"/>
    </row>
    <row r="744" spans="1:12" ht="24" customHeight="1" collapsed="1">
      <c r="A744" s="901" t="s">
        <v>1001</v>
      </c>
      <c r="B744" s="901"/>
      <c r="C744" s="901"/>
      <c r="D744" s="537">
        <f t="shared" ref="D744:I744" si="155">+D745+D746</f>
        <v>0</v>
      </c>
      <c r="E744" s="537">
        <f t="shared" si="155"/>
        <v>0</v>
      </c>
      <c r="F744" s="538">
        <f t="shared" si="155"/>
        <v>0</v>
      </c>
      <c r="G744" s="537">
        <f t="shared" si="155"/>
        <v>0</v>
      </c>
      <c r="H744" s="537">
        <f t="shared" si="155"/>
        <v>0</v>
      </c>
      <c r="I744" s="538">
        <f t="shared" si="155"/>
        <v>0</v>
      </c>
      <c r="J744" s="658"/>
      <c r="K744" s="658"/>
      <c r="L744" s="658"/>
    </row>
    <row r="745" spans="1:12" ht="67.5" hidden="1" outlineLevel="1">
      <c r="A745" s="906" t="s">
        <v>1001</v>
      </c>
      <c r="B745" s="660" t="s">
        <v>1002</v>
      </c>
      <c r="C745" s="660" t="s">
        <v>1003</v>
      </c>
      <c r="D745" s="539">
        <v>0</v>
      </c>
      <c r="E745" s="539">
        <v>0</v>
      </c>
      <c r="F745" s="540">
        <f t="shared" si="154"/>
        <v>0</v>
      </c>
      <c r="G745" s="539">
        <v>0</v>
      </c>
      <c r="H745" s="539">
        <v>0</v>
      </c>
      <c r="I745" s="540">
        <f t="shared" si="152"/>
        <v>0</v>
      </c>
      <c r="J745" s="658"/>
      <c r="K745" s="658"/>
      <c r="L745" s="658"/>
    </row>
    <row r="746" spans="1:12" ht="78.75" hidden="1" outlineLevel="1">
      <c r="A746" s="906"/>
      <c r="B746" s="660" t="s">
        <v>1004</v>
      </c>
      <c r="C746" s="660" t="s">
        <v>1005</v>
      </c>
      <c r="D746" s="539">
        <v>0</v>
      </c>
      <c r="E746" s="539">
        <v>0</v>
      </c>
      <c r="F746" s="540">
        <f t="shared" si="154"/>
        <v>0</v>
      </c>
      <c r="G746" s="539">
        <v>0</v>
      </c>
      <c r="H746" s="539">
        <v>0</v>
      </c>
      <c r="I746" s="540">
        <f t="shared" si="152"/>
        <v>0</v>
      </c>
      <c r="J746" s="658"/>
      <c r="K746" s="658"/>
      <c r="L746" s="658"/>
    </row>
    <row r="747" spans="1:12" collapsed="1">
      <c r="A747" s="901" t="s">
        <v>1006</v>
      </c>
      <c r="B747" s="901"/>
      <c r="C747" s="901"/>
      <c r="D747" s="537">
        <v>1</v>
      </c>
      <c r="E747" s="537">
        <v>0</v>
      </c>
      <c r="F747" s="538">
        <f t="shared" si="154"/>
        <v>1</v>
      </c>
      <c r="G747" s="537">
        <v>0</v>
      </c>
      <c r="H747" s="537">
        <v>0</v>
      </c>
      <c r="I747" s="538">
        <f t="shared" si="152"/>
        <v>0</v>
      </c>
      <c r="J747" s="658"/>
      <c r="K747" s="658"/>
      <c r="L747" s="658"/>
    </row>
    <row r="748" spans="1:12" ht="13.5" customHeight="1">
      <c r="A748" s="902" t="s">
        <v>0</v>
      </c>
      <c r="B748" s="902"/>
      <c r="C748" s="902"/>
      <c r="D748" s="542">
        <f t="shared" ref="D748:I748" si="156">+D6+D38+D43+D49+D53+D56+D60+D71+D74+D101+D109+D110+D132+D143+D149+D157+D165+D172+D175+D194+D197+D204+D230+D247+D265+D276+D287+D312+D317+D326+D332+D345+D355+D364+D365+D366+D373+D376+D379+D390+D405+D412+D461+D499+D512+D521+D525+D533+D536+D541+D546+D554+D560+D563+D568+D573+D578+D586+D591+D599+D604+D608+D612+D616+D620+D624+D629+D630+D643+D647+D651+D655+D661+D669+D673+D685+D691+D696+D700+D705+D710+D711+D719+D726+D735+D743+D744+D747</f>
        <v>1219</v>
      </c>
      <c r="E748" s="542">
        <f t="shared" si="156"/>
        <v>33</v>
      </c>
      <c r="F748" s="542">
        <f t="shared" si="156"/>
        <v>1252</v>
      </c>
      <c r="G748" s="542">
        <f t="shared" si="156"/>
        <v>0</v>
      </c>
      <c r="H748" s="542">
        <f t="shared" si="156"/>
        <v>0</v>
      </c>
      <c r="I748" s="542">
        <f t="shared" si="156"/>
        <v>0</v>
      </c>
      <c r="J748" s="658"/>
      <c r="K748" s="658"/>
      <c r="L748" s="658"/>
    </row>
    <row r="749" spans="1:12">
      <c r="A749" s="903" t="s">
        <v>3082</v>
      </c>
      <c r="B749" s="904"/>
      <c r="C749" s="904"/>
      <c r="D749" s="904"/>
      <c r="E749" s="904"/>
      <c r="F749" s="904"/>
      <c r="G749" s="904"/>
      <c r="H749" s="904"/>
      <c r="I749" s="904"/>
      <c r="J749" s="658"/>
      <c r="K749" s="658"/>
      <c r="L749" s="658"/>
    </row>
    <row r="750" spans="1:12">
      <c r="A750" s="905" t="s">
        <v>3232</v>
      </c>
      <c r="B750" s="905"/>
      <c r="C750" s="905"/>
      <c r="D750" s="905"/>
      <c r="E750" s="905"/>
      <c r="F750" s="905"/>
      <c r="G750" s="905"/>
      <c r="H750" s="905"/>
      <c r="I750" s="905"/>
      <c r="J750" s="658"/>
      <c r="K750" s="658"/>
      <c r="L750" s="658"/>
    </row>
  </sheetData>
  <mergeCells count="317">
    <mergeCell ref="A248:A264"/>
    <mergeCell ref="B248:B249"/>
    <mergeCell ref="B250:B251"/>
    <mergeCell ref="B255:B256"/>
    <mergeCell ref="B257:B259"/>
    <mergeCell ref="B260:B264"/>
    <mergeCell ref="A266:A275"/>
    <mergeCell ref="B266:B267"/>
    <mergeCell ref="B271:B272"/>
    <mergeCell ref="A1:I1"/>
    <mergeCell ref="A2:I2"/>
    <mergeCell ref="A3:C5"/>
    <mergeCell ref="D3:F4"/>
    <mergeCell ref="G3:I4"/>
    <mergeCell ref="A6:C6"/>
    <mergeCell ref="A39:A42"/>
    <mergeCell ref="A43:C43"/>
    <mergeCell ref="A44:A48"/>
    <mergeCell ref="B44:B46"/>
    <mergeCell ref="B47:B48"/>
    <mergeCell ref="A49:C49"/>
    <mergeCell ref="A7:A37"/>
    <mergeCell ref="B7:B13"/>
    <mergeCell ref="B14:B22"/>
    <mergeCell ref="B24:B31"/>
    <mergeCell ref="B33:B36"/>
    <mergeCell ref="A38:C38"/>
    <mergeCell ref="A60:C60"/>
    <mergeCell ref="A61:A70"/>
    <mergeCell ref="B61:B62"/>
    <mergeCell ref="B63:B70"/>
    <mergeCell ref="A71:C71"/>
    <mergeCell ref="A72:A73"/>
    <mergeCell ref="A50:A52"/>
    <mergeCell ref="B51:B52"/>
    <mergeCell ref="A53:C53"/>
    <mergeCell ref="A54:A55"/>
    <mergeCell ref="A56:C56"/>
    <mergeCell ref="A57:A59"/>
    <mergeCell ref="B58:B59"/>
    <mergeCell ref="A74:C74"/>
    <mergeCell ref="A75:A100"/>
    <mergeCell ref="B75:B77"/>
    <mergeCell ref="B79:B81"/>
    <mergeCell ref="B82:B83"/>
    <mergeCell ref="B84:B85"/>
    <mergeCell ref="B86:B88"/>
    <mergeCell ref="B89:B91"/>
    <mergeCell ref="B92:B98"/>
    <mergeCell ref="B99:B100"/>
    <mergeCell ref="A101:C101"/>
    <mergeCell ref="A102:A108"/>
    <mergeCell ref="B102:B108"/>
    <mergeCell ref="A109:C109"/>
    <mergeCell ref="A110:C110"/>
    <mergeCell ref="A111:A131"/>
    <mergeCell ref="B111:B117"/>
    <mergeCell ref="B118:B123"/>
    <mergeCell ref="B125:B131"/>
    <mergeCell ref="A149:C149"/>
    <mergeCell ref="A150:A156"/>
    <mergeCell ref="B151:B156"/>
    <mergeCell ref="A157:C157"/>
    <mergeCell ref="A158:A164"/>
    <mergeCell ref="B158:B159"/>
    <mergeCell ref="B160:B164"/>
    <mergeCell ref="A132:C132"/>
    <mergeCell ref="A133:A142"/>
    <mergeCell ref="B133:B139"/>
    <mergeCell ref="B141:B142"/>
    <mergeCell ref="A143:C143"/>
    <mergeCell ref="A144:A148"/>
    <mergeCell ref="B144:B147"/>
    <mergeCell ref="A176:A193"/>
    <mergeCell ref="B176:B182"/>
    <mergeCell ref="B185:B186"/>
    <mergeCell ref="B187:B192"/>
    <mergeCell ref="A194:C194"/>
    <mergeCell ref="A195:A196"/>
    <mergeCell ref="A165:C165"/>
    <mergeCell ref="A166:A171"/>
    <mergeCell ref="B166:B170"/>
    <mergeCell ref="A172:C172"/>
    <mergeCell ref="A173:A174"/>
    <mergeCell ref="A175:C175"/>
    <mergeCell ref="A197:C197"/>
    <mergeCell ref="A204:C204"/>
    <mergeCell ref="A198:A203"/>
    <mergeCell ref="B198:B199"/>
    <mergeCell ref="B200:B203"/>
    <mergeCell ref="A247:C247"/>
    <mergeCell ref="A230:C230"/>
    <mergeCell ref="A276:C276"/>
    <mergeCell ref="A277:A286"/>
    <mergeCell ref="B277:B278"/>
    <mergeCell ref="B280:B282"/>
    <mergeCell ref="B284:B285"/>
    <mergeCell ref="A231:A246"/>
    <mergeCell ref="B233:B236"/>
    <mergeCell ref="B237:B242"/>
    <mergeCell ref="B243:B246"/>
    <mergeCell ref="A205:A229"/>
    <mergeCell ref="B205:B209"/>
    <mergeCell ref="B211:B212"/>
    <mergeCell ref="B213:B217"/>
    <mergeCell ref="B218:B220"/>
    <mergeCell ref="B221:B226"/>
    <mergeCell ref="B228:B229"/>
    <mergeCell ref="A265:C265"/>
    <mergeCell ref="A312:C312"/>
    <mergeCell ref="A313:A316"/>
    <mergeCell ref="B315:B316"/>
    <mergeCell ref="A317:C317"/>
    <mergeCell ref="A318:A325"/>
    <mergeCell ref="B318:B319"/>
    <mergeCell ref="B323:B325"/>
    <mergeCell ref="A287:C287"/>
    <mergeCell ref="A288:A311"/>
    <mergeCell ref="B288:B293"/>
    <mergeCell ref="B294:B301"/>
    <mergeCell ref="B303:B304"/>
    <mergeCell ref="B305:B311"/>
    <mergeCell ref="A345:C345"/>
    <mergeCell ref="A346:A354"/>
    <mergeCell ref="B346:B353"/>
    <mergeCell ref="A355:C355"/>
    <mergeCell ref="A356:A363"/>
    <mergeCell ref="B356:B359"/>
    <mergeCell ref="B360:B362"/>
    <mergeCell ref="A326:C326"/>
    <mergeCell ref="A327:A331"/>
    <mergeCell ref="B327:B331"/>
    <mergeCell ref="A332:C332"/>
    <mergeCell ref="A333:A344"/>
    <mergeCell ref="B333:B335"/>
    <mergeCell ref="B341:B344"/>
    <mergeCell ref="A373:C373"/>
    <mergeCell ref="A374:A375"/>
    <mergeCell ref="B374:B375"/>
    <mergeCell ref="A376:C376"/>
    <mergeCell ref="A377:A378"/>
    <mergeCell ref="A379:C379"/>
    <mergeCell ref="A364:C364"/>
    <mergeCell ref="A365:C365"/>
    <mergeCell ref="A366:C366"/>
    <mergeCell ref="A367:A372"/>
    <mergeCell ref="B367:B368"/>
    <mergeCell ref="B369:B370"/>
    <mergeCell ref="B371:B372"/>
    <mergeCell ref="A380:A389"/>
    <mergeCell ref="B380:B383"/>
    <mergeCell ref="B384:B386"/>
    <mergeCell ref="B387:B389"/>
    <mergeCell ref="A390:C390"/>
    <mergeCell ref="A391:A404"/>
    <mergeCell ref="B391:B393"/>
    <mergeCell ref="B394:B397"/>
    <mergeCell ref="B398:B402"/>
    <mergeCell ref="B403:B404"/>
    <mergeCell ref="A405:C405"/>
    <mergeCell ref="A406:A411"/>
    <mergeCell ref="B406:B407"/>
    <mergeCell ref="B409:B410"/>
    <mergeCell ref="A412:C412"/>
    <mergeCell ref="A413:A460"/>
    <mergeCell ref="B413:B421"/>
    <mergeCell ref="B422:B425"/>
    <mergeCell ref="B426:B434"/>
    <mergeCell ref="B435:B443"/>
    <mergeCell ref="B485:B493"/>
    <mergeCell ref="B494:B496"/>
    <mergeCell ref="B497:B498"/>
    <mergeCell ref="A499:C499"/>
    <mergeCell ref="A500:A511"/>
    <mergeCell ref="B502:B508"/>
    <mergeCell ref="B509:B510"/>
    <mergeCell ref="B444:B445"/>
    <mergeCell ref="B446:B452"/>
    <mergeCell ref="B453:B459"/>
    <mergeCell ref="A461:C461"/>
    <mergeCell ref="A462:A498"/>
    <mergeCell ref="B462:B463"/>
    <mergeCell ref="B464:B470"/>
    <mergeCell ref="B472:B474"/>
    <mergeCell ref="B475:B479"/>
    <mergeCell ref="B480:B484"/>
    <mergeCell ref="A525:C525"/>
    <mergeCell ref="A526:A532"/>
    <mergeCell ref="B526:B527"/>
    <mergeCell ref="B528:B532"/>
    <mergeCell ref="A533:C533"/>
    <mergeCell ref="A534:A535"/>
    <mergeCell ref="A512:C512"/>
    <mergeCell ref="A513:A520"/>
    <mergeCell ref="B513:B517"/>
    <mergeCell ref="A521:C521"/>
    <mergeCell ref="A522:A524"/>
    <mergeCell ref="B523:B524"/>
    <mergeCell ref="A547:A553"/>
    <mergeCell ref="B547:B551"/>
    <mergeCell ref="B552:B553"/>
    <mergeCell ref="A554:C554"/>
    <mergeCell ref="A555:A559"/>
    <mergeCell ref="B555:B558"/>
    <mergeCell ref="A536:C536"/>
    <mergeCell ref="A537:A540"/>
    <mergeCell ref="A541:C541"/>
    <mergeCell ref="A542:A545"/>
    <mergeCell ref="B543:B544"/>
    <mergeCell ref="A546:C546"/>
    <mergeCell ref="A573:C573"/>
    <mergeCell ref="A574:A577"/>
    <mergeCell ref="B574:B575"/>
    <mergeCell ref="B576:B577"/>
    <mergeCell ref="A578:C578"/>
    <mergeCell ref="A579:A585"/>
    <mergeCell ref="B579:B580"/>
    <mergeCell ref="B583:B585"/>
    <mergeCell ref="A560:C560"/>
    <mergeCell ref="A561:A562"/>
    <mergeCell ref="A563:C563"/>
    <mergeCell ref="A564:A567"/>
    <mergeCell ref="A568:C568"/>
    <mergeCell ref="A569:A572"/>
    <mergeCell ref="B569:B572"/>
    <mergeCell ref="A599:C599"/>
    <mergeCell ref="A600:A603"/>
    <mergeCell ref="B602:B603"/>
    <mergeCell ref="A604:C604"/>
    <mergeCell ref="A605:A607"/>
    <mergeCell ref="B605:B606"/>
    <mergeCell ref="A586:C586"/>
    <mergeCell ref="A587:A590"/>
    <mergeCell ref="B587:B588"/>
    <mergeCell ref="A591:C591"/>
    <mergeCell ref="A592:A598"/>
    <mergeCell ref="B592:B594"/>
    <mergeCell ref="B595:B597"/>
    <mergeCell ref="A616:C616"/>
    <mergeCell ref="A617:A619"/>
    <mergeCell ref="B617:B618"/>
    <mergeCell ref="A620:C620"/>
    <mergeCell ref="A621:A623"/>
    <mergeCell ref="B621:B622"/>
    <mergeCell ref="A608:C608"/>
    <mergeCell ref="A609:A611"/>
    <mergeCell ref="B610:B611"/>
    <mergeCell ref="A612:C612"/>
    <mergeCell ref="A613:A615"/>
    <mergeCell ref="B613:B614"/>
    <mergeCell ref="A643:C643"/>
    <mergeCell ref="A644:A646"/>
    <mergeCell ref="A647:C647"/>
    <mergeCell ref="A648:A650"/>
    <mergeCell ref="B648:B649"/>
    <mergeCell ref="A651:C651"/>
    <mergeCell ref="A624:C624"/>
    <mergeCell ref="A625:A628"/>
    <mergeCell ref="A629:C629"/>
    <mergeCell ref="A630:C630"/>
    <mergeCell ref="A631:A642"/>
    <mergeCell ref="B631:B632"/>
    <mergeCell ref="B633:B635"/>
    <mergeCell ref="B636:B641"/>
    <mergeCell ref="A669:C669"/>
    <mergeCell ref="A670:A672"/>
    <mergeCell ref="B670:B671"/>
    <mergeCell ref="A673:C673"/>
    <mergeCell ref="A674:A684"/>
    <mergeCell ref="B676:B677"/>
    <mergeCell ref="B678:B679"/>
    <mergeCell ref="B680:B683"/>
    <mergeCell ref="A652:A654"/>
    <mergeCell ref="A655:C655"/>
    <mergeCell ref="A656:A660"/>
    <mergeCell ref="B657:B659"/>
    <mergeCell ref="A661:C661"/>
    <mergeCell ref="A662:A668"/>
    <mergeCell ref="B662:B663"/>
    <mergeCell ref="B666:B668"/>
    <mergeCell ref="A697:A699"/>
    <mergeCell ref="B698:B699"/>
    <mergeCell ref="A700:C700"/>
    <mergeCell ref="A701:A704"/>
    <mergeCell ref="B701:B704"/>
    <mergeCell ref="A705:C705"/>
    <mergeCell ref="A685:C685"/>
    <mergeCell ref="A686:A690"/>
    <mergeCell ref="B687:B689"/>
    <mergeCell ref="A691:C691"/>
    <mergeCell ref="A692:A695"/>
    <mergeCell ref="A696:C696"/>
    <mergeCell ref="A719:C719"/>
    <mergeCell ref="A720:A725"/>
    <mergeCell ref="B720:B721"/>
    <mergeCell ref="B723:B725"/>
    <mergeCell ref="A726:C726"/>
    <mergeCell ref="A727:A734"/>
    <mergeCell ref="B727:B728"/>
    <mergeCell ref="B729:B734"/>
    <mergeCell ref="A706:A709"/>
    <mergeCell ref="B706:B709"/>
    <mergeCell ref="A710:C710"/>
    <mergeCell ref="A711:C711"/>
    <mergeCell ref="A712:A718"/>
    <mergeCell ref="B712:B715"/>
    <mergeCell ref="B716:B718"/>
    <mergeCell ref="A747:C747"/>
    <mergeCell ref="A748:C748"/>
    <mergeCell ref="A749:I749"/>
    <mergeCell ref="A750:I750"/>
    <mergeCell ref="A735:C735"/>
    <mergeCell ref="A736:A742"/>
    <mergeCell ref="B736:B742"/>
    <mergeCell ref="A743:C743"/>
    <mergeCell ref="A744:C744"/>
    <mergeCell ref="A745:A746"/>
  </mergeCells>
  <conditionalFormatting sqref="J6:L750">
    <cfRule type="dataBar" priority="1">
      <dataBar>
        <cfvo type="min" val="0"/>
        <cfvo type="max" val="0"/>
        <color rgb="FFFF555A"/>
      </dataBar>
      <extLst>
        <ext xmlns:x14="http://schemas.microsoft.com/office/spreadsheetml/2009/9/main" uri="{B025F937-C7B1-47D3-B67F-A62EFF666E3E}">
          <x14:id>{D4E7A966-27CD-43C6-A44F-05CEE3DD3950}</x14:id>
        </ext>
      </extLst>
    </cfRule>
  </conditionalFormatting>
  <printOptions horizontalCentered="1" verticalCentered="1"/>
  <pageMargins left="0" right="0" top="0" bottom="0" header="0" footer="0"/>
  <pageSetup paperSize="9" scale="67" orientation="portrait" r:id="rId1"/>
  <extLst>
    <ext xmlns:x14="http://schemas.microsoft.com/office/spreadsheetml/2009/9/main" uri="{78C0D931-6437-407d-A8EE-F0AAD7539E65}">
      <x14:conditionalFormattings>
        <x14:conditionalFormatting xmlns:xm="http://schemas.microsoft.com/office/excel/2006/main">
          <x14:cfRule type="dataBar" id="{D4E7A966-27CD-43C6-A44F-05CEE3DD3950}">
            <x14:dataBar minLength="0" maxLength="100" border="1" negativeBarBorderColorSameAsPositive="0">
              <x14:cfvo type="autoMin"/>
              <x14:cfvo type="autoMax"/>
              <x14:borderColor rgb="FFFF555A"/>
              <x14:negativeFillColor rgb="FFFF0000"/>
              <x14:negativeBorderColor rgb="FFFF0000"/>
              <x14:axisColor rgb="FF000000"/>
            </x14:dataBar>
          </x14:cfRule>
          <xm:sqref>J6:L750</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9"/>
  </sheetPr>
  <dimension ref="A1:G19"/>
  <sheetViews>
    <sheetView showGridLines="0" zoomScaleNormal="100" workbookViewId="0">
      <selection activeCell="J27" sqref="J27"/>
    </sheetView>
  </sheetViews>
  <sheetFormatPr defaultRowHeight="15"/>
  <cols>
    <col min="1" max="1" width="30.140625" customWidth="1"/>
    <col min="2" max="2" width="9.28515625" customWidth="1"/>
    <col min="3" max="3" width="14.5703125" customWidth="1"/>
    <col min="4" max="4" width="1" customWidth="1"/>
    <col min="5" max="5" width="30.140625" customWidth="1"/>
    <col min="6" max="6" width="14.5703125" customWidth="1"/>
    <col min="7" max="7" width="12.140625" customWidth="1"/>
  </cols>
  <sheetData>
    <row r="1" spans="1:7" ht="30" customHeight="1">
      <c r="A1" s="713" t="s">
        <v>3160</v>
      </c>
      <c r="B1" s="713"/>
      <c r="C1" s="713"/>
      <c r="D1" s="239"/>
      <c r="E1" s="714" t="s">
        <v>3161</v>
      </c>
      <c r="F1" s="714"/>
      <c r="G1" s="714"/>
    </row>
    <row r="2" spans="1:7" ht="108" customHeight="1">
      <c r="A2" s="711" t="s">
        <v>3006</v>
      </c>
      <c r="B2" s="711"/>
      <c r="C2" s="711"/>
      <c r="D2" s="247"/>
      <c r="E2" s="711" t="s">
        <v>3007</v>
      </c>
      <c r="F2" s="711"/>
      <c r="G2" s="711"/>
    </row>
    <row r="3" spans="1:7" ht="52.5" customHeight="1">
      <c r="A3" s="711" t="s">
        <v>3035</v>
      </c>
      <c r="B3" s="711"/>
      <c r="C3" s="711"/>
      <c r="D3" s="247"/>
      <c r="E3" s="711" t="s">
        <v>3036</v>
      </c>
      <c r="F3" s="711"/>
      <c r="G3" s="711"/>
    </row>
    <row r="4" spans="1:7" ht="124.5" customHeight="1">
      <c r="A4" s="711" t="s">
        <v>3008</v>
      </c>
      <c r="B4" s="711"/>
      <c r="C4" s="711"/>
      <c r="D4" s="247"/>
      <c r="E4" s="711" t="s">
        <v>3009</v>
      </c>
      <c r="F4" s="711"/>
      <c r="G4" s="711"/>
    </row>
    <row r="5" spans="1:7" ht="122.25" customHeight="1">
      <c r="A5" s="711" t="s">
        <v>3010</v>
      </c>
      <c r="B5" s="711"/>
      <c r="C5" s="711"/>
      <c r="D5" s="247"/>
      <c r="E5" s="711" t="s">
        <v>3011</v>
      </c>
      <c r="F5" s="711"/>
      <c r="G5" s="711"/>
    </row>
    <row r="6" spans="1:7" ht="24.75" customHeight="1">
      <c r="A6" s="711" t="s">
        <v>3012</v>
      </c>
      <c r="B6" s="711"/>
      <c r="C6" s="711"/>
      <c r="D6" s="247"/>
      <c r="E6" s="711" t="s">
        <v>3013</v>
      </c>
      <c r="F6" s="711"/>
      <c r="G6" s="711"/>
    </row>
    <row r="7" spans="1:7" ht="31.5" customHeight="1">
      <c r="A7" s="711" t="s">
        <v>3014</v>
      </c>
      <c r="B7" s="711"/>
      <c r="C7" s="711"/>
      <c r="D7" s="247"/>
      <c r="E7" s="711" t="s">
        <v>3015</v>
      </c>
      <c r="F7" s="711"/>
      <c r="G7" s="711"/>
    </row>
    <row r="8" spans="1:7" ht="75.75" customHeight="1">
      <c r="A8" s="711" t="s">
        <v>3016</v>
      </c>
      <c r="B8" s="711"/>
      <c r="C8" s="711"/>
      <c r="D8" s="247"/>
      <c r="E8" s="711" t="s">
        <v>3017</v>
      </c>
      <c r="F8" s="711"/>
      <c r="G8" s="711"/>
    </row>
    <row r="9" spans="1:7" ht="124.5" customHeight="1">
      <c r="A9" s="711" t="s">
        <v>3037</v>
      </c>
      <c r="B9" s="711"/>
      <c r="C9" s="711"/>
      <c r="D9" s="247"/>
      <c r="E9" s="711" t="s">
        <v>3038</v>
      </c>
      <c r="F9" s="711"/>
      <c r="G9" s="711"/>
    </row>
    <row r="10" spans="1:7" ht="30.75" customHeight="1">
      <c r="A10" s="712" t="s">
        <v>2984</v>
      </c>
      <c r="B10" s="712"/>
      <c r="C10" s="712"/>
      <c r="D10" s="241"/>
      <c r="E10" s="712" t="s">
        <v>2995</v>
      </c>
      <c r="F10" s="712"/>
      <c r="G10" s="712"/>
    </row>
    <row r="11" spans="1:7" ht="29.25" customHeight="1">
      <c r="A11" s="254" t="s">
        <v>2985</v>
      </c>
      <c r="B11" s="413" t="s">
        <v>2986</v>
      </c>
      <c r="C11" s="254" t="s">
        <v>2987</v>
      </c>
      <c r="D11" s="255"/>
      <c r="E11" s="256" t="s">
        <v>3005</v>
      </c>
      <c r="F11" s="254" t="s">
        <v>2996</v>
      </c>
      <c r="G11" s="254" t="s">
        <v>2997</v>
      </c>
    </row>
    <row r="12" spans="1:7">
      <c r="A12" s="243"/>
      <c r="B12" s="244"/>
      <c r="C12" s="244"/>
      <c r="D12" s="251"/>
      <c r="E12" s="249"/>
      <c r="F12" s="244"/>
      <c r="G12" s="243"/>
    </row>
    <row r="13" spans="1:7">
      <c r="A13" s="245" t="s">
        <v>2988</v>
      </c>
      <c r="B13" s="245" t="s">
        <v>2989</v>
      </c>
      <c r="C13" s="245" t="s">
        <v>3018</v>
      </c>
      <c r="D13" s="252"/>
      <c r="E13" s="250" t="s">
        <v>2998</v>
      </c>
      <c r="F13" s="245" t="s">
        <v>2999</v>
      </c>
      <c r="G13" s="245" t="s">
        <v>3019</v>
      </c>
    </row>
    <row r="14" spans="1:7">
      <c r="A14" s="245" t="s">
        <v>2990</v>
      </c>
      <c r="B14" s="245" t="s">
        <v>2989</v>
      </c>
      <c r="C14" s="245" t="s">
        <v>3018</v>
      </c>
      <c r="D14" s="252"/>
      <c r="E14" s="250" t="s">
        <v>3000</v>
      </c>
      <c r="F14" s="245" t="s">
        <v>2999</v>
      </c>
      <c r="G14" s="245" t="s">
        <v>3019</v>
      </c>
    </row>
    <row r="15" spans="1:7">
      <c r="A15" s="245" t="s">
        <v>2991</v>
      </c>
      <c r="B15" s="245" t="s">
        <v>2992</v>
      </c>
      <c r="C15" s="246">
        <v>4</v>
      </c>
      <c r="D15" s="253"/>
      <c r="E15" s="250" t="s">
        <v>3001</v>
      </c>
      <c r="F15" s="245" t="s">
        <v>3002</v>
      </c>
      <c r="G15" s="246">
        <v>4</v>
      </c>
    </row>
    <row r="16" spans="1:7">
      <c r="A16" s="245" t="s">
        <v>2993</v>
      </c>
      <c r="B16" s="245" t="s">
        <v>2992</v>
      </c>
      <c r="C16" s="245" t="s">
        <v>2994</v>
      </c>
      <c r="D16" s="252"/>
      <c r="E16" s="250" t="s">
        <v>3003</v>
      </c>
      <c r="F16" s="245" t="s">
        <v>3002</v>
      </c>
      <c r="G16" s="245" t="s">
        <v>3004</v>
      </c>
    </row>
    <row r="17" spans="1:7" ht="4.5" customHeight="1">
      <c r="A17" s="242"/>
      <c r="B17" s="242"/>
      <c r="C17" s="242"/>
      <c r="D17" s="242"/>
      <c r="E17" s="242"/>
      <c r="F17" s="242"/>
      <c r="G17" s="242"/>
    </row>
    <row r="18" spans="1:7" ht="73.5" customHeight="1">
      <c r="A18" s="711" t="s">
        <v>3040</v>
      </c>
      <c r="B18" s="711"/>
      <c r="C18" s="711"/>
      <c r="D18" s="248"/>
      <c r="E18" s="711" t="s">
        <v>3041</v>
      </c>
      <c r="F18" s="711"/>
      <c r="G18" s="711"/>
    </row>
    <row r="19" spans="1:7" ht="17.25">
      <c r="A19" s="325" t="s">
        <v>3039</v>
      </c>
      <c r="D19" s="240"/>
    </row>
  </sheetData>
  <mergeCells count="22">
    <mergeCell ref="A4:C4"/>
    <mergeCell ref="E4:G4"/>
    <mergeCell ref="A5:C5"/>
    <mergeCell ref="E5:G5"/>
    <mergeCell ref="A1:C1"/>
    <mergeCell ref="E1:G1"/>
    <mergeCell ref="A2:C2"/>
    <mergeCell ref="A3:C3"/>
    <mergeCell ref="E2:G2"/>
    <mergeCell ref="E3:G3"/>
    <mergeCell ref="A9:C9"/>
    <mergeCell ref="E9:G9"/>
    <mergeCell ref="A18:C18"/>
    <mergeCell ref="E18:G18"/>
    <mergeCell ref="A6:C6"/>
    <mergeCell ref="E6:G6"/>
    <mergeCell ref="A7:C7"/>
    <mergeCell ref="E7:G7"/>
    <mergeCell ref="A8:C8"/>
    <mergeCell ref="E8:G8"/>
    <mergeCell ref="A10:C10"/>
    <mergeCell ref="E10:G10"/>
  </mergeCells>
  <hyperlinks>
    <hyperlink ref="A19" location="_ftnref1" display="_ftnref1"/>
  </hyperlinks>
  <printOptions horizontalCentered="1" verticalCentered="1"/>
  <pageMargins left="0" right="0" top="0" bottom="0" header="0" footer="0"/>
  <pageSetup paperSize="9" scale="77" orientation="portrait" r:id="rId1"/>
</worksheet>
</file>

<file path=xl/worksheets/sheet20.xml><?xml version="1.0" encoding="utf-8"?>
<worksheet xmlns="http://schemas.openxmlformats.org/spreadsheetml/2006/main" xmlns:r="http://schemas.openxmlformats.org/officeDocument/2006/relationships">
  <dimension ref="A1:I89"/>
  <sheetViews>
    <sheetView showGridLines="0" zoomScaleNormal="100" workbookViewId="0">
      <pane xSplit="2" ySplit="5" topLeftCell="C66" activePane="bottomRight" state="frozen"/>
      <selection activeCell="J27" sqref="J27"/>
      <selection pane="topRight" activeCell="J27" sqref="J27"/>
      <selection pane="bottomLeft" activeCell="J27" sqref="J27"/>
      <selection pane="bottomRight" activeCell="J27" sqref="J27"/>
    </sheetView>
  </sheetViews>
  <sheetFormatPr defaultRowHeight="12.75"/>
  <cols>
    <col min="1" max="1" width="4.5703125" style="2" customWidth="1"/>
    <col min="2" max="2" width="16.5703125" style="2" customWidth="1"/>
    <col min="3" max="8" width="13.28515625" style="2" customWidth="1"/>
    <col min="9" max="236" width="9.140625" style="2"/>
    <col min="237" max="237" width="4.5703125" style="2" customWidth="1"/>
    <col min="238" max="238" width="65" style="2" customWidth="1"/>
    <col min="239" max="492" width="9.140625" style="2"/>
    <col min="493" max="493" width="4.5703125" style="2" customWidth="1"/>
    <col min="494" max="494" width="65" style="2" customWidth="1"/>
    <col min="495" max="748" width="9.140625" style="2"/>
    <col min="749" max="749" width="4.5703125" style="2" customWidth="1"/>
    <col min="750" max="750" width="65" style="2" customWidth="1"/>
    <col min="751" max="1004" width="9.140625" style="2"/>
    <col min="1005" max="1005" width="4.5703125" style="2" customWidth="1"/>
    <col min="1006" max="1006" width="65" style="2" customWidth="1"/>
    <col min="1007" max="1260" width="9.140625" style="2"/>
    <col min="1261" max="1261" width="4.5703125" style="2" customWidth="1"/>
    <col min="1262" max="1262" width="65" style="2" customWidth="1"/>
    <col min="1263" max="1516" width="9.140625" style="2"/>
    <col min="1517" max="1517" width="4.5703125" style="2" customWidth="1"/>
    <col min="1518" max="1518" width="65" style="2" customWidth="1"/>
    <col min="1519" max="1772" width="9.140625" style="2"/>
    <col min="1773" max="1773" width="4.5703125" style="2" customWidth="1"/>
    <col min="1774" max="1774" width="65" style="2" customWidth="1"/>
    <col min="1775" max="2028" width="9.140625" style="2"/>
    <col min="2029" max="2029" width="4.5703125" style="2" customWidth="1"/>
    <col min="2030" max="2030" width="65" style="2" customWidth="1"/>
    <col min="2031" max="2284" width="9.140625" style="2"/>
    <col min="2285" max="2285" width="4.5703125" style="2" customWidth="1"/>
    <col min="2286" max="2286" width="65" style="2" customWidth="1"/>
    <col min="2287" max="2540" width="9.140625" style="2"/>
    <col min="2541" max="2541" width="4.5703125" style="2" customWidth="1"/>
    <col min="2542" max="2542" width="65" style="2" customWidth="1"/>
    <col min="2543" max="2796" width="9.140625" style="2"/>
    <col min="2797" max="2797" width="4.5703125" style="2" customWidth="1"/>
    <col min="2798" max="2798" width="65" style="2" customWidth="1"/>
    <col min="2799" max="3052" width="9.140625" style="2"/>
    <col min="3053" max="3053" width="4.5703125" style="2" customWidth="1"/>
    <col min="3054" max="3054" width="65" style="2" customWidth="1"/>
    <col min="3055" max="3308" width="9.140625" style="2"/>
    <col min="3309" max="3309" width="4.5703125" style="2" customWidth="1"/>
    <col min="3310" max="3310" width="65" style="2" customWidth="1"/>
    <col min="3311" max="3564" width="9.140625" style="2"/>
    <col min="3565" max="3565" width="4.5703125" style="2" customWidth="1"/>
    <col min="3566" max="3566" width="65" style="2" customWidth="1"/>
    <col min="3567" max="3820" width="9.140625" style="2"/>
    <col min="3821" max="3821" width="4.5703125" style="2" customWidth="1"/>
    <col min="3822" max="3822" width="65" style="2" customWidth="1"/>
    <col min="3823" max="4076" width="9.140625" style="2"/>
    <col min="4077" max="4077" width="4.5703125" style="2" customWidth="1"/>
    <col min="4078" max="4078" width="65" style="2" customWidth="1"/>
    <col min="4079" max="4332" width="9.140625" style="2"/>
    <col min="4333" max="4333" width="4.5703125" style="2" customWidth="1"/>
    <col min="4334" max="4334" width="65" style="2" customWidth="1"/>
    <col min="4335" max="4588" width="9.140625" style="2"/>
    <col min="4589" max="4589" width="4.5703125" style="2" customWidth="1"/>
    <col min="4590" max="4590" width="65" style="2" customWidth="1"/>
    <col min="4591" max="4844" width="9.140625" style="2"/>
    <col min="4845" max="4845" width="4.5703125" style="2" customWidth="1"/>
    <col min="4846" max="4846" width="65" style="2" customWidth="1"/>
    <col min="4847" max="5100" width="9.140625" style="2"/>
    <col min="5101" max="5101" width="4.5703125" style="2" customWidth="1"/>
    <col min="5102" max="5102" width="65" style="2" customWidth="1"/>
    <col min="5103" max="5356" width="9.140625" style="2"/>
    <col min="5357" max="5357" width="4.5703125" style="2" customWidth="1"/>
    <col min="5358" max="5358" width="65" style="2" customWidth="1"/>
    <col min="5359" max="5612" width="9.140625" style="2"/>
    <col min="5613" max="5613" width="4.5703125" style="2" customWidth="1"/>
    <col min="5614" max="5614" width="65" style="2" customWidth="1"/>
    <col min="5615" max="5868" width="9.140625" style="2"/>
    <col min="5869" max="5869" width="4.5703125" style="2" customWidth="1"/>
    <col min="5870" max="5870" width="65" style="2" customWidth="1"/>
    <col min="5871" max="6124" width="9.140625" style="2"/>
    <col min="6125" max="6125" width="4.5703125" style="2" customWidth="1"/>
    <col min="6126" max="6126" width="65" style="2" customWidth="1"/>
    <col min="6127" max="6380" width="9.140625" style="2"/>
    <col min="6381" max="6381" width="4.5703125" style="2" customWidth="1"/>
    <col min="6382" max="6382" width="65" style="2" customWidth="1"/>
    <col min="6383" max="6636" width="9.140625" style="2"/>
    <col min="6637" max="6637" width="4.5703125" style="2" customWidth="1"/>
    <col min="6638" max="6638" width="65" style="2" customWidth="1"/>
    <col min="6639" max="6892" width="9.140625" style="2"/>
    <col min="6893" max="6893" width="4.5703125" style="2" customWidth="1"/>
    <col min="6894" max="6894" width="65" style="2" customWidth="1"/>
    <col min="6895" max="7148" width="9.140625" style="2"/>
    <col min="7149" max="7149" width="4.5703125" style="2" customWidth="1"/>
    <col min="7150" max="7150" width="65" style="2" customWidth="1"/>
    <col min="7151" max="7404" width="9.140625" style="2"/>
    <col min="7405" max="7405" width="4.5703125" style="2" customWidth="1"/>
    <col min="7406" max="7406" width="65" style="2" customWidth="1"/>
    <col min="7407" max="7660" width="9.140625" style="2"/>
    <col min="7661" max="7661" width="4.5703125" style="2" customWidth="1"/>
    <col min="7662" max="7662" width="65" style="2" customWidth="1"/>
    <col min="7663" max="7916" width="9.140625" style="2"/>
    <col min="7917" max="7917" width="4.5703125" style="2" customWidth="1"/>
    <col min="7918" max="7918" width="65" style="2" customWidth="1"/>
    <col min="7919" max="8172" width="9.140625" style="2"/>
    <col min="8173" max="8173" width="4.5703125" style="2" customWidth="1"/>
    <col min="8174" max="8174" width="65" style="2" customWidth="1"/>
    <col min="8175" max="8428" width="9.140625" style="2"/>
    <col min="8429" max="8429" width="4.5703125" style="2" customWidth="1"/>
    <col min="8430" max="8430" width="65" style="2" customWidth="1"/>
    <col min="8431" max="8684" width="9.140625" style="2"/>
    <col min="8685" max="8685" width="4.5703125" style="2" customWidth="1"/>
    <col min="8686" max="8686" width="65" style="2" customWidth="1"/>
    <col min="8687" max="8940" width="9.140625" style="2"/>
    <col min="8941" max="8941" width="4.5703125" style="2" customWidth="1"/>
    <col min="8942" max="8942" width="65" style="2" customWidth="1"/>
    <col min="8943" max="9196" width="9.140625" style="2"/>
    <col min="9197" max="9197" width="4.5703125" style="2" customWidth="1"/>
    <col min="9198" max="9198" width="65" style="2" customWidth="1"/>
    <col min="9199" max="9452" width="9.140625" style="2"/>
    <col min="9453" max="9453" width="4.5703125" style="2" customWidth="1"/>
    <col min="9454" max="9454" width="65" style="2" customWidth="1"/>
    <col min="9455" max="9708" width="9.140625" style="2"/>
    <col min="9709" max="9709" width="4.5703125" style="2" customWidth="1"/>
    <col min="9710" max="9710" width="65" style="2" customWidth="1"/>
    <col min="9711" max="9964" width="9.140625" style="2"/>
    <col min="9965" max="9965" width="4.5703125" style="2" customWidth="1"/>
    <col min="9966" max="9966" width="65" style="2" customWidth="1"/>
    <col min="9967" max="10220" width="9.140625" style="2"/>
    <col min="10221" max="10221" width="4.5703125" style="2" customWidth="1"/>
    <col min="10222" max="10222" width="65" style="2" customWidth="1"/>
    <col min="10223" max="10476" width="9.140625" style="2"/>
    <col min="10477" max="10477" width="4.5703125" style="2" customWidth="1"/>
    <col min="10478" max="10478" width="65" style="2" customWidth="1"/>
    <col min="10479" max="10732" width="9.140625" style="2"/>
    <col min="10733" max="10733" width="4.5703125" style="2" customWidth="1"/>
    <col min="10734" max="10734" width="65" style="2" customWidth="1"/>
    <col min="10735" max="10988" width="9.140625" style="2"/>
    <col min="10989" max="10989" width="4.5703125" style="2" customWidth="1"/>
    <col min="10990" max="10990" width="65" style="2" customWidth="1"/>
    <col min="10991" max="11244" width="9.140625" style="2"/>
    <col min="11245" max="11245" width="4.5703125" style="2" customWidth="1"/>
    <col min="11246" max="11246" width="65" style="2" customWidth="1"/>
    <col min="11247" max="11500" width="9.140625" style="2"/>
    <col min="11501" max="11501" width="4.5703125" style="2" customWidth="1"/>
    <col min="11502" max="11502" width="65" style="2" customWidth="1"/>
    <col min="11503" max="11756" width="9.140625" style="2"/>
    <col min="11757" max="11757" width="4.5703125" style="2" customWidth="1"/>
    <col min="11758" max="11758" width="65" style="2" customWidth="1"/>
    <col min="11759" max="12012" width="9.140625" style="2"/>
    <col min="12013" max="12013" width="4.5703125" style="2" customWidth="1"/>
    <col min="12014" max="12014" width="65" style="2" customWidth="1"/>
    <col min="12015" max="12268" width="9.140625" style="2"/>
    <col min="12269" max="12269" width="4.5703125" style="2" customWidth="1"/>
    <col min="12270" max="12270" width="65" style="2" customWidth="1"/>
    <col min="12271" max="12524" width="9.140625" style="2"/>
    <col min="12525" max="12525" width="4.5703125" style="2" customWidth="1"/>
    <col min="12526" max="12526" width="65" style="2" customWidth="1"/>
    <col min="12527" max="12780" width="9.140625" style="2"/>
    <col min="12781" max="12781" width="4.5703125" style="2" customWidth="1"/>
    <col min="12782" max="12782" width="65" style="2" customWidth="1"/>
    <col min="12783" max="13036" width="9.140625" style="2"/>
    <col min="13037" max="13037" width="4.5703125" style="2" customWidth="1"/>
    <col min="13038" max="13038" width="65" style="2" customWidth="1"/>
    <col min="13039" max="13292" width="9.140625" style="2"/>
    <col min="13293" max="13293" width="4.5703125" style="2" customWidth="1"/>
    <col min="13294" max="13294" width="65" style="2" customWidth="1"/>
    <col min="13295" max="13548" width="9.140625" style="2"/>
    <col min="13549" max="13549" width="4.5703125" style="2" customWidth="1"/>
    <col min="13550" max="13550" width="65" style="2" customWidth="1"/>
    <col min="13551" max="13804" width="9.140625" style="2"/>
    <col min="13805" max="13805" width="4.5703125" style="2" customWidth="1"/>
    <col min="13806" max="13806" width="65" style="2" customWidth="1"/>
    <col min="13807" max="14060" width="9.140625" style="2"/>
    <col min="14061" max="14061" width="4.5703125" style="2" customWidth="1"/>
    <col min="14062" max="14062" width="65" style="2" customWidth="1"/>
    <col min="14063" max="14316" width="9.140625" style="2"/>
    <col min="14317" max="14317" width="4.5703125" style="2" customWidth="1"/>
    <col min="14318" max="14318" width="65" style="2" customWidth="1"/>
    <col min="14319" max="14572" width="9.140625" style="2"/>
    <col min="14573" max="14573" width="4.5703125" style="2" customWidth="1"/>
    <col min="14574" max="14574" width="65" style="2" customWidth="1"/>
    <col min="14575" max="14828" width="9.140625" style="2"/>
    <col min="14829" max="14829" width="4.5703125" style="2" customWidth="1"/>
    <col min="14830" max="14830" width="65" style="2" customWidth="1"/>
    <col min="14831" max="15084" width="9.140625" style="2"/>
    <col min="15085" max="15085" width="4.5703125" style="2" customWidth="1"/>
    <col min="15086" max="15086" width="65" style="2" customWidth="1"/>
    <col min="15087" max="15340" width="9.140625" style="2"/>
    <col min="15341" max="15341" width="4.5703125" style="2" customWidth="1"/>
    <col min="15342" max="15342" width="65" style="2" customWidth="1"/>
    <col min="15343" max="15596" width="9.140625" style="2"/>
    <col min="15597" max="15597" width="4.5703125" style="2" customWidth="1"/>
    <col min="15598" max="15598" width="65" style="2" customWidth="1"/>
    <col min="15599" max="15852" width="9.140625" style="2"/>
    <col min="15853" max="15853" width="4.5703125" style="2" customWidth="1"/>
    <col min="15854" max="15854" width="65" style="2" customWidth="1"/>
    <col min="15855" max="16108" width="9.140625" style="2"/>
    <col min="16109" max="16109" width="4.5703125" style="2" customWidth="1"/>
    <col min="16110" max="16110" width="65" style="2" customWidth="1"/>
    <col min="16111" max="16384" width="9.140625" style="2"/>
  </cols>
  <sheetData>
    <row r="1" spans="1:8" s="22" customFormat="1" ht="25.5" customHeight="1">
      <c r="A1" s="747" t="s">
        <v>3206</v>
      </c>
      <c r="B1" s="747"/>
      <c r="C1" s="747"/>
      <c r="D1" s="747"/>
      <c r="E1" s="747"/>
      <c r="F1" s="747"/>
      <c r="G1" s="747"/>
      <c r="H1" s="747"/>
    </row>
    <row r="2" spans="1:8" s="22" customFormat="1" ht="27" customHeight="1">
      <c r="A2" s="870" t="s">
        <v>3205</v>
      </c>
      <c r="B2" s="870"/>
      <c r="C2" s="870"/>
      <c r="D2" s="870"/>
      <c r="E2" s="870"/>
      <c r="F2" s="933"/>
      <c r="G2" s="933"/>
      <c r="H2" s="933"/>
    </row>
    <row r="3" spans="1:8" s="22" customFormat="1" ht="15" customHeight="1">
      <c r="A3" s="822" t="s">
        <v>1107</v>
      </c>
      <c r="B3" s="825" t="s">
        <v>1108</v>
      </c>
      <c r="C3" s="934" t="s">
        <v>3155</v>
      </c>
      <c r="D3" s="934"/>
      <c r="E3" s="934"/>
      <c r="F3" s="935" t="s">
        <v>3031</v>
      </c>
      <c r="G3" s="936"/>
      <c r="H3" s="936"/>
    </row>
    <row r="4" spans="1:8" s="22" customFormat="1" ht="18" customHeight="1">
      <c r="A4" s="823"/>
      <c r="B4" s="826"/>
      <c r="C4" s="934"/>
      <c r="D4" s="934"/>
      <c r="E4" s="934"/>
      <c r="F4" s="937"/>
      <c r="G4" s="938"/>
      <c r="H4" s="938"/>
    </row>
    <row r="5" spans="1:8" s="22" customFormat="1" ht="13.5" customHeight="1">
      <c r="A5" s="824"/>
      <c r="B5" s="827"/>
      <c r="C5" s="397" t="s">
        <v>3073</v>
      </c>
      <c r="D5" s="398" t="s">
        <v>3074</v>
      </c>
      <c r="E5" s="398" t="s">
        <v>3059</v>
      </c>
      <c r="F5" s="398" t="s">
        <v>3073</v>
      </c>
      <c r="G5" s="398" t="s">
        <v>3074</v>
      </c>
      <c r="H5" s="399" t="s">
        <v>3059</v>
      </c>
    </row>
    <row r="6" spans="1:8" ht="11.25" customHeight="1">
      <c r="A6" s="13" t="s">
        <v>1011</v>
      </c>
      <c r="B6" s="16" t="s">
        <v>1112</v>
      </c>
      <c r="C6" s="23">
        <v>32</v>
      </c>
      <c r="D6" s="23">
        <v>0</v>
      </c>
      <c r="E6" s="24">
        <f>+D6+C6</f>
        <v>32</v>
      </c>
      <c r="F6" s="23">
        <v>0</v>
      </c>
      <c r="G6" s="23">
        <v>0</v>
      </c>
      <c r="H6" s="24">
        <f>+G6+F6</f>
        <v>0</v>
      </c>
    </row>
    <row r="7" spans="1:8" ht="11.25" customHeight="1">
      <c r="A7" s="13" t="s">
        <v>1013</v>
      </c>
      <c r="B7" s="16" t="s">
        <v>1113</v>
      </c>
      <c r="C7" s="23">
        <v>4</v>
      </c>
      <c r="D7" s="23">
        <v>0</v>
      </c>
      <c r="E7" s="24">
        <f t="shared" ref="E7:E70" si="0">+D7+C7</f>
        <v>4</v>
      </c>
      <c r="F7" s="23">
        <v>0</v>
      </c>
      <c r="G7" s="23">
        <v>0</v>
      </c>
      <c r="H7" s="24">
        <f t="shared" ref="H7:H70" si="1">+G7+F7</f>
        <v>0</v>
      </c>
    </row>
    <row r="8" spans="1:8" ht="11.25" customHeight="1">
      <c r="A8" s="13" t="s">
        <v>1015</v>
      </c>
      <c r="B8" s="16" t="s">
        <v>1114</v>
      </c>
      <c r="C8" s="23">
        <v>17</v>
      </c>
      <c r="D8" s="23">
        <v>0</v>
      </c>
      <c r="E8" s="24">
        <f t="shared" si="0"/>
        <v>17</v>
      </c>
      <c r="F8" s="23">
        <v>0</v>
      </c>
      <c r="G8" s="23">
        <v>0</v>
      </c>
      <c r="H8" s="24">
        <f t="shared" si="1"/>
        <v>0</v>
      </c>
    </row>
    <row r="9" spans="1:8" ht="11.25" customHeight="1">
      <c r="A9" s="13" t="s">
        <v>1115</v>
      </c>
      <c r="B9" s="16" t="s">
        <v>1116</v>
      </c>
      <c r="C9" s="23">
        <v>4</v>
      </c>
      <c r="D9" s="23">
        <v>0</v>
      </c>
      <c r="E9" s="24">
        <f t="shared" si="0"/>
        <v>4</v>
      </c>
      <c r="F9" s="23">
        <v>0</v>
      </c>
      <c r="G9" s="23">
        <v>0</v>
      </c>
      <c r="H9" s="24">
        <f t="shared" si="1"/>
        <v>0</v>
      </c>
    </row>
    <row r="10" spans="1:8" ht="11.25" customHeight="1">
      <c r="A10" s="13" t="s">
        <v>1017</v>
      </c>
      <c r="B10" s="16" t="s">
        <v>1117</v>
      </c>
      <c r="C10" s="23">
        <v>3</v>
      </c>
      <c r="D10" s="23">
        <v>0</v>
      </c>
      <c r="E10" s="24">
        <f t="shared" si="0"/>
        <v>3</v>
      </c>
      <c r="F10" s="23">
        <v>0</v>
      </c>
      <c r="G10" s="23">
        <v>0</v>
      </c>
      <c r="H10" s="24">
        <f t="shared" si="1"/>
        <v>0</v>
      </c>
    </row>
    <row r="11" spans="1:8" ht="11.25" customHeight="1">
      <c r="A11" s="13" t="s">
        <v>1019</v>
      </c>
      <c r="B11" s="16" t="s">
        <v>1118</v>
      </c>
      <c r="C11" s="23">
        <v>97</v>
      </c>
      <c r="D11" s="23">
        <v>7</v>
      </c>
      <c r="E11" s="24">
        <f t="shared" si="0"/>
        <v>104</v>
      </c>
      <c r="F11" s="23">
        <v>0</v>
      </c>
      <c r="G11" s="23">
        <v>0</v>
      </c>
      <c r="H11" s="24">
        <f t="shared" si="1"/>
        <v>0</v>
      </c>
    </row>
    <row r="12" spans="1:8" ht="11.25" customHeight="1">
      <c r="A12" s="13" t="s">
        <v>1021</v>
      </c>
      <c r="B12" s="16" t="s">
        <v>1119</v>
      </c>
      <c r="C12" s="23">
        <v>38</v>
      </c>
      <c r="D12" s="23">
        <v>1</v>
      </c>
      <c r="E12" s="24">
        <f t="shared" si="0"/>
        <v>39</v>
      </c>
      <c r="F12" s="23">
        <v>0</v>
      </c>
      <c r="G12" s="23">
        <v>0</v>
      </c>
      <c r="H12" s="24">
        <f t="shared" si="1"/>
        <v>0</v>
      </c>
    </row>
    <row r="13" spans="1:8" ht="11.25" customHeight="1">
      <c r="A13" s="13" t="s">
        <v>1023</v>
      </c>
      <c r="B13" s="16" t="s">
        <v>1120</v>
      </c>
      <c r="C13" s="23">
        <v>3</v>
      </c>
      <c r="D13" s="23">
        <v>0</v>
      </c>
      <c r="E13" s="24">
        <f t="shared" si="0"/>
        <v>3</v>
      </c>
      <c r="F13" s="23">
        <v>0</v>
      </c>
      <c r="G13" s="23">
        <v>0</v>
      </c>
      <c r="H13" s="24">
        <f t="shared" si="1"/>
        <v>0</v>
      </c>
    </row>
    <row r="14" spans="1:8" ht="11.25" customHeight="1">
      <c r="A14" s="13" t="s">
        <v>1025</v>
      </c>
      <c r="B14" s="16" t="s">
        <v>1121</v>
      </c>
      <c r="C14" s="23">
        <v>15</v>
      </c>
      <c r="D14" s="23">
        <v>0</v>
      </c>
      <c r="E14" s="24">
        <f t="shared" si="0"/>
        <v>15</v>
      </c>
      <c r="F14" s="23">
        <v>0</v>
      </c>
      <c r="G14" s="23">
        <v>0</v>
      </c>
      <c r="H14" s="24">
        <f t="shared" si="1"/>
        <v>0</v>
      </c>
    </row>
    <row r="15" spans="1:8" ht="11.25" customHeight="1">
      <c r="A15" s="14">
        <f t="shared" ref="A15:A45" si="2">+A14+1</f>
        <v>10</v>
      </c>
      <c r="B15" s="16" t="s">
        <v>1122</v>
      </c>
      <c r="C15" s="23">
        <v>19</v>
      </c>
      <c r="D15" s="23">
        <v>0</v>
      </c>
      <c r="E15" s="24">
        <f t="shared" si="0"/>
        <v>19</v>
      </c>
      <c r="F15" s="23">
        <v>0</v>
      </c>
      <c r="G15" s="23">
        <v>0</v>
      </c>
      <c r="H15" s="24">
        <f t="shared" si="1"/>
        <v>0</v>
      </c>
    </row>
    <row r="16" spans="1:8" ht="11.25" customHeight="1">
      <c r="A16" s="14">
        <f t="shared" si="2"/>
        <v>11</v>
      </c>
      <c r="B16" s="16" t="s">
        <v>1123</v>
      </c>
      <c r="C16" s="23">
        <v>5</v>
      </c>
      <c r="D16" s="23">
        <v>0</v>
      </c>
      <c r="E16" s="24">
        <f t="shared" si="0"/>
        <v>5</v>
      </c>
      <c r="F16" s="23">
        <v>0</v>
      </c>
      <c r="G16" s="23">
        <v>0</v>
      </c>
      <c r="H16" s="24">
        <f t="shared" si="1"/>
        <v>0</v>
      </c>
    </row>
    <row r="17" spans="1:8" ht="11.25" customHeight="1">
      <c r="A17" s="14">
        <f t="shared" si="2"/>
        <v>12</v>
      </c>
      <c r="B17" s="16" t="s">
        <v>1124</v>
      </c>
      <c r="C17" s="23">
        <v>5</v>
      </c>
      <c r="D17" s="23">
        <v>0</v>
      </c>
      <c r="E17" s="24">
        <f t="shared" si="0"/>
        <v>5</v>
      </c>
      <c r="F17" s="23">
        <v>0</v>
      </c>
      <c r="G17" s="23">
        <v>0</v>
      </c>
      <c r="H17" s="24">
        <f t="shared" si="1"/>
        <v>0</v>
      </c>
    </row>
    <row r="18" spans="1:8" ht="11.25" customHeight="1">
      <c r="A18" s="14">
        <f t="shared" si="2"/>
        <v>13</v>
      </c>
      <c r="B18" s="16" t="s">
        <v>1125</v>
      </c>
      <c r="C18" s="23">
        <v>5</v>
      </c>
      <c r="D18" s="23">
        <v>0</v>
      </c>
      <c r="E18" s="24">
        <f t="shared" si="0"/>
        <v>5</v>
      </c>
      <c r="F18" s="23">
        <v>0</v>
      </c>
      <c r="G18" s="23">
        <v>0</v>
      </c>
      <c r="H18" s="24">
        <f t="shared" si="1"/>
        <v>0</v>
      </c>
    </row>
    <row r="19" spans="1:8" ht="11.25" customHeight="1">
      <c r="A19" s="14">
        <f t="shared" si="2"/>
        <v>14</v>
      </c>
      <c r="B19" s="16" t="s">
        <v>1126</v>
      </c>
      <c r="C19" s="23">
        <v>13</v>
      </c>
      <c r="D19" s="23">
        <v>2</v>
      </c>
      <c r="E19" s="24">
        <f t="shared" si="0"/>
        <v>15</v>
      </c>
      <c r="F19" s="23">
        <v>0</v>
      </c>
      <c r="G19" s="23">
        <v>0</v>
      </c>
      <c r="H19" s="24">
        <f t="shared" si="1"/>
        <v>0</v>
      </c>
    </row>
    <row r="20" spans="1:8" ht="11.25" customHeight="1">
      <c r="A20" s="14">
        <f t="shared" si="2"/>
        <v>15</v>
      </c>
      <c r="B20" s="16" t="s">
        <v>1127</v>
      </c>
      <c r="C20" s="23">
        <v>10</v>
      </c>
      <c r="D20" s="23">
        <v>0</v>
      </c>
      <c r="E20" s="24">
        <f t="shared" si="0"/>
        <v>10</v>
      </c>
      <c r="F20" s="23">
        <v>0</v>
      </c>
      <c r="G20" s="23">
        <v>0</v>
      </c>
      <c r="H20" s="24">
        <f t="shared" si="1"/>
        <v>0</v>
      </c>
    </row>
    <row r="21" spans="1:8" ht="11.25" customHeight="1">
      <c r="A21" s="14">
        <f t="shared" si="2"/>
        <v>16</v>
      </c>
      <c r="B21" s="16" t="s">
        <v>1128</v>
      </c>
      <c r="C21" s="23">
        <v>57</v>
      </c>
      <c r="D21" s="23">
        <v>4</v>
      </c>
      <c r="E21" s="24">
        <f t="shared" si="0"/>
        <v>61</v>
      </c>
      <c r="F21" s="23">
        <v>0</v>
      </c>
      <c r="G21" s="23">
        <v>0</v>
      </c>
      <c r="H21" s="24">
        <f t="shared" si="1"/>
        <v>0</v>
      </c>
    </row>
    <row r="22" spans="1:8" ht="11.25" customHeight="1">
      <c r="A22" s="14">
        <f t="shared" si="2"/>
        <v>17</v>
      </c>
      <c r="B22" s="16" t="s">
        <v>1129</v>
      </c>
      <c r="C22" s="23">
        <v>7</v>
      </c>
      <c r="D22" s="23">
        <v>0</v>
      </c>
      <c r="E22" s="24">
        <f t="shared" si="0"/>
        <v>7</v>
      </c>
      <c r="F22" s="23">
        <v>0</v>
      </c>
      <c r="G22" s="23">
        <v>0</v>
      </c>
      <c r="H22" s="24">
        <f t="shared" si="1"/>
        <v>0</v>
      </c>
    </row>
    <row r="23" spans="1:8" ht="11.25" customHeight="1">
      <c r="A23" s="14">
        <f t="shared" si="2"/>
        <v>18</v>
      </c>
      <c r="B23" s="16" t="s">
        <v>1130</v>
      </c>
      <c r="C23" s="23">
        <v>4</v>
      </c>
      <c r="D23" s="23">
        <v>0</v>
      </c>
      <c r="E23" s="24">
        <f t="shared" si="0"/>
        <v>4</v>
      </c>
      <c r="F23" s="23">
        <v>0</v>
      </c>
      <c r="G23" s="23">
        <v>0</v>
      </c>
      <c r="H23" s="24">
        <f t="shared" si="1"/>
        <v>0</v>
      </c>
    </row>
    <row r="24" spans="1:8" ht="11.25" customHeight="1">
      <c r="A24" s="14">
        <f t="shared" si="2"/>
        <v>19</v>
      </c>
      <c r="B24" s="16" t="s">
        <v>1131</v>
      </c>
      <c r="C24" s="23">
        <v>7</v>
      </c>
      <c r="D24" s="23">
        <v>0</v>
      </c>
      <c r="E24" s="24">
        <f t="shared" si="0"/>
        <v>7</v>
      </c>
      <c r="F24" s="23">
        <v>0</v>
      </c>
      <c r="G24" s="23">
        <v>0</v>
      </c>
      <c r="H24" s="24">
        <f t="shared" si="1"/>
        <v>0</v>
      </c>
    </row>
    <row r="25" spans="1:8" ht="11.25" customHeight="1">
      <c r="A25" s="14">
        <f t="shared" si="2"/>
        <v>20</v>
      </c>
      <c r="B25" s="16" t="s">
        <v>1132</v>
      </c>
      <c r="C25" s="23">
        <v>20</v>
      </c>
      <c r="D25" s="23">
        <v>0</v>
      </c>
      <c r="E25" s="24">
        <f t="shared" si="0"/>
        <v>20</v>
      </c>
      <c r="F25" s="23">
        <v>0</v>
      </c>
      <c r="G25" s="23">
        <v>0</v>
      </c>
      <c r="H25" s="24">
        <f t="shared" si="1"/>
        <v>0</v>
      </c>
    </row>
    <row r="26" spans="1:8" ht="11.25" customHeight="1">
      <c r="A26" s="14">
        <f t="shared" si="2"/>
        <v>21</v>
      </c>
      <c r="B26" s="16" t="s">
        <v>1133</v>
      </c>
      <c r="C26" s="23">
        <v>17</v>
      </c>
      <c r="D26" s="23">
        <v>0</v>
      </c>
      <c r="E26" s="24">
        <f t="shared" si="0"/>
        <v>17</v>
      </c>
      <c r="F26" s="23">
        <v>0</v>
      </c>
      <c r="G26" s="23">
        <v>0</v>
      </c>
      <c r="H26" s="24">
        <f t="shared" si="1"/>
        <v>0</v>
      </c>
    </row>
    <row r="27" spans="1:8" ht="11.25" customHeight="1">
      <c r="A27" s="14">
        <f t="shared" si="2"/>
        <v>22</v>
      </c>
      <c r="B27" s="16" t="s">
        <v>1134</v>
      </c>
      <c r="C27" s="23">
        <v>6</v>
      </c>
      <c r="D27" s="23">
        <v>0</v>
      </c>
      <c r="E27" s="24">
        <f t="shared" si="0"/>
        <v>6</v>
      </c>
      <c r="F27" s="23">
        <v>0</v>
      </c>
      <c r="G27" s="23">
        <v>0</v>
      </c>
      <c r="H27" s="24">
        <f t="shared" si="1"/>
        <v>0</v>
      </c>
    </row>
    <row r="28" spans="1:8" ht="11.25" customHeight="1">
      <c r="A28" s="14">
        <f t="shared" si="2"/>
        <v>23</v>
      </c>
      <c r="B28" s="16" t="s">
        <v>1135</v>
      </c>
      <c r="C28" s="23">
        <v>7</v>
      </c>
      <c r="D28" s="23">
        <v>0</v>
      </c>
      <c r="E28" s="24">
        <f t="shared" si="0"/>
        <v>7</v>
      </c>
      <c r="F28" s="23">
        <v>0</v>
      </c>
      <c r="G28" s="23">
        <v>0</v>
      </c>
      <c r="H28" s="24">
        <f t="shared" si="1"/>
        <v>0</v>
      </c>
    </row>
    <row r="29" spans="1:8" ht="11.25" customHeight="1">
      <c r="A29" s="14">
        <f t="shared" si="2"/>
        <v>24</v>
      </c>
      <c r="B29" s="16" t="s">
        <v>1136</v>
      </c>
      <c r="C29" s="23">
        <v>2</v>
      </c>
      <c r="D29" s="23">
        <v>0</v>
      </c>
      <c r="E29" s="24">
        <f t="shared" si="0"/>
        <v>2</v>
      </c>
      <c r="F29" s="23">
        <v>0</v>
      </c>
      <c r="G29" s="23">
        <v>0</v>
      </c>
      <c r="H29" s="24">
        <f t="shared" si="1"/>
        <v>0</v>
      </c>
    </row>
    <row r="30" spans="1:8" ht="11.25" customHeight="1">
      <c r="A30" s="14">
        <f t="shared" si="2"/>
        <v>25</v>
      </c>
      <c r="B30" s="16" t="s">
        <v>1137</v>
      </c>
      <c r="C30" s="23">
        <v>8</v>
      </c>
      <c r="D30" s="23">
        <v>0</v>
      </c>
      <c r="E30" s="24">
        <f t="shared" si="0"/>
        <v>8</v>
      </c>
      <c r="F30" s="23">
        <v>0</v>
      </c>
      <c r="G30" s="23">
        <v>0</v>
      </c>
      <c r="H30" s="24">
        <f t="shared" si="1"/>
        <v>0</v>
      </c>
    </row>
    <row r="31" spans="1:8" ht="11.25" customHeight="1">
      <c r="A31" s="14">
        <f t="shared" si="2"/>
        <v>26</v>
      </c>
      <c r="B31" s="16" t="s">
        <v>1138</v>
      </c>
      <c r="C31" s="23">
        <v>11</v>
      </c>
      <c r="D31" s="23">
        <v>1</v>
      </c>
      <c r="E31" s="24">
        <f t="shared" si="0"/>
        <v>12</v>
      </c>
      <c r="F31" s="23">
        <v>0</v>
      </c>
      <c r="G31" s="23">
        <v>0</v>
      </c>
      <c r="H31" s="24">
        <f t="shared" si="1"/>
        <v>0</v>
      </c>
    </row>
    <row r="32" spans="1:8" ht="11.25" customHeight="1">
      <c r="A32" s="14">
        <f t="shared" si="2"/>
        <v>27</v>
      </c>
      <c r="B32" s="16" t="s">
        <v>1139</v>
      </c>
      <c r="C32" s="23">
        <v>22</v>
      </c>
      <c r="D32" s="23">
        <v>0</v>
      </c>
      <c r="E32" s="24">
        <f t="shared" si="0"/>
        <v>22</v>
      </c>
      <c r="F32" s="23">
        <v>0</v>
      </c>
      <c r="G32" s="23">
        <v>0</v>
      </c>
      <c r="H32" s="24">
        <f t="shared" si="1"/>
        <v>0</v>
      </c>
    </row>
    <row r="33" spans="1:8" ht="11.25" customHeight="1">
      <c r="A33" s="14">
        <f t="shared" si="2"/>
        <v>28</v>
      </c>
      <c r="B33" s="16" t="s">
        <v>1140</v>
      </c>
      <c r="C33" s="23">
        <v>4</v>
      </c>
      <c r="D33" s="23">
        <v>0</v>
      </c>
      <c r="E33" s="24">
        <f t="shared" si="0"/>
        <v>4</v>
      </c>
      <c r="F33" s="23">
        <v>0</v>
      </c>
      <c r="G33" s="23">
        <v>0</v>
      </c>
      <c r="H33" s="24">
        <f t="shared" si="1"/>
        <v>0</v>
      </c>
    </row>
    <row r="34" spans="1:8" ht="11.25" customHeight="1">
      <c r="A34" s="14">
        <f t="shared" si="2"/>
        <v>29</v>
      </c>
      <c r="B34" s="16" t="s">
        <v>1141</v>
      </c>
      <c r="C34" s="23">
        <v>3</v>
      </c>
      <c r="D34" s="23">
        <v>0</v>
      </c>
      <c r="E34" s="24">
        <f t="shared" si="0"/>
        <v>3</v>
      </c>
      <c r="F34" s="23">
        <v>0</v>
      </c>
      <c r="G34" s="23">
        <v>0</v>
      </c>
      <c r="H34" s="24">
        <f t="shared" si="1"/>
        <v>0</v>
      </c>
    </row>
    <row r="35" spans="1:8" ht="11.25" customHeight="1">
      <c r="A35" s="14">
        <f t="shared" si="2"/>
        <v>30</v>
      </c>
      <c r="B35" s="16" t="s">
        <v>1142</v>
      </c>
      <c r="C35" s="23">
        <v>2</v>
      </c>
      <c r="D35" s="23">
        <v>0</v>
      </c>
      <c r="E35" s="24">
        <f t="shared" si="0"/>
        <v>2</v>
      </c>
      <c r="F35" s="23">
        <v>0</v>
      </c>
      <c r="G35" s="23">
        <v>0</v>
      </c>
      <c r="H35" s="24">
        <f t="shared" si="1"/>
        <v>0</v>
      </c>
    </row>
    <row r="36" spans="1:8" ht="11.25" customHeight="1">
      <c r="A36" s="14">
        <f t="shared" si="2"/>
        <v>31</v>
      </c>
      <c r="B36" s="16" t="s">
        <v>1143</v>
      </c>
      <c r="C36" s="23">
        <v>18</v>
      </c>
      <c r="D36" s="23">
        <v>1</v>
      </c>
      <c r="E36" s="24">
        <f t="shared" si="0"/>
        <v>19</v>
      </c>
      <c r="F36" s="23">
        <v>0</v>
      </c>
      <c r="G36" s="23">
        <v>0</v>
      </c>
      <c r="H36" s="24">
        <f t="shared" si="1"/>
        <v>0</v>
      </c>
    </row>
    <row r="37" spans="1:8" ht="11.25" customHeight="1">
      <c r="A37" s="14">
        <f t="shared" si="2"/>
        <v>32</v>
      </c>
      <c r="B37" s="16" t="s">
        <v>1144</v>
      </c>
      <c r="C37" s="23">
        <v>10</v>
      </c>
      <c r="D37" s="23">
        <v>0</v>
      </c>
      <c r="E37" s="24">
        <f t="shared" si="0"/>
        <v>10</v>
      </c>
      <c r="F37" s="23">
        <v>0</v>
      </c>
      <c r="G37" s="23">
        <v>0</v>
      </c>
      <c r="H37" s="24">
        <f t="shared" si="1"/>
        <v>0</v>
      </c>
    </row>
    <row r="38" spans="1:8" ht="11.25" customHeight="1">
      <c r="A38" s="14">
        <f t="shared" si="2"/>
        <v>33</v>
      </c>
      <c r="B38" s="16" t="s">
        <v>1145</v>
      </c>
      <c r="C38" s="23">
        <v>27</v>
      </c>
      <c r="D38" s="23">
        <v>0</v>
      </c>
      <c r="E38" s="24">
        <f t="shared" si="0"/>
        <v>27</v>
      </c>
      <c r="F38" s="23">
        <v>0</v>
      </c>
      <c r="G38" s="23">
        <v>0</v>
      </c>
      <c r="H38" s="24">
        <f t="shared" si="1"/>
        <v>0</v>
      </c>
    </row>
    <row r="39" spans="1:8" ht="11.25" customHeight="1">
      <c r="A39" s="14">
        <f t="shared" si="2"/>
        <v>34</v>
      </c>
      <c r="B39" s="16" t="s">
        <v>1146</v>
      </c>
      <c r="C39" s="23">
        <v>239</v>
      </c>
      <c r="D39" s="23">
        <v>2</v>
      </c>
      <c r="E39" s="24">
        <f t="shared" si="0"/>
        <v>241</v>
      </c>
      <c r="F39" s="23">
        <v>0</v>
      </c>
      <c r="G39" s="23">
        <v>0</v>
      </c>
      <c r="H39" s="24">
        <f t="shared" si="1"/>
        <v>0</v>
      </c>
    </row>
    <row r="40" spans="1:8" ht="11.25" customHeight="1">
      <c r="A40" s="14">
        <f t="shared" si="2"/>
        <v>35</v>
      </c>
      <c r="B40" s="16" t="s">
        <v>1147</v>
      </c>
      <c r="C40" s="23">
        <v>68</v>
      </c>
      <c r="D40" s="23">
        <v>1</v>
      </c>
      <c r="E40" s="24">
        <f t="shared" si="0"/>
        <v>69</v>
      </c>
      <c r="F40" s="23">
        <v>0</v>
      </c>
      <c r="G40" s="23">
        <v>0</v>
      </c>
      <c r="H40" s="24">
        <f t="shared" si="1"/>
        <v>0</v>
      </c>
    </row>
    <row r="41" spans="1:8" ht="11.25" customHeight="1">
      <c r="A41" s="14">
        <f t="shared" si="2"/>
        <v>36</v>
      </c>
      <c r="B41" s="16" t="s">
        <v>1148</v>
      </c>
      <c r="C41" s="23">
        <v>3</v>
      </c>
      <c r="D41" s="23">
        <v>0</v>
      </c>
      <c r="E41" s="24">
        <f t="shared" si="0"/>
        <v>3</v>
      </c>
      <c r="F41" s="23">
        <v>0</v>
      </c>
      <c r="G41" s="23">
        <v>0</v>
      </c>
      <c r="H41" s="24">
        <f t="shared" si="1"/>
        <v>0</v>
      </c>
    </row>
    <row r="42" spans="1:8" ht="11.25" customHeight="1">
      <c r="A42" s="14">
        <f t="shared" si="2"/>
        <v>37</v>
      </c>
      <c r="B42" s="16" t="s">
        <v>1149</v>
      </c>
      <c r="C42" s="23">
        <v>3</v>
      </c>
      <c r="D42" s="23">
        <v>1</v>
      </c>
      <c r="E42" s="24">
        <f t="shared" si="0"/>
        <v>4</v>
      </c>
      <c r="F42" s="23">
        <v>0</v>
      </c>
      <c r="G42" s="23">
        <v>0</v>
      </c>
      <c r="H42" s="24">
        <f t="shared" si="1"/>
        <v>0</v>
      </c>
    </row>
    <row r="43" spans="1:8" ht="11.25" customHeight="1">
      <c r="A43" s="14">
        <f t="shared" si="2"/>
        <v>38</v>
      </c>
      <c r="B43" s="16" t="s">
        <v>1150</v>
      </c>
      <c r="C43" s="23">
        <v>19</v>
      </c>
      <c r="D43" s="23">
        <v>1</v>
      </c>
      <c r="E43" s="24">
        <f t="shared" si="0"/>
        <v>20</v>
      </c>
      <c r="F43" s="23">
        <v>0</v>
      </c>
      <c r="G43" s="23">
        <v>0</v>
      </c>
      <c r="H43" s="24">
        <f t="shared" si="1"/>
        <v>0</v>
      </c>
    </row>
    <row r="44" spans="1:8" ht="11.25" customHeight="1">
      <c r="A44" s="14">
        <f t="shared" si="2"/>
        <v>39</v>
      </c>
      <c r="B44" s="16" t="s">
        <v>1151</v>
      </c>
      <c r="C44" s="23">
        <v>5</v>
      </c>
      <c r="D44" s="23">
        <v>1</v>
      </c>
      <c r="E44" s="24">
        <f t="shared" si="0"/>
        <v>6</v>
      </c>
      <c r="F44" s="23">
        <v>0</v>
      </c>
      <c r="G44" s="23">
        <v>0</v>
      </c>
      <c r="H44" s="24">
        <f t="shared" si="1"/>
        <v>0</v>
      </c>
    </row>
    <row r="45" spans="1:8" ht="11.25" customHeight="1">
      <c r="A45" s="14">
        <f t="shared" si="2"/>
        <v>40</v>
      </c>
      <c r="B45" s="16" t="s">
        <v>1152</v>
      </c>
      <c r="C45" s="23">
        <v>4</v>
      </c>
      <c r="D45" s="23">
        <v>0</v>
      </c>
      <c r="E45" s="24">
        <f t="shared" si="0"/>
        <v>4</v>
      </c>
      <c r="F45" s="23">
        <v>0</v>
      </c>
      <c r="G45" s="23">
        <v>0</v>
      </c>
      <c r="H45" s="24">
        <f t="shared" si="1"/>
        <v>0</v>
      </c>
    </row>
    <row r="46" spans="1:8" ht="11.25" customHeight="1">
      <c r="A46" s="14">
        <v>41</v>
      </c>
      <c r="B46" s="16" t="s">
        <v>1153</v>
      </c>
      <c r="C46" s="23">
        <v>40</v>
      </c>
      <c r="D46" s="23">
        <v>1</v>
      </c>
      <c r="E46" s="24">
        <f t="shared" si="0"/>
        <v>41</v>
      </c>
      <c r="F46" s="23">
        <v>0</v>
      </c>
      <c r="G46" s="23">
        <v>0</v>
      </c>
      <c r="H46" s="24">
        <f t="shared" si="1"/>
        <v>0</v>
      </c>
    </row>
    <row r="47" spans="1:8" ht="11.25" customHeight="1">
      <c r="A47" s="14">
        <v>42</v>
      </c>
      <c r="B47" s="16" t="s">
        <v>1154</v>
      </c>
      <c r="C47" s="23">
        <v>51</v>
      </c>
      <c r="D47" s="23">
        <v>0</v>
      </c>
      <c r="E47" s="24">
        <f t="shared" si="0"/>
        <v>51</v>
      </c>
      <c r="F47" s="23">
        <v>0</v>
      </c>
      <c r="G47" s="23">
        <v>0</v>
      </c>
      <c r="H47" s="24">
        <f t="shared" si="1"/>
        <v>0</v>
      </c>
    </row>
    <row r="48" spans="1:8" ht="11.25" customHeight="1">
      <c r="A48" s="14">
        <v>43</v>
      </c>
      <c r="B48" s="16" t="s">
        <v>1155</v>
      </c>
      <c r="C48" s="23">
        <v>12</v>
      </c>
      <c r="D48" s="23">
        <v>2</v>
      </c>
      <c r="E48" s="24">
        <f t="shared" si="0"/>
        <v>14</v>
      </c>
      <c r="F48" s="23">
        <v>0</v>
      </c>
      <c r="G48" s="23">
        <v>0</v>
      </c>
      <c r="H48" s="24">
        <f t="shared" si="1"/>
        <v>0</v>
      </c>
    </row>
    <row r="49" spans="1:8" ht="11.25" customHeight="1">
      <c r="A49" s="14">
        <v>44</v>
      </c>
      <c r="B49" s="16" t="s">
        <v>1156</v>
      </c>
      <c r="C49" s="23">
        <v>12</v>
      </c>
      <c r="D49" s="23">
        <v>1</v>
      </c>
      <c r="E49" s="24">
        <f t="shared" si="0"/>
        <v>13</v>
      </c>
      <c r="F49" s="23">
        <v>0</v>
      </c>
      <c r="G49" s="23">
        <v>0</v>
      </c>
      <c r="H49" s="24">
        <f t="shared" si="1"/>
        <v>0</v>
      </c>
    </row>
    <row r="50" spans="1:8" ht="11.25" customHeight="1">
      <c r="A50" s="14">
        <v>45</v>
      </c>
      <c r="B50" s="16" t="s">
        <v>1157</v>
      </c>
      <c r="C50" s="23">
        <v>12</v>
      </c>
      <c r="D50" s="23">
        <v>1</v>
      </c>
      <c r="E50" s="24">
        <f t="shared" si="0"/>
        <v>13</v>
      </c>
      <c r="F50" s="23">
        <v>0</v>
      </c>
      <c r="G50" s="23">
        <v>0</v>
      </c>
      <c r="H50" s="24">
        <f t="shared" si="1"/>
        <v>0</v>
      </c>
    </row>
    <row r="51" spans="1:8" ht="11.25" customHeight="1">
      <c r="A51" s="14">
        <v>46</v>
      </c>
      <c r="B51" s="16" t="s">
        <v>1158</v>
      </c>
      <c r="C51" s="23">
        <v>17</v>
      </c>
      <c r="D51" s="23">
        <v>0</v>
      </c>
      <c r="E51" s="24">
        <f t="shared" si="0"/>
        <v>17</v>
      </c>
      <c r="F51" s="23">
        <v>0</v>
      </c>
      <c r="G51" s="23">
        <v>0</v>
      </c>
      <c r="H51" s="24">
        <f t="shared" si="1"/>
        <v>0</v>
      </c>
    </row>
    <row r="52" spans="1:8" ht="11.25" customHeight="1">
      <c r="A52" s="14">
        <v>47</v>
      </c>
      <c r="B52" s="16" t="s">
        <v>1159</v>
      </c>
      <c r="C52" s="23">
        <v>15</v>
      </c>
      <c r="D52" s="23">
        <v>0</v>
      </c>
      <c r="E52" s="24">
        <f t="shared" si="0"/>
        <v>15</v>
      </c>
      <c r="F52" s="23">
        <v>0</v>
      </c>
      <c r="G52" s="23">
        <v>0</v>
      </c>
      <c r="H52" s="24">
        <f t="shared" si="1"/>
        <v>0</v>
      </c>
    </row>
    <row r="53" spans="1:8" ht="11.25" customHeight="1">
      <c r="A53" s="14">
        <v>48</v>
      </c>
      <c r="B53" s="16" t="s">
        <v>1160</v>
      </c>
      <c r="C53" s="23">
        <v>9</v>
      </c>
      <c r="D53" s="23">
        <v>1</v>
      </c>
      <c r="E53" s="24">
        <f t="shared" si="0"/>
        <v>10</v>
      </c>
      <c r="F53" s="23">
        <v>0</v>
      </c>
      <c r="G53" s="23">
        <v>0</v>
      </c>
      <c r="H53" s="24">
        <f t="shared" si="1"/>
        <v>0</v>
      </c>
    </row>
    <row r="54" spans="1:8" ht="11.25" customHeight="1">
      <c r="A54" s="14">
        <v>49</v>
      </c>
      <c r="B54" s="16" t="s">
        <v>1161</v>
      </c>
      <c r="C54" s="23">
        <v>2</v>
      </c>
      <c r="D54" s="23">
        <v>0</v>
      </c>
      <c r="E54" s="24">
        <f t="shared" si="0"/>
        <v>2</v>
      </c>
      <c r="F54" s="23">
        <v>0</v>
      </c>
      <c r="G54" s="23">
        <v>0</v>
      </c>
      <c r="H54" s="24">
        <f t="shared" si="1"/>
        <v>0</v>
      </c>
    </row>
    <row r="55" spans="1:8" ht="11.25" customHeight="1">
      <c r="A55" s="14">
        <v>50</v>
      </c>
      <c r="B55" s="16" t="s">
        <v>1162</v>
      </c>
      <c r="C55" s="23">
        <v>2</v>
      </c>
      <c r="D55" s="23">
        <v>0</v>
      </c>
      <c r="E55" s="24">
        <f t="shared" si="0"/>
        <v>2</v>
      </c>
      <c r="F55" s="23">
        <v>0</v>
      </c>
      <c r="G55" s="23">
        <v>0</v>
      </c>
      <c r="H55" s="24">
        <f t="shared" si="1"/>
        <v>0</v>
      </c>
    </row>
    <row r="56" spans="1:8" ht="11.25" customHeight="1">
      <c r="A56" s="14">
        <v>51</v>
      </c>
      <c r="B56" s="16" t="s">
        <v>1163</v>
      </c>
      <c r="C56" s="23">
        <v>4</v>
      </c>
      <c r="D56" s="23">
        <v>0</v>
      </c>
      <c r="E56" s="24">
        <f t="shared" si="0"/>
        <v>4</v>
      </c>
      <c r="F56" s="23">
        <v>0</v>
      </c>
      <c r="G56" s="23">
        <v>0</v>
      </c>
      <c r="H56" s="24">
        <f t="shared" si="1"/>
        <v>0</v>
      </c>
    </row>
    <row r="57" spans="1:8" ht="11.25" customHeight="1">
      <c r="A57" s="14">
        <v>52</v>
      </c>
      <c r="B57" s="16" t="s">
        <v>1164</v>
      </c>
      <c r="C57" s="23">
        <v>7</v>
      </c>
      <c r="D57" s="23">
        <v>0</v>
      </c>
      <c r="E57" s="24">
        <f t="shared" si="0"/>
        <v>7</v>
      </c>
      <c r="F57" s="23">
        <v>0</v>
      </c>
      <c r="G57" s="23">
        <v>0</v>
      </c>
      <c r="H57" s="24">
        <f t="shared" si="1"/>
        <v>0</v>
      </c>
    </row>
    <row r="58" spans="1:8" ht="11.25" customHeight="1">
      <c r="A58" s="14">
        <v>53</v>
      </c>
      <c r="B58" s="16" t="s">
        <v>1165</v>
      </c>
      <c r="C58" s="23">
        <v>3</v>
      </c>
      <c r="D58" s="23">
        <v>0</v>
      </c>
      <c r="E58" s="24">
        <f t="shared" si="0"/>
        <v>3</v>
      </c>
      <c r="F58" s="23">
        <v>0</v>
      </c>
      <c r="G58" s="23">
        <v>0</v>
      </c>
      <c r="H58" s="24">
        <f t="shared" si="1"/>
        <v>0</v>
      </c>
    </row>
    <row r="59" spans="1:8" ht="11.25" customHeight="1">
      <c r="A59" s="14">
        <v>54</v>
      </c>
      <c r="B59" s="16" t="s">
        <v>1166</v>
      </c>
      <c r="C59" s="23">
        <v>6</v>
      </c>
      <c r="D59" s="23">
        <v>0</v>
      </c>
      <c r="E59" s="24">
        <f t="shared" si="0"/>
        <v>6</v>
      </c>
      <c r="F59" s="23">
        <v>0</v>
      </c>
      <c r="G59" s="23">
        <v>0</v>
      </c>
      <c r="H59" s="24">
        <f t="shared" si="1"/>
        <v>0</v>
      </c>
    </row>
    <row r="60" spans="1:8" ht="11.25" customHeight="1">
      <c r="A60" s="14">
        <v>55</v>
      </c>
      <c r="B60" s="16" t="s">
        <v>1167</v>
      </c>
      <c r="C60" s="23">
        <v>14</v>
      </c>
      <c r="D60" s="23">
        <v>1</v>
      </c>
      <c r="E60" s="24">
        <f t="shared" si="0"/>
        <v>15</v>
      </c>
      <c r="F60" s="23">
        <v>0</v>
      </c>
      <c r="G60" s="23">
        <v>0</v>
      </c>
      <c r="H60" s="24">
        <f t="shared" si="1"/>
        <v>0</v>
      </c>
    </row>
    <row r="61" spans="1:8" ht="11.25" customHeight="1">
      <c r="A61" s="14">
        <v>56</v>
      </c>
      <c r="B61" s="16" t="s">
        <v>1168</v>
      </c>
      <c r="C61" s="23">
        <v>4</v>
      </c>
      <c r="D61" s="23">
        <v>0</v>
      </c>
      <c r="E61" s="24">
        <f t="shared" si="0"/>
        <v>4</v>
      </c>
      <c r="F61" s="23">
        <v>0</v>
      </c>
      <c r="G61" s="23">
        <v>0</v>
      </c>
      <c r="H61" s="24">
        <f t="shared" si="1"/>
        <v>0</v>
      </c>
    </row>
    <row r="62" spans="1:8" ht="11.25" customHeight="1">
      <c r="A62" s="14">
        <v>57</v>
      </c>
      <c r="B62" s="16" t="s">
        <v>1169</v>
      </c>
      <c r="C62" s="23">
        <v>9</v>
      </c>
      <c r="D62" s="23">
        <v>0</v>
      </c>
      <c r="E62" s="24">
        <f t="shared" si="0"/>
        <v>9</v>
      </c>
      <c r="F62" s="23">
        <v>0</v>
      </c>
      <c r="G62" s="23">
        <v>0</v>
      </c>
      <c r="H62" s="24">
        <f t="shared" si="1"/>
        <v>0</v>
      </c>
    </row>
    <row r="63" spans="1:8" ht="11.25" customHeight="1">
      <c r="A63" s="14">
        <v>58</v>
      </c>
      <c r="B63" s="16" t="s">
        <v>1170</v>
      </c>
      <c r="C63" s="23">
        <v>12</v>
      </c>
      <c r="D63" s="23">
        <v>0</v>
      </c>
      <c r="E63" s="24">
        <f t="shared" si="0"/>
        <v>12</v>
      </c>
      <c r="F63" s="23">
        <v>0</v>
      </c>
      <c r="G63" s="23">
        <v>0</v>
      </c>
      <c r="H63" s="24">
        <f t="shared" si="1"/>
        <v>0</v>
      </c>
    </row>
    <row r="64" spans="1:8" ht="11.25" customHeight="1">
      <c r="A64" s="14">
        <v>59</v>
      </c>
      <c r="B64" s="16" t="s">
        <v>1171</v>
      </c>
      <c r="C64" s="23">
        <v>18</v>
      </c>
      <c r="D64" s="23">
        <v>0</v>
      </c>
      <c r="E64" s="24">
        <f t="shared" si="0"/>
        <v>18</v>
      </c>
      <c r="F64" s="23">
        <v>0</v>
      </c>
      <c r="G64" s="23">
        <v>0</v>
      </c>
      <c r="H64" s="24">
        <f t="shared" si="1"/>
        <v>0</v>
      </c>
    </row>
    <row r="65" spans="1:8" ht="11.25" customHeight="1">
      <c r="A65" s="14">
        <v>60</v>
      </c>
      <c r="B65" s="16" t="s">
        <v>1172</v>
      </c>
      <c r="C65" s="23">
        <v>5</v>
      </c>
      <c r="D65" s="23">
        <v>0</v>
      </c>
      <c r="E65" s="24">
        <f t="shared" si="0"/>
        <v>5</v>
      </c>
      <c r="F65" s="23">
        <v>0</v>
      </c>
      <c r="G65" s="23">
        <v>0</v>
      </c>
      <c r="H65" s="24">
        <f t="shared" si="1"/>
        <v>0</v>
      </c>
    </row>
    <row r="66" spans="1:8" ht="11.25" customHeight="1">
      <c r="A66" s="14">
        <v>61</v>
      </c>
      <c r="B66" s="16" t="s">
        <v>1173</v>
      </c>
      <c r="C66" s="23">
        <v>8</v>
      </c>
      <c r="D66" s="23">
        <v>0</v>
      </c>
      <c r="E66" s="24">
        <f t="shared" si="0"/>
        <v>8</v>
      </c>
      <c r="F66" s="23">
        <v>0</v>
      </c>
      <c r="G66" s="23">
        <v>0</v>
      </c>
      <c r="H66" s="24">
        <f t="shared" si="1"/>
        <v>0</v>
      </c>
    </row>
    <row r="67" spans="1:8" ht="11.25" customHeight="1">
      <c r="A67" s="14">
        <v>62</v>
      </c>
      <c r="B67" s="16" t="s">
        <v>1174</v>
      </c>
      <c r="C67" s="23">
        <v>1</v>
      </c>
      <c r="D67" s="23">
        <v>0</v>
      </c>
      <c r="E67" s="24">
        <f t="shared" si="0"/>
        <v>1</v>
      </c>
      <c r="F67" s="23">
        <v>0</v>
      </c>
      <c r="G67" s="23">
        <v>0</v>
      </c>
      <c r="H67" s="24">
        <f t="shared" si="1"/>
        <v>0</v>
      </c>
    </row>
    <row r="68" spans="1:8" ht="11.25" customHeight="1">
      <c r="A68" s="14">
        <v>63</v>
      </c>
      <c r="B68" s="16" t="s">
        <v>1175</v>
      </c>
      <c r="C68" s="23">
        <v>11</v>
      </c>
      <c r="D68" s="23">
        <v>0</v>
      </c>
      <c r="E68" s="24">
        <f t="shared" si="0"/>
        <v>11</v>
      </c>
      <c r="F68" s="23">
        <v>0</v>
      </c>
      <c r="G68" s="23">
        <v>0</v>
      </c>
      <c r="H68" s="24">
        <f t="shared" si="1"/>
        <v>0</v>
      </c>
    </row>
    <row r="69" spans="1:8" ht="11.25" customHeight="1">
      <c r="A69" s="14">
        <v>64</v>
      </c>
      <c r="B69" s="16" t="s">
        <v>1176</v>
      </c>
      <c r="C69" s="23">
        <v>5</v>
      </c>
      <c r="D69" s="23">
        <v>0</v>
      </c>
      <c r="E69" s="24">
        <f t="shared" si="0"/>
        <v>5</v>
      </c>
      <c r="F69" s="23">
        <v>0</v>
      </c>
      <c r="G69" s="23">
        <v>0</v>
      </c>
      <c r="H69" s="24">
        <f t="shared" si="1"/>
        <v>0</v>
      </c>
    </row>
    <row r="70" spans="1:8" ht="11.25" customHeight="1">
      <c r="A70" s="14">
        <v>65</v>
      </c>
      <c r="B70" s="16" t="s">
        <v>1177</v>
      </c>
      <c r="C70" s="23">
        <v>8</v>
      </c>
      <c r="D70" s="23">
        <v>0</v>
      </c>
      <c r="E70" s="24">
        <f t="shared" si="0"/>
        <v>8</v>
      </c>
      <c r="F70" s="23">
        <v>0</v>
      </c>
      <c r="G70" s="23">
        <v>0</v>
      </c>
      <c r="H70" s="24">
        <f t="shared" si="1"/>
        <v>0</v>
      </c>
    </row>
    <row r="71" spans="1:8" ht="11.25" customHeight="1">
      <c r="A71" s="14">
        <v>66</v>
      </c>
      <c r="B71" s="16" t="s">
        <v>1178</v>
      </c>
      <c r="C71" s="23">
        <v>1</v>
      </c>
      <c r="D71" s="23">
        <v>0</v>
      </c>
      <c r="E71" s="24">
        <f t="shared" ref="E71:E86" si="3">+D71+C71</f>
        <v>1</v>
      </c>
      <c r="F71" s="23">
        <v>0</v>
      </c>
      <c r="G71" s="23">
        <v>0</v>
      </c>
      <c r="H71" s="24">
        <f t="shared" ref="H71:H86" si="4">+G71+F71</f>
        <v>0</v>
      </c>
    </row>
    <row r="72" spans="1:8" ht="11.25" customHeight="1">
      <c r="A72" s="14">
        <v>67</v>
      </c>
      <c r="B72" s="16" t="s">
        <v>1179</v>
      </c>
      <c r="C72" s="23">
        <v>17</v>
      </c>
      <c r="D72" s="23">
        <v>0</v>
      </c>
      <c r="E72" s="24">
        <f t="shared" si="3"/>
        <v>17</v>
      </c>
      <c r="F72" s="23">
        <v>0</v>
      </c>
      <c r="G72" s="23">
        <v>0</v>
      </c>
      <c r="H72" s="24">
        <f t="shared" si="4"/>
        <v>0</v>
      </c>
    </row>
    <row r="73" spans="1:8" ht="11.25" customHeight="1">
      <c r="A73" s="14">
        <v>68</v>
      </c>
      <c r="B73" s="16" t="s">
        <v>1180</v>
      </c>
      <c r="C73" s="23">
        <v>9</v>
      </c>
      <c r="D73" s="23">
        <v>1</v>
      </c>
      <c r="E73" s="24">
        <f t="shared" si="3"/>
        <v>10</v>
      </c>
      <c r="F73" s="23">
        <v>0</v>
      </c>
      <c r="G73" s="23">
        <v>0</v>
      </c>
      <c r="H73" s="24">
        <f t="shared" si="4"/>
        <v>0</v>
      </c>
    </row>
    <row r="74" spans="1:8" ht="11.25" customHeight="1">
      <c r="A74" s="14">
        <v>69</v>
      </c>
      <c r="B74" s="16" t="s">
        <v>1181</v>
      </c>
      <c r="C74" s="23">
        <v>0</v>
      </c>
      <c r="D74" s="23">
        <v>0</v>
      </c>
      <c r="E74" s="24">
        <f t="shared" si="3"/>
        <v>0</v>
      </c>
      <c r="F74" s="23">
        <v>0</v>
      </c>
      <c r="G74" s="23">
        <v>0</v>
      </c>
      <c r="H74" s="24">
        <f t="shared" si="4"/>
        <v>0</v>
      </c>
    </row>
    <row r="75" spans="1:8" ht="11.25" customHeight="1">
      <c r="A75" s="14">
        <v>70</v>
      </c>
      <c r="B75" s="16" t="s">
        <v>1182</v>
      </c>
      <c r="C75" s="23">
        <v>3</v>
      </c>
      <c r="D75" s="23">
        <v>3</v>
      </c>
      <c r="E75" s="24">
        <f t="shared" si="3"/>
        <v>6</v>
      </c>
      <c r="F75" s="23">
        <v>0</v>
      </c>
      <c r="G75" s="23">
        <v>0</v>
      </c>
      <c r="H75" s="24">
        <f t="shared" si="4"/>
        <v>0</v>
      </c>
    </row>
    <row r="76" spans="1:8" ht="11.25" customHeight="1">
      <c r="A76" s="14">
        <v>71</v>
      </c>
      <c r="B76" s="16" t="s">
        <v>1183</v>
      </c>
      <c r="C76" s="23">
        <v>7</v>
      </c>
      <c r="D76" s="23">
        <v>0</v>
      </c>
      <c r="E76" s="24">
        <f t="shared" si="3"/>
        <v>7</v>
      </c>
      <c r="F76" s="23">
        <v>0</v>
      </c>
      <c r="G76" s="23">
        <v>0</v>
      </c>
      <c r="H76" s="24">
        <f t="shared" si="4"/>
        <v>0</v>
      </c>
    </row>
    <row r="77" spans="1:8" ht="11.25" customHeight="1">
      <c r="A77" s="14">
        <v>72</v>
      </c>
      <c r="B77" s="16" t="s">
        <v>1184</v>
      </c>
      <c r="C77" s="23">
        <v>4</v>
      </c>
      <c r="D77" s="23">
        <v>0</v>
      </c>
      <c r="E77" s="24">
        <f t="shared" si="3"/>
        <v>4</v>
      </c>
      <c r="F77" s="23">
        <v>0</v>
      </c>
      <c r="G77" s="23">
        <v>0</v>
      </c>
      <c r="H77" s="24">
        <f t="shared" si="4"/>
        <v>0</v>
      </c>
    </row>
    <row r="78" spans="1:8" ht="11.25" customHeight="1">
      <c r="A78" s="14">
        <v>73</v>
      </c>
      <c r="B78" s="16" t="s">
        <v>1185</v>
      </c>
      <c r="C78" s="23">
        <v>17</v>
      </c>
      <c r="D78" s="23">
        <v>0</v>
      </c>
      <c r="E78" s="24">
        <f t="shared" si="3"/>
        <v>17</v>
      </c>
      <c r="F78" s="23">
        <v>0</v>
      </c>
      <c r="G78" s="23">
        <v>0</v>
      </c>
      <c r="H78" s="24">
        <f t="shared" si="4"/>
        <v>0</v>
      </c>
    </row>
    <row r="79" spans="1:8" ht="11.25" customHeight="1">
      <c r="A79" s="14">
        <v>74</v>
      </c>
      <c r="B79" s="16" t="s">
        <v>1186</v>
      </c>
      <c r="C79" s="23">
        <v>3</v>
      </c>
      <c r="D79" s="23">
        <v>0</v>
      </c>
      <c r="E79" s="24">
        <f t="shared" si="3"/>
        <v>3</v>
      </c>
      <c r="F79" s="23">
        <v>0</v>
      </c>
      <c r="G79" s="23">
        <v>0</v>
      </c>
      <c r="H79" s="24">
        <f t="shared" si="4"/>
        <v>0</v>
      </c>
    </row>
    <row r="80" spans="1:8" ht="11.25" customHeight="1">
      <c r="A80" s="14">
        <v>75</v>
      </c>
      <c r="B80" s="16" t="s">
        <v>1187</v>
      </c>
      <c r="C80" s="23">
        <v>1</v>
      </c>
      <c r="D80" s="23">
        <v>0</v>
      </c>
      <c r="E80" s="24">
        <f t="shared" si="3"/>
        <v>1</v>
      </c>
      <c r="F80" s="23">
        <v>0</v>
      </c>
      <c r="G80" s="23">
        <v>0</v>
      </c>
      <c r="H80" s="24">
        <f t="shared" si="4"/>
        <v>0</v>
      </c>
    </row>
    <row r="81" spans="1:9" ht="11.25" customHeight="1">
      <c r="A81" s="14">
        <v>76</v>
      </c>
      <c r="B81" s="16" t="s">
        <v>1188</v>
      </c>
      <c r="C81" s="23">
        <v>3</v>
      </c>
      <c r="D81" s="23">
        <v>0</v>
      </c>
      <c r="E81" s="24">
        <f t="shared" si="3"/>
        <v>3</v>
      </c>
      <c r="F81" s="23">
        <v>0</v>
      </c>
      <c r="G81" s="23">
        <v>0</v>
      </c>
      <c r="H81" s="24">
        <f t="shared" si="4"/>
        <v>0</v>
      </c>
    </row>
    <row r="82" spans="1:9" ht="11.25" customHeight="1">
      <c r="A82" s="14">
        <v>77</v>
      </c>
      <c r="B82" s="16" t="s">
        <v>1189</v>
      </c>
      <c r="C82" s="23">
        <v>3</v>
      </c>
      <c r="D82" s="23">
        <v>0</v>
      </c>
      <c r="E82" s="24">
        <f t="shared" si="3"/>
        <v>3</v>
      </c>
      <c r="F82" s="23">
        <v>0</v>
      </c>
      <c r="G82" s="23">
        <v>0</v>
      </c>
      <c r="H82" s="24">
        <f t="shared" si="4"/>
        <v>0</v>
      </c>
    </row>
    <row r="83" spans="1:9" ht="11.25" customHeight="1">
      <c r="A83" s="14">
        <v>78</v>
      </c>
      <c r="B83" s="16" t="s">
        <v>1190</v>
      </c>
      <c r="C83" s="23">
        <v>3</v>
      </c>
      <c r="D83" s="23">
        <v>0</v>
      </c>
      <c r="E83" s="24">
        <f t="shared" si="3"/>
        <v>3</v>
      </c>
      <c r="F83" s="23">
        <v>0</v>
      </c>
      <c r="G83" s="23">
        <v>0</v>
      </c>
      <c r="H83" s="24">
        <f t="shared" si="4"/>
        <v>0</v>
      </c>
    </row>
    <row r="84" spans="1:9" ht="11.25" customHeight="1">
      <c r="A84" s="14">
        <v>79</v>
      </c>
      <c r="B84" s="16" t="s">
        <v>1191</v>
      </c>
      <c r="C84" s="23">
        <v>1</v>
      </c>
      <c r="D84" s="23">
        <v>0</v>
      </c>
      <c r="E84" s="24">
        <f t="shared" si="3"/>
        <v>1</v>
      </c>
      <c r="F84" s="23">
        <v>0</v>
      </c>
      <c r="G84" s="23">
        <v>0</v>
      </c>
      <c r="H84" s="24">
        <f t="shared" si="4"/>
        <v>0</v>
      </c>
    </row>
    <row r="85" spans="1:9" ht="11.25" customHeight="1">
      <c r="A85" s="14">
        <v>80</v>
      </c>
      <c r="B85" s="16" t="s">
        <v>1192</v>
      </c>
      <c r="C85" s="23">
        <v>6</v>
      </c>
      <c r="D85" s="23">
        <v>0</v>
      </c>
      <c r="E85" s="24">
        <f t="shared" si="3"/>
        <v>6</v>
      </c>
      <c r="F85" s="23">
        <v>0</v>
      </c>
      <c r="G85" s="23">
        <v>0</v>
      </c>
      <c r="H85" s="24">
        <f t="shared" si="4"/>
        <v>0</v>
      </c>
    </row>
    <row r="86" spans="1:9" ht="11.25" customHeight="1">
      <c r="A86" s="14">
        <v>81</v>
      </c>
      <c r="B86" s="16" t="s">
        <v>1193</v>
      </c>
      <c r="C86" s="23">
        <v>11</v>
      </c>
      <c r="D86" s="23">
        <v>0</v>
      </c>
      <c r="E86" s="24">
        <f t="shared" si="3"/>
        <v>11</v>
      </c>
      <c r="F86" s="23">
        <v>0</v>
      </c>
      <c r="G86" s="23">
        <v>0</v>
      </c>
      <c r="H86" s="24">
        <f t="shared" si="4"/>
        <v>0</v>
      </c>
    </row>
    <row r="87" spans="1:9">
      <c r="A87" s="17"/>
      <c r="B87" s="18" t="s">
        <v>1111</v>
      </c>
      <c r="C87" s="25">
        <f>SUM(C6:C86)</f>
        <v>1219</v>
      </c>
      <c r="D87" s="25">
        <f t="shared" ref="D87:H87" si="5">SUM(D6:D86)</f>
        <v>33</v>
      </c>
      <c r="E87" s="25">
        <f t="shared" si="5"/>
        <v>1252</v>
      </c>
      <c r="F87" s="25">
        <f t="shared" si="5"/>
        <v>0</v>
      </c>
      <c r="G87" s="25">
        <f t="shared" si="5"/>
        <v>0</v>
      </c>
      <c r="H87" s="25">
        <f t="shared" si="5"/>
        <v>0</v>
      </c>
    </row>
    <row r="88" spans="1:9" ht="12.75" customHeight="1">
      <c r="A88" s="932" t="s">
        <v>3232</v>
      </c>
      <c r="B88" s="932"/>
      <c r="C88" s="932"/>
      <c r="D88" s="932"/>
      <c r="E88" s="932"/>
      <c r="F88" s="932"/>
      <c r="G88" s="932"/>
      <c r="H88" s="932"/>
      <c r="I88" s="697"/>
    </row>
    <row r="89" spans="1:9">
      <c r="C89" s="257"/>
      <c r="D89" s="257"/>
      <c r="E89" s="257"/>
      <c r="F89" s="257"/>
      <c r="G89" s="257"/>
      <c r="H89" s="257"/>
    </row>
  </sheetData>
  <mergeCells count="7">
    <mergeCell ref="A88:H88"/>
    <mergeCell ref="A1:H1"/>
    <mergeCell ref="A2:H2"/>
    <mergeCell ref="A3:A5"/>
    <mergeCell ref="B3:B5"/>
    <mergeCell ref="C3:E4"/>
    <mergeCell ref="F3:H4"/>
  </mergeCells>
  <printOptions horizontalCentered="1" verticalCentered="1"/>
  <pageMargins left="0.23622047244094491" right="0.27559055118110237" top="0" bottom="0" header="0.31496062992125984" footer="0.35433070866141736"/>
  <pageSetup paperSize="9" scale="75" orientation="portrait" horizontalDpi="300" verticalDpi="300" r:id="rId1"/>
  <headerFooter alignWithMargins="0"/>
  <ignoredErrors>
    <ignoredError sqref="A7:B86 A6:B6 I6:XFD6 I7:XFD86" numberStoredAsText="1"/>
  </ignoredErrors>
</worksheet>
</file>

<file path=xl/worksheets/sheet21.xml><?xml version="1.0" encoding="utf-8"?>
<worksheet xmlns="http://schemas.openxmlformats.org/spreadsheetml/2006/main" xmlns:r="http://schemas.openxmlformats.org/officeDocument/2006/relationships">
  <dimension ref="A1:H64"/>
  <sheetViews>
    <sheetView showGridLines="0" zoomScaleNormal="100" workbookViewId="0">
      <pane xSplit="1" ySplit="5" topLeftCell="B42"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12.85546875" style="116" customWidth="1"/>
    <col min="2" max="4" width="11.42578125" style="115" customWidth="1"/>
    <col min="5" max="7" width="12" style="115" customWidth="1"/>
    <col min="8" max="16384" width="9.140625" style="115"/>
  </cols>
  <sheetData>
    <row r="1" spans="1:7" s="114" customFormat="1" ht="26.25" customHeight="1">
      <c r="A1" s="940" t="s">
        <v>3207</v>
      </c>
      <c r="B1" s="940"/>
      <c r="C1" s="940"/>
      <c r="D1" s="940"/>
      <c r="E1" s="940"/>
      <c r="F1" s="940"/>
      <c r="G1" s="940"/>
    </row>
    <row r="2" spans="1:7" s="114" customFormat="1" ht="30.75" customHeight="1">
      <c r="A2" s="941" t="s">
        <v>3208</v>
      </c>
      <c r="B2" s="941"/>
      <c r="C2" s="941"/>
      <c r="D2" s="941"/>
      <c r="E2" s="941"/>
      <c r="F2" s="941"/>
      <c r="G2" s="941"/>
    </row>
    <row r="3" spans="1:7" s="114" customFormat="1" ht="12.75" customHeight="1">
      <c r="A3" s="942" t="s">
        <v>2927</v>
      </c>
      <c r="B3" s="945" t="s">
        <v>3155</v>
      </c>
      <c r="C3" s="946"/>
      <c r="D3" s="946"/>
      <c r="E3" s="947" t="s">
        <v>3031</v>
      </c>
      <c r="F3" s="948"/>
      <c r="G3" s="948"/>
    </row>
    <row r="4" spans="1:7" s="114" customFormat="1" ht="19.5" customHeight="1">
      <c r="A4" s="943"/>
      <c r="B4" s="945"/>
      <c r="C4" s="946"/>
      <c r="D4" s="946"/>
      <c r="E4" s="949"/>
      <c r="F4" s="950"/>
      <c r="G4" s="950"/>
    </row>
    <row r="5" spans="1:7" s="114" customFormat="1" ht="15" customHeight="1">
      <c r="A5" s="944"/>
      <c r="B5" s="519" t="s">
        <v>3073</v>
      </c>
      <c r="C5" s="520" t="s">
        <v>3074</v>
      </c>
      <c r="D5" s="520" t="s">
        <v>3059</v>
      </c>
      <c r="E5" s="520" t="s">
        <v>3073</v>
      </c>
      <c r="F5" s="520" t="s">
        <v>3074</v>
      </c>
      <c r="G5" s="521" t="s">
        <v>3059</v>
      </c>
    </row>
    <row r="6" spans="1:7" s="114" customFormat="1" ht="12.6" customHeight="1">
      <c r="A6" s="231">
        <v>15</v>
      </c>
      <c r="B6" s="522">
        <v>2</v>
      </c>
      <c r="C6" s="522">
        <v>0</v>
      </c>
      <c r="D6" s="100">
        <f t="shared" ref="D6:D62" si="0">+C6+B6</f>
        <v>2</v>
      </c>
      <c r="E6" s="99">
        <v>0</v>
      </c>
      <c r="F6" s="99">
        <v>0</v>
      </c>
      <c r="G6" s="232">
        <f t="shared" ref="G6:G62" si="1">+F6+E6</f>
        <v>0</v>
      </c>
    </row>
    <row r="7" spans="1:7" s="524" customFormat="1" ht="12.6" customHeight="1">
      <c r="A7" s="523">
        <v>16</v>
      </c>
      <c r="B7" s="522">
        <v>3</v>
      </c>
      <c r="C7" s="522">
        <v>0</v>
      </c>
      <c r="D7" s="100">
        <f t="shared" si="0"/>
        <v>3</v>
      </c>
      <c r="E7" s="99">
        <v>0</v>
      </c>
      <c r="F7" s="99">
        <v>0</v>
      </c>
      <c r="G7" s="100">
        <f t="shared" si="1"/>
        <v>0</v>
      </c>
    </row>
    <row r="8" spans="1:7" s="524" customFormat="1" ht="12.6" customHeight="1">
      <c r="A8" s="523">
        <f t="shared" ref="A8:A62" si="2">+A7+1</f>
        <v>17</v>
      </c>
      <c r="B8" s="522">
        <v>6</v>
      </c>
      <c r="C8" s="522">
        <v>1</v>
      </c>
      <c r="D8" s="100">
        <f t="shared" si="0"/>
        <v>7</v>
      </c>
      <c r="E8" s="99">
        <v>0</v>
      </c>
      <c r="F8" s="99">
        <v>0</v>
      </c>
      <c r="G8" s="100">
        <f t="shared" si="1"/>
        <v>0</v>
      </c>
    </row>
    <row r="9" spans="1:7" s="524" customFormat="1" ht="12.6" customHeight="1">
      <c r="A9" s="523">
        <f t="shared" si="2"/>
        <v>18</v>
      </c>
      <c r="B9" s="522">
        <v>16</v>
      </c>
      <c r="C9" s="522">
        <v>1</v>
      </c>
      <c r="D9" s="100">
        <f t="shared" si="0"/>
        <v>17</v>
      </c>
      <c r="E9" s="99">
        <v>0</v>
      </c>
      <c r="F9" s="99">
        <v>0</v>
      </c>
      <c r="G9" s="100">
        <f t="shared" si="1"/>
        <v>0</v>
      </c>
    </row>
    <row r="10" spans="1:7" s="524" customFormat="1" ht="12.6" customHeight="1">
      <c r="A10" s="523">
        <f t="shared" si="2"/>
        <v>19</v>
      </c>
      <c r="B10" s="522">
        <v>24</v>
      </c>
      <c r="C10" s="522">
        <v>0</v>
      </c>
      <c r="D10" s="100">
        <f t="shared" si="0"/>
        <v>24</v>
      </c>
      <c r="E10" s="99">
        <v>0</v>
      </c>
      <c r="F10" s="99">
        <v>0</v>
      </c>
      <c r="G10" s="100">
        <f t="shared" si="1"/>
        <v>0</v>
      </c>
    </row>
    <row r="11" spans="1:7" s="524" customFormat="1" ht="12.6" customHeight="1">
      <c r="A11" s="523">
        <f t="shared" si="2"/>
        <v>20</v>
      </c>
      <c r="B11" s="522">
        <v>17</v>
      </c>
      <c r="C11" s="522">
        <v>1</v>
      </c>
      <c r="D11" s="100">
        <f t="shared" si="0"/>
        <v>18</v>
      </c>
      <c r="E11" s="99">
        <v>0</v>
      </c>
      <c r="F11" s="99">
        <v>0</v>
      </c>
      <c r="G11" s="100">
        <f t="shared" si="1"/>
        <v>0</v>
      </c>
    </row>
    <row r="12" spans="1:7" s="524" customFormat="1" ht="12.6" customHeight="1">
      <c r="A12" s="523">
        <f t="shared" si="2"/>
        <v>21</v>
      </c>
      <c r="B12" s="522">
        <v>17</v>
      </c>
      <c r="C12" s="522">
        <v>0</v>
      </c>
      <c r="D12" s="100">
        <f t="shared" si="0"/>
        <v>17</v>
      </c>
      <c r="E12" s="99">
        <v>0</v>
      </c>
      <c r="F12" s="99">
        <v>0</v>
      </c>
      <c r="G12" s="100">
        <f t="shared" si="1"/>
        <v>0</v>
      </c>
    </row>
    <row r="13" spans="1:7" s="524" customFormat="1" ht="12.6" customHeight="1">
      <c r="A13" s="523">
        <f t="shared" si="2"/>
        <v>22</v>
      </c>
      <c r="B13" s="522">
        <v>27</v>
      </c>
      <c r="C13" s="522">
        <v>1</v>
      </c>
      <c r="D13" s="100">
        <f t="shared" si="0"/>
        <v>28</v>
      </c>
      <c r="E13" s="99">
        <v>0</v>
      </c>
      <c r="F13" s="99">
        <v>0</v>
      </c>
      <c r="G13" s="100">
        <f t="shared" si="1"/>
        <v>0</v>
      </c>
    </row>
    <row r="14" spans="1:7" s="524" customFormat="1" ht="12.6" customHeight="1">
      <c r="A14" s="523">
        <f t="shared" si="2"/>
        <v>23</v>
      </c>
      <c r="B14" s="522">
        <v>28</v>
      </c>
      <c r="C14" s="522">
        <v>2</v>
      </c>
      <c r="D14" s="100">
        <f t="shared" si="0"/>
        <v>30</v>
      </c>
      <c r="E14" s="99">
        <v>0</v>
      </c>
      <c r="F14" s="99">
        <v>0</v>
      </c>
      <c r="G14" s="100">
        <f t="shared" si="1"/>
        <v>0</v>
      </c>
    </row>
    <row r="15" spans="1:7" s="524" customFormat="1" ht="12.6" customHeight="1">
      <c r="A15" s="523">
        <f t="shared" si="2"/>
        <v>24</v>
      </c>
      <c r="B15" s="522">
        <v>23</v>
      </c>
      <c r="C15" s="522">
        <v>0</v>
      </c>
      <c r="D15" s="100">
        <f t="shared" si="0"/>
        <v>23</v>
      </c>
      <c r="E15" s="99">
        <v>0</v>
      </c>
      <c r="F15" s="99">
        <v>0</v>
      </c>
      <c r="G15" s="100">
        <f t="shared" si="1"/>
        <v>0</v>
      </c>
    </row>
    <row r="16" spans="1:7" s="524" customFormat="1" ht="12.6" customHeight="1">
      <c r="A16" s="523">
        <f t="shared" si="2"/>
        <v>25</v>
      </c>
      <c r="B16" s="522">
        <v>21</v>
      </c>
      <c r="C16" s="522">
        <v>1</v>
      </c>
      <c r="D16" s="100">
        <f t="shared" si="0"/>
        <v>22</v>
      </c>
      <c r="E16" s="99">
        <v>0</v>
      </c>
      <c r="F16" s="99">
        <v>0</v>
      </c>
      <c r="G16" s="100">
        <f t="shared" si="1"/>
        <v>0</v>
      </c>
    </row>
    <row r="17" spans="1:7" s="524" customFormat="1" ht="12.6" customHeight="1">
      <c r="A17" s="523">
        <f t="shared" si="2"/>
        <v>26</v>
      </c>
      <c r="B17" s="522">
        <v>18</v>
      </c>
      <c r="C17" s="522">
        <v>0</v>
      </c>
      <c r="D17" s="100">
        <f t="shared" si="0"/>
        <v>18</v>
      </c>
      <c r="E17" s="99">
        <v>0</v>
      </c>
      <c r="F17" s="99">
        <v>0</v>
      </c>
      <c r="G17" s="100">
        <f t="shared" si="1"/>
        <v>0</v>
      </c>
    </row>
    <row r="18" spans="1:7" s="524" customFormat="1" ht="12.6" customHeight="1">
      <c r="A18" s="523">
        <f t="shared" si="2"/>
        <v>27</v>
      </c>
      <c r="B18" s="522">
        <v>33</v>
      </c>
      <c r="C18" s="522">
        <v>0</v>
      </c>
      <c r="D18" s="100">
        <f t="shared" si="0"/>
        <v>33</v>
      </c>
      <c r="E18" s="99">
        <v>0</v>
      </c>
      <c r="F18" s="99">
        <v>0</v>
      </c>
      <c r="G18" s="100">
        <f t="shared" si="1"/>
        <v>0</v>
      </c>
    </row>
    <row r="19" spans="1:7" s="524" customFormat="1" ht="12.6" customHeight="1">
      <c r="A19" s="523">
        <f t="shared" si="2"/>
        <v>28</v>
      </c>
      <c r="B19" s="522">
        <v>25</v>
      </c>
      <c r="C19" s="522">
        <v>0</v>
      </c>
      <c r="D19" s="100">
        <f t="shared" si="0"/>
        <v>25</v>
      </c>
      <c r="E19" s="99">
        <v>0</v>
      </c>
      <c r="F19" s="99">
        <v>0</v>
      </c>
      <c r="G19" s="100">
        <f t="shared" si="1"/>
        <v>0</v>
      </c>
    </row>
    <row r="20" spans="1:7" s="524" customFormat="1" ht="12.6" customHeight="1">
      <c r="A20" s="523">
        <f t="shared" si="2"/>
        <v>29</v>
      </c>
      <c r="B20" s="522">
        <v>26</v>
      </c>
      <c r="C20" s="522">
        <v>0</v>
      </c>
      <c r="D20" s="100">
        <f t="shared" si="0"/>
        <v>26</v>
      </c>
      <c r="E20" s="99">
        <v>0</v>
      </c>
      <c r="F20" s="99">
        <v>0</v>
      </c>
      <c r="G20" s="100">
        <f t="shared" si="1"/>
        <v>0</v>
      </c>
    </row>
    <row r="21" spans="1:7" s="524" customFormat="1" ht="12.6" customHeight="1">
      <c r="A21" s="523">
        <f t="shared" si="2"/>
        <v>30</v>
      </c>
      <c r="B21" s="522">
        <v>29</v>
      </c>
      <c r="C21" s="522">
        <v>3</v>
      </c>
      <c r="D21" s="100">
        <f t="shared" si="0"/>
        <v>32</v>
      </c>
      <c r="E21" s="99">
        <v>0</v>
      </c>
      <c r="F21" s="99">
        <v>0</v>
      </c>
      <c r="G21" s="100">
        <f t="shared" si="1"/>
        <v>0</v>
      </c>
    </row>
    <row r="22" spans="1:7" s="524" customFormat="1" ht="12.6" customHeight="1">
      <c r="A22" s="523">
        <f t="shared" si="2"/>
        <v>31</v>
      </c>
      <c r="B22" s="522">
        <v>22</v>
      </c>
      <c r="C22" s="522">
        <v>1</v>
      </c>
      <c r="D22" s="100">
        <f t="shared" si="0"/>
        <v>23</v>
      </c>
      <c r="E22" s="99">
        <v>0</v>
      </c>
      <c r="F22" s="99">
        <v>0</v>
      </c>
      <c r="G22" s="100">
        <f t="shared" si="1"/>
        <v>0</v>
      </c>
    </row>
    <row r="23" spans="1:7" s="524" customFormat="1" ht="12.6" customHeight="1">
      <c r="A23" s="523">
        <f t="shared" si="2"/>
        <v>32</v>
      </c>
      <c r="B23" s="522">
        <v>21</v>
      </c>
      <c r="C23" s="522">
        <v>0</v>
      </c>
      <c r="D23" s="100">
        <f t="shared" si="0"/>
        <v>21</v>
      </c>
      <c r="E23" s="99">
        <v>0</v>
      </c>
      <c r="F23" s="99">
        <v>0</v>
      </c>
      <c r="G23" s="100">
        <f t="shared" si="1"/>
        <v>0</v>
      </c>
    </row>
    <row r="24" spans="1:7" s="524" customFormat="1" ht="12.6" customHeight="1">
      <c r="A24" s="523">
        <f t="shared" si="2"/>
        <v>33</v>
      </c>
      <c r="B24" s="522">
        <v>23</v>
      </c>
      <c r="C24" s="522">
        <v>3</v>
      </c>
      <c r="D24" s="100">
        <f t="shared" si="0"/>
        <v>26</v>
      </c>
      <c r="E24" s="99">
        <v>0</v>
      </c>
      <c r="F24" s="99">
        <v>0</v>
      </c>
      <c r="G24" s="100">
        <f t="shared" si="1"/>
        <v>0</v>
      </c>
    </row>
    <row r="25" spans="1:7" s="524" customFormat="1" ht="12.6" customHeight="1">
      <c r="A25" s="523">
        <f t="shared" si="2"/>
        <v>34</v>
      </c>
      <c r="B25" s="522">
        <v>39</v>
      </c>
      <c r="C25" s="522">
        <v>2</v>
      </c>
      <c r="D25" s="100">
        <f t="shared" si="0"/>
        <v>41</v>
      </c>
      <c r="E25" s="99">
        <v>0</v>
      </c>
      <c r="F25" s="99">
        <v>0</v>
      </c>
      <c r="G25" s="100">
        <f t="shared" si="1"/>
        <v>0</v>
      </c>
    </row>
    <row r="26" spans="1:7" s="524" customFormat="1" ht="12.6" customHeight="1">
      <c r="A26" s="523">
        <f t="shared" si="2"/>
        <v>35</v>
      </c>
      <c r="B26" s="522">
        <v>34</v>
      </c>
      <c r="C26" s="522">
        <v>1</v>
      </c>
      <c r="D26" s="100">
        <f t="shared" si="0"/>
        <v>35</v>
      </c>
      <c r="E26" s="99">
        <v>0</v>
      </c>
      <c r="F26" s="99">
        <v>0</v>
      </c>
      <c r="G26" s="100">
        <f t="shared" si="1"/>
        <v>0</v>
      </c>
    </row>
    <row r="27" spans="1:7" s="524" customFormat="1" ht="12.6" customHeight="1">
      <c r="A27" s="523">
        <f t="shared" si="2"/>
        <v>36</v>
      </c>
      <c r="B27" s="522">
        <v>32</v>
      </c>
      <c r="C27" s="522">
        <v>0</v>
      </c>
      <c r="D27" s="100">
        <f t="shared" si="0"/>
        <v>32</v>
      </c>
      <c r="E27" s="99">
        <v>0</v>
      </c>
      <c r="F27" s="99">
        <v>0</v>
      </c>
      <c r="G27" s="100">
        <f t="shared" si="1"/>
        <v>0</v>
      </c>
    </row>
    <row r="28" spans="1:7" s="524" customFormat="1" ht="12.6" customHeight="1">
      <c r="A28" s="523">
        <f t="shared" si="2"/>
        <v>37</v>
      </c>
      <c r="B28" s="522">
        <v>21</v>
      </c>
      <c r="C28" s="522">
        <v>0</v>
      </c>
      <c r="D28" s="100">
        <f t="shared" si="0"/>
        <v>21</v>
      </c>
      <c r="E28" s="99">
        <v>0</v>
      </c>
      <c r="F28" s="99">
        <v>0</v>
      </c>
      <c r="G28" s="100">
        <f t="shared" si="1"/>
        <v>0</v>
      </c>
    </row>
    <row r="29" spans="1:7" s="524" customFormat="1" ht="12.6" customHeight="1">
      <c r="A29" s="523">
        <f t="shared" si="2"/>
        <v>38</v>
      </c>
      <c r="B29" s="522">
        <v>37</v>
      </c>
      <c r="C29" s="522">
        <v>0</v>
      </c>
      <c r="D29" s="100">
        <f t="shared" si="0"/>
        <v>37</v>
      </c>
      <c r="E29" s="99">
        <v>0</v>
      </c>
      <c r="F29" s="99">
        <v>0</v>
      </c>
      <c r="G29" s="100">
        <f t="shared" si="1"/>
        <v>0</v>
      </c>
    </row>
    <row r="30" spans="1:7" s="524" customFormat="1" ht="12.6" customHeight="1">
      <c r="A30" s="523">
        <f t="shared" si="2"/>
        <v>39</v>
      </c>
      <c r="B30" s="522">
        <v>25</v>
      </c>
      <c r="C30" s="522">
        <v>0</v>
      </c>
      <c r="D30" s="100">
        <f t="shared" si="0"/>
        <v>25</v>
      </c>
      <c r="E30" s="99">
        <v>0</v>
      </c>
      <c r="F30" s="99">
        <v>0</v>
      </c>
      <c r="G30" s="100">
        <f t="shared" si="1"/>
        <v>0</v>
      </c>
    </row>
    <row r="31" spans="1:7" s="524" customFormat="1" ht="12.6" customHeight="1">
      <c r="A31" s="523">
        <f t="shared" si="2"/>
        <v>40</v>
      </c>
      <c r="B31" s="522">
        <v>32</v>
      </c>
      <c r="C31" s="522">
        <v>2</v>
      </c>
      <c r="D31" s="100">
        <f t="shared" si="0"/>
        <v>34</v>
      </c>
      <c r="E31" s="99">
        <v>0</v>
      </c>
      <c r="F31" s="99">
        <v>0</v>
      </c>
      <c r="G31" s="100">
        <f t="shared" si="1"/>
        <v>0</v>
      </c>
    </row>
    <row r="32" spans="1:7" s="524" customFormat="1" ht="12.6" customHeight="1">
      <c r="A32" s="523">
        <f t="shared" si="2"/>
        <v>41</v>
      </c>
      <c r="B32" s="522">
        <v>43</v>
      </c>
      <c r="C32" s="522">
        <v>3</v>
      </c>
      <c r="D32" s="100">
        <f t="shared" si="0"/>
        <v>46</v>
      </c>
      <c r="E32" s="99">
        <v>0</v>
      </c>
      <c r="F32" s="99">
        <v>0</v>
      </c>
      <c r="G32" s="100">
        <f t="shared" si="1"/>
        <v>0</v>
      </c>
    </row>
    <row r="33" spans="1:7" s="524" customFormat="1" ht="12.6" customHeight="1">
      <c r="A33" s="523">
        <f t="shared" si="2"/>
        <v>42</v>
      </c>
      <c r="B33" s="522">
        <v>39</v>
      </c>
      <c r="C33" s="522">
        <v>2</v>
      </c>
      <c r="D33" s="100">
        <f t="shared" si="0"/>
        <v>41</v>
      </c>
      <c r="E33" s="99">
        <v>0</v>
      </c>
      <c r="F33" s="99">
        <v>0</v>
      </c>
      <c r="G33" s="100">
        <f t="shared" si="1"/>
        <v>0</v>
      </c>
    </row>
    <row r="34" spans="1:7" s="524" customFormat="1" ht="12.6" customHeight="1">
      <c r="A34" s="523">
        <f t="shared" si="2"/>
        <v>43</v>
      </c>
      <c r="B34" s="522">
        <v>34</v>
      </c>
      <c r="C34" s="522">
        <v>0</v>
      </c>
      <c r="D34" s="100">
        <f t="shared" si="0"/>
        <v>34</v>
      </c>
      <c r="E34" s="99">
        <v>0</v>
      </c>
      <c r="F34" s="99">
        <v>0</v>
      </c>
      <c r="G34" s="100">
        <f t="shared" si="1"/>
        <v>0</v>
      </c>
    </row>
    <row r="35" spans="1:7" s="524" customFormat="1" ht="12.6" customHeight="1">
      <c r="A35" s="523">
        <f t="shared" si="2"/>
        <v>44</v>
      </c>
      <c r="B35" s="522">
        <v>33</v>
      </c>
      <c r="C35" s="522">
        <v>1</v>
      </c>
      <c r="D35" s="100">
        <f t="shared" si="0"/>
        <v>34</v>
      </c>
      <c r="E35" s="99">
        <v>0</v>
      </c>
      <c r="F35" s="99">
        <v>0</v>
      </c>
      <c r="G35" s="100">
        <f t="shared" si="1"/>
        <v>0</v>
      </c>
    </row>
    <row r="36" spans="1:7" s="524" customFormat="1" ht="12.6" customHeight="1">
      <c r="A36" s="523">
        <f t="shared" si="2"/>
        <v>45</v>
      </c>
      <c r="B36" s="522">
        <v>42</v>
      </c>
      <c r="C36" s="522">
        <v>0</v>
      </c>
      <c r="D36" s="100">
        <f t="shared" si="0"/>
        <v>42</v>
      </c>
      <c r="E36" s="99">
        <v>0</v>
      </c>
      <c r="F36" s="99">
        <v>0</v>
      </c>
      <c r="G36" s="100">
        <f t="shared" si="1"/>
        <v>0</v>
      </c>
    </row>
    <row r="37" spans="1:7" s="524" customFormat="1" ht="12.6" customHeight="1">
      <c r="A37" s="523">
        <f t="shared" si="2"/>
        <v>46</v>
      </c>
      <c r="B37" s="522">
        <v>34</v>
      </c>
      <c r="C37" s="522">
        <v>1</v>
      </c>
      <c r="D37" s="100">
        <f t="shared" si="0"/>
        <v>35</v>
      </c>
      <c r="E37" s="99">
        <v>0</v>
      </c>
      <c r="F37" s="99">
        <v>0</v>
      </c>
      <c r="G37" s="100">
        <f t="shared" si="1"/>
        <v>0</v>
      </c>
    </row>
    <row r="38" spans="1:7" s="524" customFormat="1" ht="12.6" customHeight="1">
      <c r="A38" s="523">
        <f t="shared" si="2"/>
        <v>47</v>
      </c>
      <c r="B38" s="522">
        <v>24</v>
      </c>
      <c r="C38" s="522">
        <v>0</v>
      </c>
      <c r="D38" s="100">
        <f t="shared" si="0"/>
        <v>24</v>
      </c>
      <c r="E38" s="99">
        <v>0</v>
      </c>
      <c r="F38" s="99">
        <v>0</v>
      </c>
      <c r="G38" s="100">
        <f t="shared" si="1"/>
        <v>0</v>
      </c>
    </row>
    <row r="39" spans="1:7" s="524" customFormat="1" ht="12.6" customHeight="1">
      <c r="A39" s="523">
        <f t="shared" si="2"/>
        <v>48</v>
      </c>
      <c r="B39" s="522">
        <v>23</v>
      </c>
      <c r="C39" s="522">
        <v>1</v>
      </c>
      <c r="D39" s="100">
        <f t="shared" si="0"/>
        <v>24</v>
      </c>
      <c r="E39" s="99">
        <v>0</v>
      </c>
      <c r="F39" s="99">
        <v>0</v>
      </c>
      <c r="G39" s="100">
        <f t="shared" si="1"/>
        <v>0</v>
      </c>
    </row>
    <row r="40" spans="1:7" s="524" customFormat="1" ht="12.6" customHeight="1">
      <c r="A40" s="523">
        <f t="shared" si="2"/>
        <v>49</v>
      </c>
      <c r="B40" s="522">
        <v>30</v>
      </c>
      <c r="C40" s="522">
        <v>2</v>
      </c>
      <c r="D40" s="100">
        <f t="shared" si="0"/>
        <v>32</v>
      </c>
      <c r="E40" s="99">
        <v>0</v>
      </c>
      <c r="F40" s="99">
        <v>0</v>
      </c>
      <c r="G40" s="100">
        <f t="shared" si="1"/>
        <v>0</v>
      </c>
    </row>
    <row r="41" spans="1:7" s="524" customFormat="1" ht="12.6" customHeight="1">
      <c r="A41" s="523">
        <f t="shared" si="2"/>
        <v>50</v>
      </c>
      <c r="B41" s="522">
        <v>42</v>
      </c>
      <c r="C41" s="522">
        <v>2</v>
      </c>
      <c r="D41" s="100">
        <f t="shared" si="0"/>
        <v>44</v>
      </c>
      <c r="E41" s="99">
        <v>0</v>
      </c>
      <c r="F41" s="99">
        <v>0</v>
      </c>
      <c r="G41" s="100">
        <f t="shared" si="1"/>
        <v>0</v>
      </c>
    </row>
    <row r="42" spans="1:7" s="524" customFormat="1" ht="12.6" customHeight="1">
      <c r="A42" s="523">
        <f t="shared" si="2"/>
        <v>51</v>
      </c>
      <c r="B42" s="522">
        <v>27</v>
      </c>
      <c r="C42" s="522">
        <v>0</v>
      </c>
      <c r="D42" s="100">
        <f t="shared" si="0"/>
        <v>27</v>
      </c>
      <c r="E42" s="99">
        <v>0</v>
      </c>
      <c r="F42" s="99">
        <v>0</v>
      </c>
      <c r="G42" s="100">
        <f t="shared" si="1"/>
        <v>0</v>
      </c>
    </row>
    <row r="43" spans="1:7" s="524" customFormat="1" ht="12.6" customHeight="1">
      <c r="A43" s="523">
        <f t="shared" si="2"/>
        <v>52</v>
      </c>
      <c r="B43" s="522">
        <v>28</v>
      </c>
      <c r="C43" s="522">
        <v>0</v>
      </c>
      <c r="D43" s="100">
        <f t="shared" si="0"/>
        <v>28</v>
      </c>
      <c r="E43" s="99">
        <v>0</v>
      </c>
      <c r="F43" s="99">
        <v>0</v>
      </c>
      <c r="G43" s="100">
        <f t="shared" si="1"/>
        <v>0</v>
      </c>
    </row>
    <row r="44" spans="1:7" s="524" customFormat="1" ht="12.6" customHeight="1">
      <c r="A44" s="523">
        <f t="shared" si="2"/>
        <v>53</v>
      </c>
      <c r="B44" s="522">
        <v>34</v>
      </c>
      <c r="C44" s="522">
        <v>0</v>
      </c>
      <c r="D44" s="100">
        <f t="shared" si="0"/>
        <v>34</v>
      </c>
      <c r="E44" s="99">
        <v>0</v>
      </c>
      <c r="F44" s="99">
        <v>0</v>
      </c>
      <c r="G44" s="100">
        <f t="shared" si="1"/>
        <v>0</v>
      </c>
    </row>
    <row r="45" spans="1:7" s="524" customFormat="1" ht="12.6" customHeight="1">
      <c r="A45" s="523">
        <f t="shared" si="2"/>
        <v>54</v>
      </c>
      <c r="B45" s="522">
        <v>18</v>
      </c>
      <c r="C45" s="522">
        <v>0</v>
      </c>
      <c r="D45" s="100">
        <f t="shared" si="0"/>
        <v>18</v>
      </c>
      <c r="E45" s="99">
        <v>0</v>
      </c>
      <c r="F45" s="99">
        <v>0</v>
      </c>
      <c r="G45" s="100">
        <f t="shared" si="1"/>
        <v>0</v>
      </c>
    </row>
    <row r="46" spans="1:7" s="524" customFormat="1" ht="12.6" customHeight="1">
      <c r="A46" s="523">
        <f t="shared" si="2"/>
        <v>55</v>
      </c>
      <c r="B46" s="522">
        <v>24</v>
      </c>
      <c r="C46" s="522">
        <v>0</v>
      </c>
      <c r="D46" s="100">
        <f t="shared" si="0"/>
        <v>24</v>
      </c>
      <c r="E46" s="99">
        <v>0</v>
      </c>
      <c r="F46" s="99">
        <v>0</v>
      </c>
      <c r="G46" s="100">
        <f t="shared" si="1"/>
        <v>0</v>
      </c>
    </row>
    <row r="47" spans="1:7" s="524" customFormat="1" ht="12.6" customHeight="1">
      <c r="A47" s="523">
        <f t="shared" si="2"/>
        <v>56</v>
      </c>
      <c r="B47" s="522">
        <v>27</v>
      </c>
      <c r="C47" s="522">
        <v>2</v>
      </c>
      <c r="D47" s="100">
        <f t="shared" si="0"/>
        <v>29</v>
      </c>
      <c r="E47" s="99">
        <v>0</v>
      </c>
      <c r="F47" s="99">
        <v>0</v>
      </c>
      <c r="G47" s="100">
        <f t="shared" si="1"/>
        <v>0</v>
      </c>
    </row>
    <row r="48" spans="1:7" s="524" customFormat="1" ht="12.6" customHeight="1">
      <c r="A48" s="523">
        <f t="shared" si="2"/>
        <v>57</v>
      </c>
      <c r="B48" s="522">
        <v>21</v>
      </c>
      <c r="C48" s="522">
        <v>0</v>
      </c>
      <c r="D48" s="100">
        <f t="shared" si="0"/>
        <v>21</v>
      </c>
      <c r="E48" s="99">
        <v>0</v>
      </c>
      <c r="F48" s="99">
        <v>0</v>
      </c>
      <c r="G48" s="100">
        <f t="shared" si="1"/>
        <v>0</v>
      </c>
    </row>
    <row r="49" spans="1:8" s="524" customFormat="1" ht="12.6" customHeight="1">
      <c r="A49" s="523">
        <f t="shared" si="2"/>
        <v>58</v>
      </c>
      <c r="B49" s="522">
        <v>13</v>
      </c>
      <c r="C49" s="522">
        <v>0</v>
      </c>
      <c r="D49" s="100">
        <f t="shared" si="0"/>
        <v>13</v>
      </c>
      <c r="E49" s="99">
        <v>0</v>
      </c>
      <c r="F49" s="99">
        <v>0</v>
      </c>
      <c r="G49" s="100">
        <f t="shared" si="1"/>
        <v>0</v>
      </c>
    </row>
    <row r="50" spans="1:8" s="524" customFormat="1" ht="12.6" customHeight="1">
      <c r="A50" s="523">
        <f t="shared" si="2"/>
        <v>59</v>
      </c>
      <c r="B50" s="522">
        <v>23</v>
      </c>
      <c r="C50" s="522">
        <v>0</v>
      </c>
      <c r="D50" s="100">
        <f t="shared" si="0"/>
        <v>23</v>
      </c>
      <c r="E50" s="99">
        <v>0</v>
      </c>
      <c r="F50" s="99">
        <v>0</v>
      </c>
      <c r="G50" s="100">
        <f t="shared" si="1"/>
        <v>0</v>
      </c>
    </row>
    <row r="51" spans="1:8" s="524" customFormat="1" ht="12.6" customHeight="1">
      <c r="A51" s="523">
        <f t="shared" si="2"/>
        <v>60</v>
      </c>
      <c r="B51" s="522">
        <v>16</v>
      </c>
      <c r="C51" s="522">
        <v>0</v>
      </c>
      <c r="D51" s="100">
        <f t="shared" si="0"/>
        <v>16</v>
      </c>
      <c r="E51" s="99">
        <v>0</v>
      </c>
      <c r="F51" s="99">
        <v>0</v>
      </c>
      <c r="G51" s="100">
        <f t="shared" si="1"/>
        <v>0</v>
      </c>
    </row>
    <row r="52" spans="1:8" s="524" customFormat="1" ht="12.6" customHeight="1">
      <c r="A52" s="523">
        <f t="shared" si="2"/>
        <v>61</v>
      </c>
      <c r="B52" s="522">
        <v>8</v>
      </c>
      <c r="C52" s="522">
        <v>0</v>
      </c>
      <c r="D52" s="100">
        <f t="shared" si="0"/>
        <v>8</v>
      </c>
      <c r="E52" s="99">
        <v>0</v>
      </c>
      <c r="F52" s="99">
        <v>0</v>
      </c>
      <c r="G52" s="100">
        <f t="shared" si="1"/>
        <v>0</v>
      </c>
    </row>
    <row r="53" spans="1:8" s="524" customFormat="1" ht="12.6" customHeight="1">
      <c r="A53" s="523">
        <f t="shared" si="2"/>
        <v>62</v>
      </c>
      <c r="B53" s="522">
        <v>6</v>
      </c>
      <c r="C53" s="522">
        <v>0</v>
      </c>
      <c r="D53" s="100">
        <f t="shared" si="0"/>
        <v>6</v>
      </c>
      <c r="E53" s="99">
        <v>0</v>
      </c>
      <c r="F53" s="99">
        <v>0</v>
      </c>
      <c r="G53" s="100">
        <f t="shared" si="1"/>
        <v>0</v>
      </c>
    </row>
    <row r="54" spans="1:8" s="524" customFormat="1" ht="12.6" customHeight="1">
      <c r="A54" s="523">
        <f t="shared" si="2"/>
        <v>63</v>
      </c>
      <c r="B54" s="522">
        <v>2</v>
      </c>
      <c r="C54" s="522">
        <v>0</v>
      </c>
      <c r="D54" s="100">
        <f t="shared" si="0"/>
        <v>2</v>
      </c>
      <c r="E54" s="99">
        <v>0</v>
      </c>
      <c r="F54" s="99">
        <v>0</v>
      </c>
      <c r="G54" s="100">
        <f t="shared" si="1"/>
        <v>0</v>
      </c>
    </row>
    <row r="55" spans="1:8" s="524" customFormat="1" ht="12.6" customHeight="1">
      <c r="A55" s="523">
        <f t="shared" si="2"/>
        <v>64</v>
      </c>
      <c r="B55" s="522">
        <v>4</v>
      </c>
      <c r="C55" s="522">
        <v>0</v>
      </c>
      <c r="D55" s="100">
        <f t="shared" si="0"/>
        <v>4</v>
      </c>
      <c r="E55" s="99">
        <v>0</v>
      </c>
      <c r="F55" s="99">
        <v>0</v>
      </c>
      <c r="G55" s="100">
        <f t="shared" si="1"/>
        <v>0</v>
      </c>
    </row>
    <row r="56" spans="1:8" s="524" customFormat="1" ht="12.6" customHeight="1">
      <c r="A56" s="523">
        <f t="shared" si="2"/>
        <v>65</v>
      </c>
      <c r="B56" s="522">
        <v>10</v>
      </c>
      <c r="C56" s="522">
        <v>0</v>
      </c>
      <c r="D56" s="100">
        <f t="shared" si="0"/>
        <v>10</v>
      </c>
      <c r="E56" s="99">
        <v>0</v>
      </c>
      <c r="F56" s="99">
        <v>0</v>
      </c>
      <c r="G56" s="100">
        <f t="shared" si="1"/>
        <v>0</v>
      </c>
    </row>
    <row r="57" spans="1:8" s="524" customFormat="1" ht="12.6" customHeight="1">
      <c r="A57" s="523">
        <f t="shared" si="2"/>
        <v>66</v>
      </c>
      <c r="B57" s="522">
        <v>4</v>
      </c>
      <c r="C57" s="522">
        <v>0</v>
      </c>
      <c r="D57" s="100">
        <f t="shared" si="0"/>
        <v>4</v>
      </c>
      <c r="E57" s="99">
        <v>0</v>
      </c>
      <c r="F57" s="99">
        <v>0</v>
      </c>
      <c r="G57" s="100">
        <f t="shared" si="1"/>
        <v>0</v>
      </c>
    </row>
    <row r="58" spans="1:8" s="524" customFormat="1" ht="12.6" customHeight="1">
      <c r="A58" s="523">
        <f t="shared" si="2"/>
        <v>67</v>
      </c>
      <c r="B58" s="522">
        <v>4</v>
      </c>
      <c r="C58" s="522">
        <v>0</v>
      </c>
      <c r="D58" s="100">
        <f t="shared" si="0"/>
        <v>4</v>
      </c>
      <c r="E58" s="99">
        <v>0</v>
      </c>
      <c r="F58" s="99">
        <v>0</v>
      </c>
      <c r="G58" s="100">
        <f t="shared" si="1"/>
        <v>0</v>
      </c>
    </row>
    <row r="59" spans="1:8" s="524" customFormat="1" ht="12.6" customHeight="1">
      <c r="A59" s="523">
        <f t="shared" si="2"/>
        <v>68</v>
      </c>
      <c r="B59" s="522">
        <v>1</v>
      </c>
      <c r="C59" s="522">
        <v>0</v>
      </c>
      <c r="D59" s="100">
        <f t="shared" si="0"/>
        <v>1</v>
      </c>
      <c r="E59" s="99">
        <v>0</v>
      </c>
      <c r="F59" s="99">
        <v>0</v>
      </c>
      <c r="G59" s="100">
        <f t="shared" si="1"/>
        <v>0</v>
      </c>
    </row>
    <row r="60" spans="1:8" s="524" customFormat="1" ht="12.6" customHeight="1">
      <c r="A60" s="523">
        <f t="shared" si="2"/>
        <v>69</v>
      </c>
      <c r="B60" s="522">
        <v>1</v>
      </c>
      <c r="C60" s="522">
        <v>0</v>
      </c>
      <c r="D60" s="100">
        <f t="shared" si="0"/>
        <v>1</v>
      </c>
      <c r="E60" s="99">
        <v>0</v>
      </c>
      <c r="F60" s="99">
        <v>0</v>
      </c>
      <c r="G60" s="100">
        <f t="shared" si="1"/>
        <v>0</v>
      </c>
    </row>
    <row r="61" spans="1:8" s="524" customFormat="1" ht="12.6" customHeight="1">
      <c r="A61" s="523">
        <f t="shared" si="2"/>
        <v>70</v>
      </c>
      <c r="B61" s="522">
        <v>2</v>
      </c>
      <c r="C61" s="522">
        <v>0</v>
      </c>
      <c r="D61" s="100">
        <f t="shared" si="0"/>
        <v>2</v>
      </c>
      <c r="E61" s="99">
        <v>0</v>
      </c>
      <c r="F61" s="99">
        <v>0</v>
      </c>
      <c r="G61" s="100">
        <f t="shared" si="1"/>
        <v>0</v>
      </c>
    </row>
    <row r="62" spans="1:8" s="524" customFormat="1" ht="12.6" customHeight="1">
      <c r="A62" s="523">
        <f t="shared" si="2"/>
        <v>71</v>
      </c>
      <c r="B62" s="522">
        <v>1</v>
      </c>
      <c r="C62" s="522">
        <v>0</v>
      </c>
      <c r="D62" s="100">
        <f t="shared" si="0"/>
        <v>1</v>
      </c>
      <c r="E62" s="99">
        <v>0</v>
      </c>
      <c r="F62" s="99">
        <v>0</v>
      </c>
      <c r="G62" s="100">
        <f t="shared" si="1"/>
        <v>0</v>
      </c>
    </row>
    <row r="63" spans="1:8" s="524" customFormat="1">
      <c r="A63" s="215" t="s">
        <v>1111</v>
      </c>
      <c r="B63" s="85">
        <f t="shared" ref="B63:G63" si="3">SUM(B6:B62)</f>
        <v>1219</v>
      </c>
      <c r="C63" s="85">
        <f t="shared" si="3"/>
        <v>33</v>
      </c>
      <c r="D63" s="85">
        <f t="shared" si="3"/>
        <v>1252</v>
      </c>
      <c r="E63" s="85">
        <f t="shared" si="3"/>
        <v>0</v>
      </c>
      <c r="F63" s="85">
        <f t="shared" si="3"/>
        <v>0</v>
      </c>
      <c r="G63" s="85">
        <f t="shared" si="3"/>
        <v>0</v>
      </c>
      <c r="H63" s="699"/>
    </row>
    <row r="64" spans="1:8" ht="12.75" customHeight="1">
      <c r="A64" s="939" t="s">
        <v>3232</v>
      </c>
      <c r="B64" s="939"/>
      <c r="C64" s="939"/>
      <c r="D64" s="939"/>
      <c r="E64" s="939"/>
      <c r="F64" s="939"/>
      <c r="G64" s="939"/>
      <c r="H64" s="698"/>
    </row>
  </sheetData>
  <mergeCells count="6">
    <mergeCell ref="A64:G64"/>
    <mergeCell ref="A1:G1"/>
    <mergeCell ref="A2:G2"/>
    <mergeCell ref="A3:A5"/>
    <mergeCell ref="B3:D4"/>
    <mergeCell ref="E3:G4"/>
  </mergeCells>
  <printOptions horizontalCentered="1" verticalCentered="1" gridLinesSet="0"/>
  <pageMargins left="0.19685039370078741" right="0.19685039370078741" top="0.27559055118110237" bottom="0.35433070866141736" header="0.23622047244094491" footer="0.27559055118110237"/>
  <pageSetup paperSize="9" scale="87" orientation="portrait" r:id="rId1"/>
  <headerFooter alignWithMargins="0"/>
</worksheet>
</file>

<file path=xl/worksheets/sheet22.xml><?xml version="1.0" encoding="utf-8"?>
<worksheet xmlns="http://schemas.openxmlformats.org/spreadsheetml/2006/main" xmlns:r="http://schemas.openxmlformats.org/officeDocument/2006/relationships">
  <dimension ref="A1:H21"/>
  <sheetViews>
    <sheetView showGridLines="0" zoomScale="110" zoomScaleNormal="110" workbookViewId="0">
      <pane xSplit="2" ySplit="6" topLeftCell="C19"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5.5703125" style="526" customWidth="1"/>
    <col min="2" max="2" width="21.42578125" style="526" customWidth="1"/>
    <col min="3" max="5" width="12" style="526" customWidth="1"/>
    <col min="6" max="8" width="13.140625" style="526" customWidth="1"/>
    <col min="9" max="16384" width="9.140625" style="526"/>
  </cols>
  <sheetData>
    <row r="1" spans="1:8" ht="33" customHeight="1">
      <c r="A1" s="765" t="s">
        <v>3209</v>
      </c>
      <c r="B1" s="765"/>
      <c r="C1" s="765"/>
      <c r="D1" s="765"/>
      <c r="E1" s="765"/>
      <c r="F1" s="765"/>
      <c r="G1" s="765"/>
      <c r="H1" s="765"/>
    </row>
    <row r="2" spans="1:8" ht="25.5" customHeight="1">
      <c r="A2" s="951" t="s">
        <v>3210</v>
      </c>
      <c r="B2" s="951"/>
      <c r="C2" s="951"/>
      <c r="D2" s="951"/>
      <c r="E2" s="951"/>
      <c r="F2" s="951"/>
      <c r="G2" s="951"/>
      <c r="H2" s="951"/>
    </row>
    <row r="3" spans="1:8" ht="10.5" customHeight="1">
      <c r="A3" s="527"/>
      <c r="B3" s="527"/>
      <c r="C3" s="527"/>
      <c r="D3" s="527"/>
      <c r="E3" s="527"/>
      <c r="F3" s="527"/>
      <c r="G3" s="527"/>
      <c r="H3" s="527"/>
    </row>
    <row r="4" spans="1:8" s="29" customFormat="1" ht="12.75" customHeight="1">
      <c r="A4" s="822" t="s">
        <v>1997</v>
      </c>
      <c r="B4" s="877" t="s">
        <v>2919</v>
      </c>
      <c r="C4" s="945" t="s">
        <v>3155</v>
      </c>
      <c r="D4" s="946"/>
      <c r="E4" s="946"/>
      <c r="F4" s="947" t="s">
        <v>3031</v>
      </c>
      <c r="G4" s="948"/>
      <c r="H4" s="948"/>
    </row>
    <row r="5" spans="1:8" s="29" customFormat="1" ht="22.5" customHeight="1">
      <c r="A5" s="823"/>
      <c r="B5" s="877"/>
      <c r="C5" s="945"/>
      <c r="D5" s="946"/>
      <c r="E5" s="946"/>
      <c r="F5" s="949"/>
      <c r="G5" s="950"/>
      <c r="H5" s="950"/>
    </row>
    <row r="6" spans="1:8" s="29" customFormat="1" ht="33" customHeight="1">
      <c r="A6" s="824"/>
      <c r="B6" s="877"/>
      <c r="C6" s="528" t="s">
        <v>1008</v>
      </c>
      <c r="D6" s="529" t="s">
        <v>1009</v>
      </c>
      <c r="E6" s="529" t="s">
        <v>1010</v>
      </c>
      <c r="F6" s="529" t="s">
        <v>1008</v>
      </c>
      <c r="G6" s="529" t="s">
        <v>1009</v>
      </c>
      <c r="H6" s="530" t="s">
        <v>1010</v>
      </c>
    </row>
    <row r="7" spans="1:8" ht="24.75" customHeight="1">
      <c r="A7" s="531" t="s">
        <v>1011</v>
      </c>
      <c r="B7" s="532" t="s">
        <v>2786</v>
      </c>
      <c r="C7" s="533">
        <v>103</v>
      </c>
      <c r="D7" s="533">
        <v>3</v>
      </c>
      <c r="E7" s="534">
        <f t="shared" ref="E7:E18" si="0">+D7+C7</f>
        <v>106</v>
      </c>
      <c r="F7" s="533">
        <v>0</v>
      </c>
      <c r="G7" s="533">
        <v>0</v>
      </c>
      <c r="H7" s="534">
        <f t="shared" ref="H7:H18" si="1">+G7+F7</f>
        <v>0</v>
      </c>
    </row>
    <row r="8" spans="1:8" ht="24.75" customHeight="1">
      <c r="A8" s="531" t="s">
        <v>1013</v>
      </c>
      <c r="B8" s="532" t="s">
        <v>2787</v>
      </c>
      <c r="C8" s="533">
        <v>68</v>
      </c>
      <c r="D8" s="533">
        <v>4</v>
      </c>
      <c r="E8" s="534">
        <f t="shared" si="0"/>
        <v>72</v>
      </c>
      <c r="F8" s="533">
        <v>0</v>
      </c>
      <c r="G8" s="533">
        <v>0</v>
      </c>
      <c r="H8" s="534">
        <f t="shared" si="1"/>
        <v>0</v>
      </c>
    </row>
    <row r="9" spans="1:8" ht="24.75" customHeight="1">
      <c r="A9" s="531" t="s">
        <v>1015</v>
      </c>
      <c r="B9" s="532" t="s">
        <v>2788</v>
      </c>
      <c r="C9" s="533">
        <v>98</v>
      </c>
      <c r="D9" s="533">
        <v>2</v>
      </c>
      <c r="E9" s="534">
        <f t="shared" si="0"/>
        <v>100</v>
      </c>
      <c r="F9" s="533">
        <v>0</v>
      </c>
      <c r="G9" s="533">
        <v>0</v>
      </c>
      <c r="H9" s="534">
        <f t="shared" si="1"/>
        <v>0</v>
      </c>
    </row>
    <row r="10" spans="1:8" ht="24.75" customHeight="1">
      <c r="A10" s="531" t="s">
        <v>1115</v>
      </c>
      <c r="B10" s="532" t="s">
        <v>3162</v>
      </c>
      <c r="C10" s="533">
        <v>89</v>
      </c>
      <c r="D10" s="533">
        <v>3</v>
      </c>
      <c r="E10" s="534">
        <f t="shared" si="0"/>
        <v>92</v>
      </c>
      <c r="F10" s="533">
        <v>0</v>
      </c>
      <c r="G10" s="533">
        <v>0</v>
      </c>
      <c r="H10" s="534">
        <f t="shared" si="1"/>
        <v>0</v>
      </c>
    </row>
    <row r="11" spans="1:8" ht="24.75" customHeight="1">
      <c r="A11" s="531" t="s">
        <v>1017</v>
      </c>
      <c r="B11" s="532" t="s">
        <v>2789</v>
      </c>
      <c r="C11" s="533">
        <v>96</v>
      </c>
      <c r="D11" s="533"/>
      <c r="E11" s="534">
        <f t="shared" si="0"/>
        <v>96</v>
      </c>
      <c r="F11" s="533">
        <v>0</v>
      </c>
      <c r="G11" s="533">
        <v>0</v>
      </c>
      <c r="H11" s="534">
        <f t="shared" si="1"/>
        <v>0</v>
      </c>
    </row>
    <row r="12" spans="1:8" ht="24.75" customHeight="1">
      <c r="A12" s="531" t="s">
        <v>1019</v>
      </c>
      <c r="B12" s="532" t="s">
        <v>2790</v>
      </c>
      <c r="C12" s="533">
        <v>108</v>
      </c>
      <c r="D12" s="533">
        <v>3</v>
      </c>
      <c r="E12" s="534">
        <f t="shared" si="0"/>
        <v>111</v>
      </c>
      <c r="F12" s="533">
        <v>0</v>
      </c>
      <c r="G12" s="533">
        <v>0</v>
      </c>
      <c r="H12" s="534">
        <f t="shared" si="1"/>
        <v>0</v>
      </c>
    </row>
    <row r="13" spans="1:8" ht="24.75" customHeight="1">
      <c r="A13" s="531" t="s">
        <v>1021</v>
      </c>
      <c r="B13" s="532" t="s">
        <v>2791</v>
      </c>
      <c r="C13" s="533">
        <v>111</v>
      </c>
      <c r="D13" s="533">
        <v>3</v>
      </c>
      <c r="E13" s="534">
        <f t="shared" si="0"/>
        <v>114</v>
      </c>
      <c r="F13" s="533">
        <v>0</v>
      </c>
      <c r="G13" s="533">
        <v>0</v>
      </c>
      <c r="H13" s="534">
        <f t="shared" si="1"/>
        <v>0</v>
      </c>
    </row>
    <row r="14" spans="1:8" ht="24.75" customHeight="1">
      <c r="A14" s="531" t="s">
        <v>1023</v>
      </c>
      <c r="B14" s="532" t="s">
        <v>2792</v>
      </c>
      <c r="C14" s="533">
        <v>117</v>
      </c>
      <c r="D14" s="533">
        <v>1</v>
      </c>
      <c r="E14" s="534">
        <f t="shared" si="0"/>
        <v>118</v>
      </c>
      <c r="F14" s="533">
        <v>0</v>
      </c>
      <c r="G14" s="533">
        <v>0</v>
      </c>
      <c r="H14" s="534">
        <f t="shared" si="1"/>
        <v>0</v>
      </c>
    </row>
    <row r="15" spans="1:8" ht="24.75" customHeight="1">
      <c r="A15" s="531" t="s">
        <v>1025</v>
      </c>
      <c r="B15" s="532" t="s">
        <v>2793</v>
      </c>
      <c r="C15" s="533">
        <v>97</v>
      </c>
      <c r="D15" s="533">
        <v>2</v>
      </c>
      <c r="E15" s="534">
        <f t="shared" si="0"/>
        <v>99</v>
      </c>
      <c r="F15" s="533">
        <v>0</v>
      </c>
      <c r="G15" s="533">
        <v>0</v>
      </c>
      <c r="H15" s="534">
        <f t="shared" si="1"/>
        <v>0</v>
      </c>
    </row>
    <row r="16" spans="1:8" ht="24.75" customHeight="1">
      <c r="A16" s="531" t="s">
        <v>2794</v>
      </c>
      <c r="B16" s="532" t="s">
        <v>2795</v>
      </c>
      <c r="C16" s="533">
        <v>108</v>
      </c>
      <c r="D16" s="533">
        <v>1</v>
      </c>
      <c r="E16" s="534">
        <f t="shared" si="0"/>
        <v>109</v>
      </c>
      <c r="F16" s="533">
        <v>0</v>
      </c>
      <c r="G16" s="533">
        <v>0</v>
      </c>
      <c r="H16" s="534">
        <f t="shared" si="1"/>
        <v>0</v>
      </c>
    </row>
    <row r="17" spans="1:8" ht="24.75" customHeight="1">
      <c r="A17" s="531" t="s">
        <v>2796</v>
      </c>
      <c r="B17" s="532" t="s">
        <v>2797</v>
      </c>
      <c r="C17" s="533">
        <v>117</v>
      </c>
      <c r="D17" s="533">
        <v>2</v>
      </c>
      <c r="E17" s="534">
        <f t="shared" si="0"/>
        <v>119</v>
      </c>
      <c r="F17" s="533">
        <v>0</v>
      </c>
      <c r="G17" s="533">
        <v>0</v>
      </c>
      <c r="H17" s="534">
        <f t="shared" si="1"/>
        <v>0</v>
      </c>
    </row>
    <row r="18" spans="1:8" ht="24.75" customHeight="1">
      <c r="A18" s="531" t="s">
        <v>2798</v>
      </c>
      <c r="B18" s="532" t="s">
        <v>2799</v>
      </c>
      <c r="C18" s="533">
        <v>107</v>
      </c>
      <c r="D18" s="533">
        <v>9</v>
      </c>
      <c r="E18" s="534">
        <f t="shared" si="0"/>
        <v>116</v>
      </c>
      <c r="F18" s="533">
        <v>0</v>
      </c>
      <c r="G18" s="533">
        <v>0</v>
      </c>
      <c r="H18" s="534">
        <f t="shared" si="1"/>
        <v>0</v>
      </c>
    </row>
    <row r="19" spans="1:8" ht="24.75" customHeight="1">
      <c r="A19" s="531" t="s">
        <v>2089</v>
      </c>
      <c r="B19" s="532" t="s">
        <v>2785</v>
      </c>
      <c r="C19" s="533">
        <v>0</v>
      </c>
      <c r="D19" s="533">
        <v>0</v>
      </c>
      <c r="E19" s="534">
        <f>+D19+C19</f>
        <v>0</v>
      </c>
      <c r="F19" s="533">
        <v>0</v>
      </c>
      <c r="G19" s="533">
        <v>0</v>
      </c>
      <c r="H19" s="534">
        <f>+G19+F19</f>
        <v>0</v>
      </c>
    </row>
    <row r="20" spans="1:8" ht="22.5" customHeight="1">
      <c r="A20" s="80"/>
      <c r="B20" s="81" t="s">
        <v>2958</v>
      </c>
      <c r="C20" s="535">
        <f>SUM(C7:C19)</f>
        <v>1219</v>
      </c>
      <c r="D20" s="535">
        <f t="shared" ref="D20:H20" si="2">SUM(D7:D19)</f>
        <v>33</v>
      </c>
      <c r="E20" s="535">
        <f t="shared" si="2"/>
        <v>1252</v>
      </c>
      <c r="F20" s="535">
        <f t="shared" si="2"/>
        <v>0</v>
      </c>
      <c r="G20" s="535">
        <f t="shared" si="2"/>
        <v>0</v>
      </c>
      <c r="H20" s="535">
        <f t="shared" si="2"/>
        <v>0</v>
      </c>
    </row>
    <row r="21" spans="1:8">
      <c r="A21" s="932" t="s">
        <v>3232</v>
      </c>
      <c r="B21" s="932"/>
      <c r="C21" s="932"/>
      <c r="D21" s="932"/>
      <c r="E21" s="932"/>
      <c r="F21" s="932"/>
      <c r="G21" s="932"/>
      <c r="H21" s="932"/>
    </row>
  </sheetData>
  <mergeCells count="7">
    <mergeCell ref="A21:H21"/>
    <mergeCell ref="A1:H1"/>
    <mergeCell ref="A2:H2"/>
    <mergeCell ref="A4:A6"/>
    <mergeCell ref="B4:B6"/>
    <mergeCell ref="C4:E5"/>
    <mergeCell ref="F4:H5"/>
  </mergeCells>
  <printOptions horizontalCentered="1" verticalCentered="1"/>
  <pageMargins left="0.70866141732283472" right="0.70866141732283472" top="0.74803149606299213" bottom="0.74803149606299213" header="0.31496062992125984" footer="0.31496062992125984"/>
  <pageSetup paperSize="9" scale="90" orientation="landscape" r:id="rId1"/>
</worksheet>
</file>

<file path=xl/worksheets/sheet23.xml><?xml version="1.0" encoding="utf-8"?>
<worksheet xmlns="http://schemas.openxmlformats.org/spreadsheetml/2006/main" xmlns:r="http://schemas.openxmlformats.org/officeDocument/2006/relationships">
  <sheetPr>
    <tabColor theme="0" tint="-0.249977111117893"/>
  </sheetPr>
  <dimension ref="A1:Y91"/>
  <sheetViews>
    <sheetView showGridLines="0" zoomScaleNormal="100" workbookViewId="0">
      <pane xSplit="2" ySplit="5" topLeftCell="C76" activePane="bottomRight" state="frozen"/>
      <selection activeCell="J27" sqref="J27"/>
      <selection pane="topRight" activeCell="J27" sqref="J27"/>
      <selection pane="bottomLeft" activeCell="J27" sqref="J27"/>
      <selection pane="bottomRight" activeCell="J27" sqref="J27"/>
    </sheetView>
  </sheetViews>
  <sheetFormatPr defaultRowHeight="15"/>
  <cols>
    <col min="1" max="1" width="4.5703125" style="2" customWidth="1"/>
    <col min="2" max="2" width="13.42578125" style="2" customWidth="1"/>
    <col min="3" max="3" width="5.7109375" style="2" bestFit="1" customWidth="1"/>
    <col min="4" max="4" width="5.5703125" style="2" bestFit="1" customWidth="1"/>
    <col min="5" max="5" width="8.42578125" style="2" customWidth="1"/>
    <col min="6" max="6" width="7.85546875" style="2" customWidth="1"/>
    <col min="7" max="7" width="6" style="2" bestFit="1" customWidth="1"/>
    <col min="8" max="8" width="6.7109375" style="2" bestFit="1" customWidth="1"/>
    <col min="9" max="9" width="5.85546875" style="2" bestFit="1" customWidth="1"/>
    <col min="10" max="10" width="6.7109375" style="2" bestFit="1" customWidth="1"/>
    <col min="11" max="11" width="5.7109375" style="2" bestFit="1" customWidth="1"/>
    <col min="12" max="12" width="5.5703125" style="2" bestFit="1" customWidth="1"/>
    <col min="13" max="14" width="8.140625" style="2" bestFit="1" customWidth="1"/>
    <col min="15" max="15" width="6" style="2" bestFit="1" customWidth="1"/>
    <col min="16" max="16" width="6.7109375" style="2" bestFit="1" customWidth="1"/>
    <col min="17" max="17" width="5.85546875" style="2" bestFit="1" customWidth="1"/>
    <col min="18" max="18" width="6.7109375" style="2" bestFit="1" customWidth="1"/>
    <col min="19" max="19" width="5.7109375" style="2" bestFit="1" customWidth="1"/>
    <col min="20" max="20" width="6.28515625" style="2" bestFit="1" customWidth="1"/>
    <col min="26" max="191" width="9.140625" style="2"/>
    <col min="192" max="192" width="4.5703125" style="2" customWidth="1"/>
    <col min="193" max="193" width="65" style="2" customWidth="1"/>
    <col min="194" max="447" width="9.140625" style="2"/>
    <col min="448" max="448" width="4.5703125" style="2" customWidth="1"/>
    <col min="449" max="449" width="65" style="2" customWidth="1"/>
    <col min="450" max="703" width="9.140625" style="2"/>
    <col min="704" max="704" width="4.5703125" style="2" customWidth="1"/>
    <col min="705" max="705" width="65" style="2" customWidth="1"/>
    <col min="706" max="959" width="9.140625" style="2"/>
    <col min="960" max="960" width="4.5703125" style="2" customWidth="1"/>
    <col min="961" max="961" width="65" style="2" customWidth="1"/>
    <col min="962" max="1215" width="9.140625" style="2"/>
    <col min="1216" max="1216" width="4.5703125" style="2" customWidth="1"/>
    <col min="1217" max="1217" width="65" style="2" customWidth="1"/>
    <col min="1218" max="1471" width="9.140625" style="2"/>
    <col min="1472" max="1472" width="4.5703125" style="2" customWidth="1"/>
    <col min="1473" max="1473" width="65" style="2" customWidth="1"/>
    <col min="1474" max="1727" width="9.140625" style="2"/>
    <col min="1728" max="1728" width="4.5703125" style="2" customWidth="1"/>
    <col min="1729" max="1729" width="65" style="2" customWidth="1"/>
    <col min="1730" max="1983" width="9.140625" style="2"/>
    <col min="1984" max="1984" width="4.5703125" style="2" customWidth="1"/>
    <col min="1985" max="1985" width="65" style="2" customWidth="1"/>
    <col min="1986" max="2239" width="9.140625" style="2"/>
    <col min="2240" max="2240" width="4.5703125" style="2" customWidth="1"/>
    <col min="2241" max="2241" width="65" style="2" customWidth="1"/>
    <col min="2242" max="2495" width="9.140625" style="2"/>
    <col min="2496" max="2496" width="4.5703125" style="2" customWidth="1"/>
    <col min="2497" max="2497" width="65" style="2" customWidth="1"/>
    <col min="2498" max="2751" width="9.140625" style="2"/>
    <col min="2752" max="2752" width="4.5703125" style="2" customWidth="1"/>
    <col min="2753" max="2753" width="65" style="2" customWidth="1"/>
    <col min="2754" max="3007" width="9.140625" style="2"/>
    <col min="3008" max="3008" width="4.5703125" style="2" customWidth="1"/>
    <col min="3009" max="3009" width="65" style="2" customWidth="1"/>
    <col min="3010" max="3263" width="9.140625" style="2"/>
    <col min="3264" max="3264" width="4.5703125" style="2" customWidth="1"/>
    <col min="3265" max="3265" width="65" style="2" customWidth="1"/>
    <col min="3266" max="3519" width="9.140625" style="2"/>
    <col min="3520" max="3520" width="4.5703125" style="2" customWidth="1"/>
    <col min="3521" max="3521" width="65" style="2" customWidth="1"/>
    <col min="3522" max="3775" width="9.140625" style="2"/>
    <col min="3776" max="3776" width="4.5703125" style="2" customWidth="1"/>
    <col min="3777" max="3777" width="65" style="2" customWidth="1"/>
    <col min="3778" max="4031" width="9.140625" style="2"/>
    <col min="4032" max="4032" width="4.5703125" style="2" customWidth="1"/>
    <col min="4033" max="4033" width="65" style="2" customWidth="1"/>
    <col min="4034" max="4287" width="9.140625" style="2"/>
    <col min="4288" max="4288" width="4.5703125" style="2" customWidth="1"/>
    <col min="4289" max="4289" width="65" style="2" customWidth="1"/>
    <col min="4290" max="4543" width="9.140625" style="2"/>
    <col min="4544" max="4544" width="4.5703125" style="2" customWidth="1"/>
    <col min="4545" max="4545" width="65" style="2" customWidth="1"/>
    <col min="4546" max="4799" width="9.140625" style="2"/>
    <col min="4800" max="4800" width="4.5703125" style="2" customWidth="1"/>
    <col min="4801" max="4801" width="65" style="2" customWidth="1"/>
    <col min="4802" max="5055" width="9.140625" style="2"/>
    <col min="5056" max="5056" width="4.5703125" style="2" customWidth="1"/>
    <col min="5057" max="5057" width="65" style="2" customWidth="1"/>
    <col min="5058" max="5311" width="9.140625" style="2"/>
    <col min="5312" max="5312" width="4.5703125" style="2" customWidth="1"/>
    <col min="5313" max="5313" width="65" style="2" customWidth="1"/>
    <col min="5314" max="5567" width="9.140625" style="2"/>
    <col min="5568" max="5568" width="4.5703125" style="2" customWidth="1"/>
    <col min="5569" max="5569" width="65" style="2" customWidth="1"/>
    <col min="5570" max="5823" width="9.140625" style="2"/>
    <col min="5824" max="5824" width="4.5703125" style="2" customWidth="1"/>
    <col min="5825" max="5825" width="65" style="2" customWidth="1"/>
    <col min="5826" max="6079" width="9.140625" style="2"/>
    <col min="6080" max="6080" width="4.5703125" style="2" customWidth="1"/>
    <col min="6081" max="6081" width="65" style="2" customWidth="1"/>
    <col min="6082" max="6335" width="9.140625" style="2"/>
    <col min="6336" max="6336" width="4.5703125" style="2" customWidth="1"/>
    <col min="6337" max="6337" width="65" style="2" customWidth="1"/>
    <col min="6338" max="6591" width="9.140625" style="2"/>
    <col min="6592" max="6592" width="4.5703125" style="2" customWidth="1"/>
    <col min="6593" max="6593" width="65" style="2" customWidth="1"/>
    <col min="6594" max="6847" width="9.140625" style="2"/>
    <col min="6848" max="6848" width="4.5703125" style="2" customWidth="1"/>
    <col min="6849" max="6849" width="65" style="2" customWidth="1"/>
    <col min="6850" max="7103" width="9.140625" style="2"/>
    <col min="7104" max="7104" width="4.5703125" style="2" customWidth="1"/>
    <col min="7105" max="7105" width="65" style="2" customWidth="1"/>
    <col min="7106" max="7359" width="9.140625" style="2"/>
    <col min="7360" max="7360" width="4.5703125" style="2" customWidth="1"/>
    <col min="7361" max="7361" width="65" style="2" customWidth="1"/>
    <col min="7362" max="7615" width="9.140625" style="2"/>
    <col min="7616" max="7616" width="4.5703125" style="2" customWidth="1"/>
    <col min="7617" max="7617" width="65" style="2" customWidth="1"/>
    <col min="7618" max="7871" width="9.140625" style="2"/>
    <col min="7872" max="7872" width="4.5703125" style="2" customWidth="1"/>
    <col min="7873" max="7873" width="65" style="2" customWidth="1"/>
    <col min="7874" max="8127" width="9.140625" style="2"/>
    <col min="8128" max="8128" width="4.5703125" style="2" customWidth="1"/>
    <col min="8129" max="8129" width="65" style="2" customWidth="1"/>
    <col min="8130" max="8383" width="9.140625" style="2"/>
    <col min="8384" max="8384" width="4.5703125" style="2" customWidth="1"/>
    <col min="8385" max="8385" width="65" style="2" customWidth="1"/>
    <col min="8386" max="8639" width="9.140625" style="2"/>
    <col min="8640" max="8640" width="4.5703125" style="2" customWidth="1"/>
    <col min="8641" max="8641" width="65" style="2" customWidth="1"/>
    <col min="8642" max="8895" width="9.140625" style="2"/>
    <col min="8896" max="8896" width="4.5703125" style="2" customWidth="1"/>
    <col min="8897" max="8897" width="65" style="2" customWidth="1"/>
    <col min="8898" max="9151" width="9.140625" style="2"/>
    <col min="9152" max="9152" width="4.5703125" style="2" customWidth="1"/>
    <col min="9153" max="9153" width="65" style="2" customWidth="1"/>
    <col min="9154" max="9407" width="9.140625" style="2"/>
    <col min="9408" max="9408" width="4.5703125" style="2" customWidth="1"/>
    <col min="9409" max="9409" width="65" style="2" customWidth="1"/>
    <col min="9410" max="9663" width="9.140625" style="2"/>
    <col min="9664" max="9664" width="4.5703125" style="2" customWidth="1"/>
    <col min="9665" max="9665" width="65" style="2" customWidth="1"/>
    <col min="9666" max="9919" width="9.140625" style="2"/>
    <col min="9920" max="9920" width="4.5703125" style="2" customWidth="1"/>
    <col min="9921" max="9921" width="65" style="2" customWidth="1"/>
    <col min="9922" max="10175" width="9.140625" style="2"/>
    <col min="10176" max="10176" width="4.5703125" style="2" customWidth="1"/>
    <col min="10177" max="10177" width="65" style="2" customWidth="1"/>
    <col min="10178" max="10431" width="9.140625" style="2"/>
    <col min="10432" max="10432" width="4.5703125" style="2" customWidth="1"/>
    <col min="10433" max="10433" width="65" style="2" customWidth="1"/>
    <col min="10434" max="10687" width="9.140625" style="2"/>
    <col min="10688" max="10688" width="4.5703125" style="2" customWidth="1"/>
    <col min="10689" max="10689" width="65" style="2" customWidth="1"/>
    <col min="10690" max="10943" width="9.140625" style="2"/>
    <col min="10944" max="10944" width="4.5703125" style="2" customWidth="1"/>
    <col min="10945" max="10945" width="65" style="2" customWidth="1"/>
    <col min="10946" max="11199" width="9.140625" style="2"/>
    <col min="11200" max="11200" width="4.5703125" style="2" customWidth="1"/>
    <col min="11201" max="11201" width="65" style="2" customWidth="1"/>
    <col min="11202" max="11455" width="9.140625" style="2"/>
    <col min="11456" max="11456" width="4.5703125" style="2" customWidth="1"/>
    <col min="11457" max="11457" width="65" style="2" customWidth="1"/>
    <col min="11458" max="11711" width="9.140625" style="2"/>
    <col min="11712" max="11712" width="4.5703125" style="2" customWidth="1"/>
    <col min="11713" max="11713" width="65" style="2" customWidth="1"/>
    <col min="11714" max="11967" width="9.140625" style="2"/>
    <col min="11968" max="11968" width="4.5703125" style="2" customWidth="1"/>
    <col min="11969" max="11969" width="65" style="2" customWidth="1"/>
    <col min="11970" max="12223" width="9.140625" style="2"/>
    <col min="12224" max="12224" width="4.5703125" style="2" customWidth="1"/>
    <col min="12225" max="12225" width="65" style="2" customWidth="1"/>
    <col min="12226" max="12479" width="9.140625" style="2"/>
    <col min="12480" max="12480" width="4.5703125" style="2" customWidth="1"/>
    <col min="12481" max="12481" width="65" style="2" customWidth="1"/>
    <col min="12482" max="12735" width="9.140625" style="2"/>
    <col min="12736" max="12736" width="4.5703125" style="2" customWidth="1"/>
    <col min="12737" max="12737" width="65" style="2" customWidth="1"/>
    <col min="12738" max="12991" width="9.140625" style="2"/>
    <col min="12992" max="12992" width="4.5703125" style="2" customWidth="1"/>
    <col min="12993" max="12993" width="65" style="2" customWidth="1"/>
    <col min="12994" max="13247" width="9.140625" style="2"/>
    <col min="13248" max="13248" width="4.5703125" style="2" customWidth="1"/>
    <col min="13249" max="13249" width="65" style="2" customWidth="1"/>
    <col min="13250" max="13503" width="9.140625" style="2"/>
    <col min="13504" max="13504" width="4.5703125" style="2" customWidth="1"/>
    <col min="13505" max="13505" width="65" style="2" customWidth="1"/>
    <col min="13506" max="13759" width="9.140625" style="2"/>
    <col min="13760" max="13760" width="4.5703125" style="2" customWidth="1"/>
    <col min="13761" max="13761" width="65" style="2" customWidth="1"/>
    <col min="13762" max="14015" width="9.140625" style="2"/>
    <col min="14016" max="14016" width="4.5703125" style="2" customWidth="1"/>
    <col min="14017" max="14017" width="65" style="2" customWidth="1"/>
    <col min="14018" max="14271" width="9.140625" style="2"/>
    <col min="14272" max="14272" width="4.5703125" style="2" customWidth="1"/>
    <col min="14273" max="14273" width="65" style="2" customWidth="1"/>
    <col min="14274" max="14527" width="9.140625" style="2"/>
    <col min="14528" max="14528" width="4.5703125" style="2" customWidth="1"/>
    <col min="14529" max="14529" width="65" style="2" customWidth="1"/>
    <col min="14530" max="14783" width="9.140625" style="2"/>
    <col min="14784" max="14784" width="4.5703125" style="2" customWidth="1"/>
    <col min="14785" max="14785" width="65" style="2" customWidth="1"/>
    <col min="14786" max="15039" width="9.140625" style="2"/>
    <col min="15040" max="15040" width="4.5703125" style="2" customWidth="1"/>
    <col min="15041" max="15041" width="65" style="2" customWidth="1"/>
    <col min="15042" max="15295" width="9.140625" style="2"/>
    <col min="15296" max="15296" width="4.5703125" style="2" customWidth="1"/>
    <col min="15297" max="15297" width="65" style="2" customWidth="1"/>
    <col min="15298" max="15551" width="9.140625" style="2"/>
    <col min="15552" max="15552" width="4.5703125" style="2" customWidth="1"/>
    <col min="15553" max="15553" width="65" style="2" customWidth="1"/>
    <col min="15554" max="15807" width="9.140625" style="2"/>
    <col min="15808" max="15808" width="4.5703125" style="2" customWidth="1"/>
    <col min="15809" max="15809" width="65" style="2" customWidth="1"/>
    <col min="15810" max="16063" width="9.140625" style="2"/>
    <col min="16064" max="16064" width="4.5703125" style="2" customWidth="1"/>
    <col min="16065" max="16065" width="65" style="2" customWidth="1"/>
    <col min="16066" max="16384" width="9.140625" style="2"/>
  </cols>
  <sheetData>
    <row r="1" spans="1:25" s="477" customFormat="1" ht="27" customHeight="1">
      <c r="A1" s="957" t="s">
        <v>3211</v>
      </c>
      <c r="B1" s="957"/>
      <c r="C1" s="957"/>
      <c r="D1" s="957"/>
      <c r="E1" s="957"/>
      <c r="F1" s="957"/>
      <c r="G1" s="957"/>
      <c r="H1" s="957"/>
      <c r="I1" s="957"/>
      <c r="J1" s="957"/>
      <c r="K1" s="957"/>
      <c r="L1" s="957"/>
      <c r="M1" s="957"/>
      <c r="N1" s="957"/>
      <c r="O1" s="957"/>
      <c r="P1" s="957"/>
      <c r="Q1" s="957"/>
      <c r="R1" s="957"/>
      <c r="S1" s="957"/>
      <c r="T1" s="957"/>
      <c r="U1"/>
      <c r="V1"/>
      <c r="W1"/>
      <c r="X1"/>
      <c r="Y1"/>
    </row>
    <row r="2" spans="1:25" s="477" customFormat="1" ht="24.75" customHeight="1">
      <c r="A2" s="958" t="s">
        <v>3212</v>
      </c>
      <c r="B2" s="958"/>
      <c r="C2" s="958"/>
      <c r="D2" s="958"/>
      <c r="E2" s="958"/>
      <c r="F2" s="958"/>
      <c r="G2" s="958"/>
      <c r="H2" s="958"/>
      <c r="I2" s="958"/>
      <c r="J2" s="958"/>
      <c r="K2" s="958"/>
      <c r="L2" s="958"/>
      <c r="M2" s="958"/>
      <c r="N2" s="958"/>
      <c r="O2" s="958"/>
      <c r="P2" s="958"/>
      <c r="Q2" s="958"/>
      <c r="R2" s="958"/>
      <c r="S2" s="958"/>
      <c r="T2" s="958"/>
      <c r="U2"/>
      <c r="V2"/>
      <c r="W2"/>
      <c r="X2"/>
      <c r="Y2"/>
    </row>
    <row r="3" spans="1:25" s="476" customFormat="1">
      <c r="A3" s="1"/>
      <c r="B3" s="2"/>
      <c r="C3" s="2"/>
      <c r="D3" s="2"/>
      <c r="E3" s="2"/>
      <c r="F3" s="2"/>
      <c r="G3" s="2"/>
      <c r="H3" s="2"/>
      <c r="I3" s="2"/>
      <c r="J3" s="2"/>
      <c r="K3" s="2"/>
      <c r="L3" s="2"/>
      <c r="M3" s="2"/>
      <c r="S3" s="959" t="s">
        <v>2948</v>
      </c>
      <c r="T3" s="959"/>
      <c r="U3"/>
      <c r="V3"/>
      <c r="W3"/>
      <c r="X3"/>
      <c r="Y3"/>
    </row>
    <row r="4" spans="1:25" s="1" customFormat="1" ht="18" customHeight="1">
      <c r="A4" s="822" t="s">
        <v>1107</v>
      </c>
      <c r="B4" s="920" t="s">
        <v>1108</v>
      </c>
      <c r="C4" s="884" t="s">
        <v>2933</v>
      </c>
      <c r="D4" s="893"/>
      <c r="E4" s="893"/>
      <c r="F4" s="893"/>
      <c r="G4" s="893"/>
      <c r="H4" s="893"/>
      <c r="I4" s="893"/>
      <c r="J4" s="953"/>
      <c r="K4" s="954" t="s">
        <v>2934</v>
      </c>
      <c r="L4" s="955"/>
      <c r="M4" s="955"/>
      <c r="N4" s="955"/>
      <c r="O4" s="955"/>
      <c r="P4" s="955"/>
      <c r="Q4" s="955"/>
      <c r="R4" s="872"/>
      <c r="S4" s="960" t="s">
        <v>2960</v>
      </c>
      <c r="T4" s="961"/>
      <c r="U4"/>
      <c r="V4"/>
      <c r="W4"/>
      <c r="X4"/>
      <c r="Y4"/>
    </row>
    <row r="5" spans="1:25" s="480" customFormat="1" ht="51">
      <c r="A5" s="824"/>
      <c r="B5" s="924"/>
      <c r="C5" s="434" t="s">
        <v>2890</v>
      </c>
      <c r="D5" s="441" t="s">
        <v>2820</v>
      </c>
      <c r="E5" s="441" t="s">
        <v>2821</v>
      </c>
      <c r="F5" s="441" t="s">
        <v>2822</v>
      </c>
      <c r="G5" s="441" t="s">
        <v>2823</v>
      </c>
      <c r="H5" s="441" t="s">
        <v>2824</v>
      </c>
      <c r="I5" s="441" t="s">
        <v>2825</v>
      </c>
      <c r="J5" s="233" t="s">
        <v>2889</v>
      </c>
      <c r="K5" s="434" t="s">
        <v>2890</v>
      </c>
      <c r="L5" s="441" t="s">
        <v>2820</v>
      </c>
      <c r="M5" s="441" t="s">
        <v>2821</v>
      </c>
      <c r="N5" s="441" t="s">
        <v>2822</v>
      </c>
      <c r="O5" s="441" t="s">
        <v>2823</v>
      </c>
      <c r="P5" s="441" t="s">
        <v>2824</v>
      </c>
      <c r="Q5" s="441" t="s">
        <v>2825</v>
      </c>
      <c r="R5" s="233" t="s">
        <v>2889</v>
      </c>
      <c r="S5" s="266" t="s">
        <v>2891</v>
      </c>
      <c r="T5" s="267" t="s">
        <v>2892</v>
      </c>
      <c r="U5"/>
      <c r="V5"/>
      <c r="W5"/>
      <c r="X5"/>
      <c r="Y5"/>
    </row>
    <row r="6" spans="1:25" s="480" customFormat="1" ht="12.6" customHeight="1">
      <c r="A6" s="13" t="s">
        <v>1011</v>
      </c>
      <c r="B6" s="16" t="s">
        <v>1112</v>
      </c>
      <c r="C6" s="216">
        <v>49</v>
      </c>
      <c r="D6" s="217">
        <v>41</v>
      </c>
      <c r="E6" s="217">
        <v>0</v>
      </c>
      <c r="F6" s="490">
        <v>32</v>
      </c>
      <c r="G6" s="490">
        <v>24</v>
      </c>
      <c r="H6" s="490">
        <v>5</v>
      </c>
      <c r="I6" s="490">
        <v>3</v>
      </c>
      <c r="J6" s="491">
        <f>SUM(D6:I6)</f>
        <v>105</v>
      </c>
      <c r="K6" s="216">
        <v>0</v>
      </c>
      <c r="L6" s="490">
        <v>0</v>
      </c>
      <c r="M6" s="490">
        <v>0</v>
      </c>
      <c r="N6" s="217">
        <v>0</v>
      </c>
      <c r="O6" s="217">
        <v>0</v>
      </c>
      <c r="P6" s="217">
        <v>0</v>
      </c>
      <c r="Q6" s="217">
        <v>0</v>
      </c>
      <c r="R6" s="218">
        <f>SUM(L6:Q6)</f>
        <v>0</v>
      </c>
      <c r="S6" s="695">
        <f>+C6+K6</f>
        <v>49</v>
      </c>
      <c r="T6" s="693">
        <f>+J6+R6</f>
        <v>105</v>
      </c>
      <c r="U6"/>
      <c r="V6"/>
      <c r="W6"/>
      <c r="X6"/>
      <c r="Y6"/>
    </row>
    <row r="7" spans="1:25" s="480" customFormat="1" ht="12.6" customHeight="1">
      <c r="A7" s="13" t="s">
        <v>1013</v>
      </c>
      <c r="B7" s="16" t="s">
        <v>1113</v>
      </c>
      <c r="C7" s="216">
        <v>9</v>
      </c>
      <c r="D7" s="217">
        <v>9</v>
      </c>
      <c r="E7" s="217">
        <v>0</v>
      </c>
      <c r="F7" s="490">
        <v>11</v>
      </c>
      <c r="G7" s="490">
        <v>15</v>
      </c>
      <c r="H7" s="490">
        <v>0</v>
      </c>
      <c r="I7" s="490">
        <v>0</v>
      </c>
      <c r="J7" s="491">
        <f t="shared" ref="J7:J45" si="0">SUM(D7:I7)</f>
        <v>35</v>
      </c>
      <c r="K7" s="216">
        <v>0</v>
      </c>
      <c r="L7" s="490">
        <v>0</v>
      </c>
      <c r="M7" s="490">
        <v>0</v>
      </c>
      <c r="N7" s="217">
        <v>0</v>
      </c>
      <c r="O7" s="217">
        <v>0</v>
      </c>
      <c r="P7" s="217">
        <v>0</v>
      </c>
      <c r="Q7" s="217">
        <v>0</v>
      </c>
      <c r="R7" s="218">
        <f t="shared" ref="R7:R45" si="1">SUM(L7:Q7)</f>
        <v>0</v>
      </c>
      <c r="S7" s="695">
        <f t="shared" ref="S7:S45" si="2">+C7+K7</f>
        <v>9</v>
      </c>
      <c r="T7" s="693">
        <f t="shared" ref="T7:T45" si="3">+J7+R7</f>
        <v>35</v>
      </c>
      <c r="U7"/>
      <c r="V7"/>
      <c r="W7"/>
      <c r="X7"/>
      <c r="Y7"/>
    </row>
    <row r="8" spans="1:25" s="480" customFormat="1" ht="12.6" customHeight="1">
      <c r="A8" s="13" t="s">
        <v>1015</v>
      </c>
      <c r="B8" s="16" t="s">
        <v>1114</v>
      </c>
      <c r="C8" s="216">
        <v>18</v>
      </c>
      <c r="D8" s="217">
        <v>18</v>
      </c>
      <c r="E8" s="217">
        <v>0</v>
      </c>
      <c r="F8" s="490">
        <v>13</v>
      </c>
      <c r="G8" s="490">
        <v>7</v>
      </c>
      <c r="H8" s="490">
        <v>1</v>
      </c>
      <c r="I8" s="490">
        <v>0</v>
      </c>
      <c r="J8" s="491">
        <f t="shared" si="0"/>
        <v>39</v>
      </c>
      <c r="K8" s="216">
        <v>0</v>
      </c>
      <c r="L8" s="490">
        <v>0</v>
      </c>
      <c r="M8" s="490">
        <v>0</v>
      </c>
      <c r="N8" s="217">
        <v>0</v>
      </c>
      <c r="O8" s="217">
        <v>0</v>
      </c>
      <c r="P8" s="217">
        <v>0</v>
      </c>
      <c r="Q8" s="217">
        <v>0</v>
      </c>
      <c r="R8" s="218">
        <f t="shared" si="1"/>
        <v>0</v>
      </c>
      <c r="S8" s="695">
        <f t="shared" si="2"/>
        <v>18</v>
      </c>
      <c r="T8" s="693">
        <f t="shared" si="3"/>
        <v>39</v>
      </c>
      <c r="U8"/>
      <c r="V8"/>
      <c r="W8"/>
      <c r="X8"/>
      <c r="Y8"/>
    </row>
    <row r="9" spans="1:25" s="480" customFormat="1" ht="12.6" customHeight="1">
      <c r="A9" s="13" t="s">
        <v>1115</v>
      </c>
      <c r="B9" s="16" t="s">
        <v>1116</v>
      </c>
      <c r="C9" s="216">
        <v>2</v>
      </c>
      <c r="D9" s="217">
        <v>2</v>
      </c>
      <c r="E9" s="217">
        <v>0</v>
      </c>
      <c r="F9" s="490">
        <v>3</v>
      </c>
      <c r="G9" s="490">
        <v>5</v>
      </c>
      <c r="H9" s="490">
        <v>0</v>
      </c>
      <c r="I9" s="490">
        <v>0</v>
      </c>
      <c r="J9" s="491">
        <f t="shared" si="0"/>
        <v>10</v>
      </c>
      <c r="K9" s="216">
        <v>0</v>
      </c>
      <c r="L9" s="490">
        <v>0</v>
      </c>
      <c r="M9" s="490">
        <v>0</v>
      </c>
      <c r="N9" s="217">
        <v>0</v>
      </c>
      <c r="O9" s="217">
        <v>0</v>
      </c>
      <c r="P9" s="217">
        <v>0</v>
      </c>
      <c r="Q9" s="217">
        <v>0</v>
      </c>
      <c r="R9" s="218">
        <f t="shared" si="1"/>
        <v>0</v>
      </c>
      <c r="S9" s="695">
        <f t="shared" si="2"/>
        <v>2</v>
      </c>
      <c r="T9" s="693">
        <f t="shared" si="3"/>
        <v>10</v>
      </c>
      <c r="U9"/>
      <c r="V9"/>
      <c r="W9"/>
      <c r="X9"/>
      <c r="Y9"/>
    </row>
    <row r="10" spans="1:25" s="480" customFormat="1" ht="12.6" customHeight="1">
      <c r="A10" s="13" t="s">
        <v>1017</v>
      </c>
      <c r="B10" s="16" t="s">
        <v>1117</v>
      </c>
      <c r="C10" s="216">
        <v>11</v>
      </c>
      <c r="D10" s="217">
        <v>10</v>
      </c>
      <c r="E10" s="217">
        <v>1</v>
      </c>
      <c r="F10" s="490">
        <v>4</v>
      </c>
      <c r="G10" s="490">
        <v>1</v>
      </c>
      <c r="H10" s="490">
        <v>0</v>
      </c>
      <c r="I10" s="490">
        <v>0</v>
      </c>
      <c r="J10" s="491">
        <f t="shared" si="0"/>
        <v>16</v>
      </c>
      <c r="K10" s="216">
        <v>1</v>
      </c>
      <c r="L10" s="490">
        <v>1</v>
      </c>
      <c r="M10" s="490">
        <v>0</v>
      </c>
      <c r="N10" s="217">
        <v>0</v>
      </c>
      <c r="O10" s="217">
        <v>0</v>
      </c>
      <c r="P10" s="217">
        <v>0</v>
      </c>
      <c r="Q10" s="217">
        <v>0</v>
      </c>
      <c r="R10" s="218">
        <f t="shared" si="1"/>
        <v>1</v>
      </c>
      <c r="S10" s="695">
        <f t="shared" si="2"/>
        <v>12</v>
      </c>
      <c r="T10" s="693">
        <f t="shared" si="3"/>
        <v>17</v>
      </c>
      <c r="U10"/>
      <c r="V10"/>
      <c r="W10"/>
      <c r="X10"/>
      <c r="Y10"/>
    </row>
    <row r="11" spans="1:25" s="480" customFormat="1" ht="12.6" customHeight="1">
      <c r="A11" s="13" t="s">
        <v>1019</v>
      </c>
      <c r="B11" s="16" t="s">
        <v>1118</v>
      </c>
      <c r="C11" s="216">
        <v>606</v>
      </c>
      <c r="D11" s="217">
        <v>180</v>
      </c>
      <c r="E11" s="217">
        <v>2</v>
      </c>
      <c r="F11" s="490">
        <v>363</v>
      </c>
      <c r="G11" s="490">
        <v>139</v>
      </c>
      <c r="H11" s="490">
        <v>109</v>
      </c>
      <c r="I11" s="490">
        <v>54</v>
      </c>
      <c r="J11" s="491">
        <f t="shared" si="0"/>
        <v>847</v>
      </c>
      <c r="K11" s="216">
        <v>74</v>
      </c>
      <c r="L11" s="490">
        <v>27</v>
      </c>
      <c r="M11" s="490">
        <v>0</v>
      </c>
      <c r="N11" s="217">
        <v>49</v>
      </c>
      <c r="O11" s="217">
        <v>2</v>
      </c>
      <c r="P11" s="217">
        <v>0</v>
      </c>
      <c r="Q11" s="217">
        <v>0</v>
      </c>
      <c r="R11" s="218">
        <f t="shared" si="1"/>
        <v>78</v>
      </c>
      <c r="S11" s="695">
        <f t="shared" si="2"/>
        <v>680</v>
      </c>
      <c r="T11" s="693">
        <f t="shared" si="3"/>
        <v>925</v>
      </c>
      <c r="U11"/>
      <c r="V11"/>
      <c r="W11"/>
      <c r="X11"/>
      <c r="Y11"/>
    </row>
    <row r="12" spans="1:25" s="480" customFormat="1" ht="12.6" customHeight="1">
      <c r="A12" s="13" t="s">
        <v>1021</v>
      </c>
      <c r="B12" s="16" t="s">
        <v>1119</v>
      </c>
      <c r="C12" s="216">
        <v>81</v>
      </c>
      <c r="D12" s="217">
        <v>49</v>
      </c>
      <c r="E12" s="217">
        <v>3</v>
      </c>
      <c r="F12" s="490">
        <v>47</v>
      </c>
      <c r="G12" s="490">
        <v>38</v>
      </c>
      <c r="H12" s="490">
        <v>23</v>
      </c>
      <c r="I12" s="490">
        <v>10</v>
      </c>
      <c r="J12" s="491">
        <f t="shared" si="0"/>
        <v>170</v>
      </c>
      <c r="K12" s="216">
        <v>0</v>
      </c>
      <c r="L12" s="490">
        <v>0</v>
      </c>
      <c r="M12" s="490">
        <v>0</v>
      </c>
      <c r="N12" s="217">
        <v>0</v>
      </c>
      <c r="O12" s="217">
        <v>0</v>
      </c>
      <c r="P12" s="217">
        <v>0</v>
      </c>
      <c r="Q12" s="217">
        <v>0</v>
      </c>
      <c r="R12" s="218">
        <f t="shared" si="1"/>
        <v>0</v>
      </c>
      <c r="S12" s="695">
        <f t="shared" si="2"/>
        <v>81</v>
      </c>
      <c r="T12" s="693">
        <f t="shared" si="3"/>
        <v>170</v>
      </c>
      <c r="U12"/>
      <c r="V12"/>
      <c r="W12"/>
      <c r="X12"/>
      <c r="Y12"/>
    </row>
    <row r="13" spans="1:25" s="480" customFormat="1" ht="12.6" customHeight="1">
      <c r="A13" s="13" t="s">
        <v>1023</v>
      </c>
      <c r="B13" s="16" t="s">
        <v>1120</v>
      </c>
      <c r="C13" s="216">
        <v>17</v>
      </c>
      <c r="D13" s="217">
        <v>14</v>
      </c>
      <c r="E13" s="217">
        <v>0</v>
      </c>
      <c r="F13" s="490">
        <v>8</v>
      </c>
      <c r="G13" s="490">
        <v>5</v>
      </c>
      <c r="H13" s="490">
        <v>4</v>
      </c>
      <c r="I13" s="490">
        <v>2</v>
      </c>
      <c r="J13" s="491">
        <f t="shared" si="0"/>
        <v>33</v>
      </c>
      <c r="K13" s="216">
        <v>1</v>
      </c>
      <c r="L13" s="490">
        <v>1</v>
      </c>
      <c r="M13" s="490">
        <v>0</v>
      </c>
      <c r="N13" s="217">
        <v>0</v>
      </c>
      <c r="O13" s="217">
        <v>0</v>
      </c>
      <c r="P13" s="217">
        <v>0</v>
      </c>
      <c r="Q13" s="217">
        <v>0</v>
      </c>
      <c r="R13" s="218">
        <f t="shared" si="1"/>
        <v>1</v>
      </c>
      <c r="S13" s="695">
        <f t="shared" si="2"/>
        <v>18</v>
      </c>
      <c r="T13" s="693">
        <f t="shared" si="3"/>
        <v>34</v>
      </c>
      <c r="U13"/>
      <c r="V13"/>
      <c r="W13"/>
      <c r="X13"/>
      <c r="Y13"/>
    </row>
    <row r="14" spans="1:25" s="480" customFormat="1" ht="12.6" customHeight="1">
      <c r="A14" s="13" t="s">
        <v>1025</v>
      </c>
      <c r="B14" s="16" t="s">
        <v>1121</v>
      </c>
      <c r="C14" s="216">
        <v>21</v>
      </c>
      <c r="D14" s="217">
        <v>19</v>
      </c>
      <c r="E14" s="217">
        <v>0</v>
      </c>
      <c r="F14" s="490">
        <v>17</v>
      </c>
      <c r="G14" s="490">
        <v>9</v>
      </c>
      <c r="H14" s="490">
        <v>1</v>
      </c>
      <c r="I14" s="490">
        <v>0</v>
      </c>
      <c r="J14" s="491">
        <f t="shared" si="0"/>
        <v>46</v>
      </c>
      <c r="K14" s="216">
        <v>0</v>
      </c>
      <c r="L14" s="490">
        <v>0</v>
      </c>
      <c r="M14" s="490">
        <v>0</v>
      </c>
      <c r="N14" s="217">
        <v>0</v>
      </c>
      <c r="O14" s="217">
        <v>0</v>
      </c>
      <c r="P14" s="217">
        <v>0</v>
      </c>
      <c r="Q14" s="217">
        <v>0</v>
      </c>
      <c r="R14" s="218">
        <f t="shared" si="1"/>
        <v>0</v>
      </c>
      <c r="S14" s="695">
        <f t="shared" si="2"/>
        <v>21</v>
      </c>
      <c r="T14" s="693">
        <f t="shared" si="3"/>
        <v>46</v>
      </c>
      <c r="U14"/>
      <c r="V14"/>
      <c r="W14"/>
      <c r="X14"/>
      <c r="Y14"/>
    </row>
    <row r="15" spans="1:25" s="480" customFormat="1" ht="12.6" customHeight="1">
      <c r="A15" s="14">
        <f t="shared" ref="A15:A45" si="4">+A14+1</f>
        <v>10</v>
      </c>
      <c r="B15" s="16" t="s">
        <v>1122</v>
      </c>
      <c r="C15" s="216">
        <v>23</v>
      </c>
      <c r="D15" s="217">
        <v>19</v>
      </c>
      <c r="E15" s="217">
        <v>0</v>
      </c>
      <c r="F15" s="490">
        <v>10</v>
      </c>
      <c r="G15" s="490">
        <v>7</v>
      </c>
      <c r="H15" s="490">
        <v>2</v>
      </c>
      <c r="I15" s="490">
        <v>1</v>
      </c>
      <c r="J15" s="491">
        <f t="shared" si="0"/>
        <v>39</v>
      </c>
      <c r="K15" s="216">
        <v>1</v>
      </c>
      <c r="L15" s="490">
        <v>1</v>
      </c>
      <c r="M15" s="490">
        <v>0</v>
      </c>
      <c r="N15" s="217">
        <v>0</v>
      </c>
      <c r="O15" s="217">
        <v>0</v>
      </c>
      <c r="P15" s="217">
        <v>0</v>
      </c>
      <c r="Q15" s="217">
        <v>0</v>
      </c>
      <c r="R15" s="218">
        <f t="shared" si="1"/>
        <v>1</v>
      </c>
      <c r="S15" s="695">
        <f t="shared" si="2"/>
        <v>24</v>
      </c>
      <c r="T15" s="693">
        <f t="shared" si="3"/>
        <v>40</v>
      </c>
      <c r="U15"/>
      <c r="V15"/>
      <c r="W15"/>
      <c r="X15"/>
      <c r="Y15"/>
    </row>
    <row r="16" spans="1:25" s="480" customFormat="1" ht="12.6" customHeight="1">
      <c r="A16" s="14">
        <f t="shared" si="4"/>
        <v>11</v>
      </c>
      <c r="B16" s="16" t="s">
        <v>1123</v>
      </c>
      <c r="C16" s="216">
        <v>8</v>
      </c>
      <c r="D16" s="217">
        <v>6</v>
      </c>
      <c r="E16" s="217">
        <v>0</v>
      </c>
      <c r="F16" s="490">
        <v>5</v>
      </c>
      <c r="G16" s="490">
        <v>3</v>
      </c>
      <c r="H16" s="490">
        <v>2</v>
      </c>
      <c r="I16" s="490">
        <v>0</v>
      </c>
      <c r="J16" s="491">
        <f t="shared" si="0"/>
        <v>16</v>
      </c>
      <c r="K16" s="216">
        <v>0</v>
      </c>
      <c r="L16" s="490">
        <v>0</v>
      </c>
      <c r="M16" s="490">
        <v>0</v>
      </c>
      <c r="N16" s="217">
        <v>0</v>
      </c>
      <c r="O16" s="217">
        <v>0</v>
      </c>
      <c r="P16" s="217">
        <v>0</v>
      </c>
      <c r="Q16" s="217">
        <v>0</v>
      </c>
      <c r="R16" s="218">
        <f t="shared" si="1"/>
        <v>0</v>
      </c>
      <c r="S16" s="695">
        <f t="shared" si="2"/>
        <v>8</v>
      </c>
      <c r="T16" s="693">
        <f t="shared" si="3"/>
        <v>16</v>
      </c>
      <c r="U16"/>
      <c r="V16"/>
      <c r="W16"/>
      <c r="X16"/>
      <c r="Y16"/>
    </row>
    <row r="17" spans="1:25" s="480" customFormat="1" ht="12.6" customHeight="1">
      <c r="A17" s="14">
        <f t="shared" si="4"/>
        <v>12</v>
      </c>
      <c r="B17" s="16" t="s">
        <v>1124</v>
      </c>
      <c r="C17" s="216">
        <v>3</v>
      </c>
      <c r="D17" s="217">
        <v>3</v>
      </c>
      <c r="E17" s="217">
        <v>0</v>
      </c>
      <c r="F17" s="490">
        <v>4</v>
      </c>
      <c r="G17" s="490">
        <v>4</v>
      </c>
      <c r="H17" s="490">
        <v>0</v>
      </c>
      <c r="I17" s="490">
        <v>0</v>
      </c>
      <c r="J17" s="491">
        <f t="shared" si="0"/>
        <v>11</v>
      </c>
      <c r="K17" s="216">
        <v>0</v>
      </c>
      <c r="L17" s="490">
        <v>0</v>
      </c>
      <c r="M17" s="490">
        <v>0</v>
      </c>
      <c r="N17" s="217">
        <v>0</v>
      </c>
      <c r="O17" s="217">
        <v>0</v>
      </c>
      <c r="P17" s="217">
        <v>0</v>
      </c>
      <c r="Q17" s="217">
        <v>0</v>
      </c>
      <c r="R17" s="218">
        <f t="shared" si="1"/>
        <v>0</v>
      </c>
      <c r="S17" s="695">
        <f t="shared" si="2"/>
        <v>3</v>
      </c>
      <c r="T17" s="693">
        <f t="shared" si="3"/>
        <v>11</v>
      </c>
      <c r="U17"/>
      <c r="V17"/>
      <c r="W17"/>
      <c r="X17"/>
      <c r="Y17"/>
    </row>
    <row r="18" spans="1:25" s="480" customFormat="1" ht="12.6" customHeight="1">
      <c r="A18" s="14">
        <f t="shared" si="4"/>
        <v>13</v>
      </c>
      <c r="B18" s="16" t="s">
        <v>1125</v>
      </c>
      <c r="C18" s="216">
        <v>7</v>
      </c>
      <c r="D18" s="217">
        <v>4</v>
      </c>
      <c r="E18" s="217">
        <v>0</v>
      </c>
      <c r="F18" s="490">
        <v>4</v>
      </c>
      <c r="G18" s="490">
        <v>3</v>
      </c>
      <c r="H18" s="490">
        <v>3</v>
      </c>
      <c r="I18" s="490">
        <v>1</v>
      </c>
      <c r="J18" s="491">
        <f t="shared" si="0"/>
        <v>15</v>
      </c>
      <c r="K18" s="216">
        <v>0</v>
      </c>
      <c r="L18" s="490">
        <v>0</v>
      </c>
      <c r="M18" s="490">
        <v>0</v>
      </c>
      <c r="N18" s="217">
        <v>0</v>
      </c>
      <c r="O18" s="217">
        <v>0</v>
      </c>
      <c r="P18" s="217">
        <v>0</v>
      </c>
      <c r="Q18" s="217">
        <v>0</v>
      </c>
      <c r="R18" s="218">
        <f t="shared" si="1"/>
        <v>0</v>
      </c>
      <c r="S18" s="695">
        <f t="shared" si="2"/>
        <v>7</v>
      </c>
      <c r="T18" s="693">
        <f t="shared" si="3"/>
        <v>15</v>
      </c>
      <c r="U18"/>
      <c r="V18"/>
      <c r="W18"/>
      <c r="X18"/>
      <c r="Y18"/>
    </row>
    <row r="19" spans="1:25" s="480" customFormat="1" ht="12.6" customHeight="1">
      <c r="A19" s="14">
        <f t="shared" si="4"/>
        <v>14</v>
      </c>
      <c r="B19" s="16" t="s">
        <v>1126</v>
      </c>
      <c r="C19" s="216">
        <v>26</v>
      </c>
      <c r="D19" s="217">
        <v>23</v>
      </c>
      <c r="E19" s="217">
        <v>1</v>
      </c>
      <c r="F19" s="490">
        <v>16</v>
      </c>
      <c r="G19" s="490">
        <v>9</v>
      </c>
      <c r="H19" s="490">
        <v>2</v>
      </c>
      <c r="I19" s="490">
        <v>1</v>
      </c>
      <c r="J19" s="491">
        <f t="shared" si="0"/>
        <v>52</v>
      </c>
      <c r="K19" s="216">
        <v>0</v>
      </c>
      <c r="L19" s="490">
        <v>0</v>
      </c>
      <c r="M19" s="490">
        <v>0</v>
      </c>
      <c r="N19" s="217">
        <v>0</v>
      </c>
      <c r="O19" s="217">
        <v>0</v>
      </c>
      <c r="P19" s="217">
        <v>0</v>
      </c>
      <c r="Q19" s="217">
        <v>0</v>
      </c>
      <c r="R19" s="218">
        <f t="shared" si="1"/>
        <v>0</v>
      </c>
      <c r="S19" s="695">
        <f t="shared" si="2"/>
        <v>26</v>
      </c>
      <c r="T19" s="693">
        <f t="shared" si="3"/>
        <v>52</v>
      </c>
      <c r="U19"/>
      <c r="V19"/>
      <c r="W19"/>
      <c r="X19"/>
      <c r="Y19"/>
    </row>
    <row r="20" spans="1:25" s="480" customFormat="1" ht="12.6" customHeight="1">
      <c r="A20" s="14">
        <f t="shared" si="4"/>
        <v>15</v>
      </c>
      <c r="B20" s="16" t="s">
        <v>1127</v>
      </c>
      <c r="C20" s="216">
        <v>3</v>
      </c>
      <c r="D20" s="217">
        <v>3</v>
      </c>
      <c r="E20" s="217">
        <v>0</v>
      </c>
      <c r="F20" s="490">
        <v>0</v>
      </c>
      <c r="G20" s="490">
        <v>2</v>
      </c>
      <c r="H20" s="490">
        <v>0</v>
      </c>
      <c r="I20" s="490">
        <v>0</v>
      </c>
      <c r="J20" s="491">
        <f t="shared" si="0"/>
        <v>5</v>
      </c>
      <c r="K20" s="216">
        <v>0</v>
      </c>
      <c r="L20" s="490">
        <v>0</v>
      </c>
      <c r="M20" s="490">
        <v>0</v>
      </c>
      <c r="N20" s="217">
        <v>0</v>
      </c>
      <c r="O20" s="217">
        <v>0</v>
      </c>
      <c r="P20" s="217">
        <v>0</v>
      </c>
      <c r="Q20" s="217">
        <v>0</v>
      </c>
      <c r="R20" s="218">
        <f t="shared" si="1"/>
        <v>0</v>
      </c>
      <c r="S20" s="695">
        <f t="shared" si="2"/>
        <v>3</v>
      </c>
      <c r="T20" s="693">
        <f t="shared" si="3"/>
        <v>5</v>
      </c>
      <c r="U20"/>
      <c r="V20"/>
      <c r="W20"/>
      <c r="X20"/>
      <c r="Y20"/>
    </row>
    <row r="21" spans="1:25" s="480" customFormat="1" ht="12.6" customHeight="1">
      <c r="A21" s="14">
        <f t="shared" si="4"/>
        <v>16</v>
      </c>
      <c r="B21" s="16" t="s">
        <v>1128</v>
      </c>
      <c r="C21" s="216">
        <v>52</v>
      </c>
      <c r="D21" s="217">
        <v>45</v>
      </c>
      <c r="E21" s="217">
        <v>0</v>
      </c>
      <c r="F21" s="490">
        <v>24</v>
      </c>
      <c r="G21" s="490">
        <v>30</v>
      </c>
      <c r="H21" s="490">
        <v>4</v>
      </c>
      <c r="I21" s="490">
        <v>1</v>
      </c>
      <c r="J21" s="491">
        <f t="shared" si="0"/>
        <v>104</v>
      </c>
      <c r="K21" s="216">
        <v>0</v>
      </c>
      <c r="L21" s="490">
        <v>0</v>
      </c>
      <c r="M21" s="490">
        <v>0</v>
      </c>
      <c r="N21" s="217">
        <v>0</v>
      </c>
      <c r="O21" s="217">
        <v>0</v>
      </c>
      <c r="P21" s="217">
        <v>0</v>
      </c>
      <c r="Q21" s="217">
        <v>0</v>
      </c>
      <c r="R21" s="218">
        <f t="shared" si="1"/>
        <v>0</v>
      </c>
      <c r="S21" s="695">
        <f t="shared" si="2"/>
        <v>52</v>
      </c>
      <c r="T21" s="693">
        <f t="shared" si="3"/>
        <v>104</v>
      </c>
      <c r="U21"/>
      <c r="V21"/>
      <c r="W21"/>
      <c r="X21"/>
      <c r="Y21"/>
    </row>
    <row r="22" spans="1:25" s="480" customFormat="1" ht="12.6" customHeight="1">
      <c r="A22" s="14">
        <f t="shared" si="4"/>
        <v>17</v>
      </c>
      <c r="B22" s="16" t="s">
        <v>1129</v>
      </c>
      <c r="C22" s="216">
        <v>10</v>
      </c>
      <c r="D22" s="217">
        <v>10</v>
      </c>
      <c r="E22" s="217">
        <v>0</v>
      </c>
      <c r="F22" s="490">
        <v>6</v>
      </c>
      <c r="G22" s="490">
        <v>3</v>
      </c>
      <c r="H22" s="490">
        <v>0</v>
      </c>
      <c r="I22" s="490">
        <v>0</v>
      </c>
      <c r="J22" s="491">
        <f t="shared" si="0"/>
        <v>19</v>
      </c>
      <c r="K22" s="216">
        <v>1</v>
      </c>
      <c r="L22" s="490">
        <v>1</v>
      </c>
      <c r="M22" s="490">
        <v>0</v>
      </c>
      <c r="N22" s="217">
        <v>0</v>
      </c>
      <c r="O22" s="217">
        <v>0</v>
      </c>
      <c r="P22" s="217">
        <v>0</v>
      </c>
      <c r="Q22" s="217">
        <v>0</v>
      </c>
      <c r="R22" s="218">
        <f t="shared" si="1"/>
        <v>1</v>
      </c>
      <c r="S22" s="695">
        <f t="shared" si="2"/>
        <v>11</v>
      </c>
      <c r="T22" s="693">
        <f t="shared" si="3"/>
        <v>20</v>
      </c>
      <c r="U22"/>
      <c r="V22"/>
      <c r="W22"/>
      <c r="X22"/>
      <c r="Y22"/>
    </row>
    <row r="23" spans="1:25" s="480" customFormat="1" ht="12.6" customHeight="1">
      <c r="A23" s="14">
        <f t="shared" si="4"/>
        <v>18</v>
      </c>
      <c r="B23" s="16" t="s">
        <v>1130</v>
      </c>
      <c r="C23" s="216">
        <v>6</v>
      </c>
      <c r="D23" s="217">
        <v>5</v>
      </c>
      <c r="E23" s="217">
        <v>0</v>
      </c>
      <c r="F23" s="490">
        <v>4</v>
      </c>
      <c r="G23" s="490">
        <v>7</v>
      </c>
      <c r="H23" s="490">
        <v>0</v>
      </c>
      <c r="I23" s="490">
        <v>0</v>
      </c>
      <c r="J23" s="491">
        <f t="shared" si="0"/>
        <v>16</v>
      </c>
      <c r="K23" s="216">
        <v>0</v>
      </c>
      <c r="L23" s="490">
        <v>0</v>
      </c>
      <c r="M23" s="490">
        <v>0</v>
      </c>
      <c r="N23" s="217">
        <v>0</v>
      </c>
      <c r="O23" s="217">
        <v>0</v>
      </c>
      <c r="P23" s="217">
        <v>0</v>
      </c>
      <c r="Q23" s="217">
        <v>0</v>
      </c>
      <c r="R23" s="218">
        <f t="shared" si="1"/>
        <v>0</v>
      </c>
      <c r="S23" s="695">
        <f t="shared" si="2"/>
        <v>6</v>
      </c>
      <c r="T23" s="693">
        <f t="shared" si="3"/>
        <v>16</v>
      </c>
      <c r="U23"/>
      <c r="V23"/>
      <c r="W23"/>
      <c r="X23"/>
      <c r="Y23"/>
    </row>
    <row r="24" spans="1:25" s="480" customFormat="1" ht="12.6" customHeight="1">
      <c r="A24" s="14">
        <f t="shared" si="4"/>
        <v>19</v>
      </c>
      <c r="B24" s="16" t="s">
        <v>1131</v>
      </c>
      <c r="C24" s="216">
        <v>17</v>
      </c>
      <c r="D24" s="217">
        <v>14</v>
      </c>
      <c r="E24" s="217">
        <v>0</v>
      </c>
      <c r="F24" s="490">
        <v>10</v>
      </c>
      <c r="G24" s="490">
        <v>6</v>
      </c>
      <c r="H24" s="490">
        <v>3</v>
      </c>
      <c r="I24" s="490">
        <v>2</v>
      </c>
      <c r="J24" s="491">
        <f t="shared" si="0"/>
        <v>35</v>
      </c>
      <c r="K24" s="216">
        <v>0</v>
      </c>
      <c r="L24" s="490">
        <v>0</v>
      </c>
      <c r="M24" s="490">
        <v>0</v>
      </c>
      <c r="N24" s="217">
        <v>0</v>
      </c>
      <c r="O24" s="217">
        <v>0</v>
      </c>
      <c r="P24" s="217">
        <v>0</v>
      </c>
      <c r="Q24" s="217">
        <v>0</v>
      </c>
      <c r="R24" s="218">
        <f t="shared" si="1"/>
        <v>0</v>
      </c>
      <c r="S24" s="695">
        <f t="shared" si="2"/>
        <v>17</v>
      </c>
      <c r="T24" s="693">
        <f t="shared" si="3"/>
        <v>35</v>
      </c>
      <c r="U24"/>
      <c r="V24"/>
      <c r="W24"/>
      <c r="X24"/>
      <c r="Y24"/>
    </row>
    <row r="25" spans="1:25" s="480" customFormat="1" ht="12.6" customHeight="1">
      <c r="A25" s="14">
        <f t="shared" si="4"/>
        <v>20</v>
      </c>
      <c r="B25" s="16" t="s">
        <v>1132</v>
      </c>
      <c r="C25" s="216">
        <v>29</v>
      </c>
      <c r="D25" s="217">
        <v>21</v>
      </c>
      <c r="E25" s="217">
        <v>1</v>
      </c>
      <c r="F25" s="490">
        <v>10</v>
      </c>
      <c r="G25" s="490">
        <v>13</v>
      </c>
      <c r="H25" s="490">
        <v>5</v>
      </c>
      <c r="I25" s="490">
        <v>0</v>
      </c>
      <c r="J25" s="491">
        <f t="shared" si="0"/>
        <v>50</v>
      </c>
      <c r="K25" s="216">
        <v>0</v>
      </c>
      <c r="L25" s="490">
        <v>0</v>
      </c>
      <c r="M25" s="490">
        <v>0</v>
      </c>
      <c r="N25" s="217">
        <v>0</v>
      </c>
      <c r="O25" s="217">
        <v>0</v>
      </c>
      <c r="P25" s="217">
        <v>0</v>
      </c>
      <c r="Q25" s="217">
        <v>0</v>
      </c>
      <c r="R25" s="218">
        <f t="shared" si="1"/>
        <v>0</v>
      </c>
      <c r="S25" s="695">
        <f t="shared" si="2"/>
        <v>29</v>
      </c>
      <c r="T25" s="693">
        <f t="shared" si="3"/>
        <v>50</v>
      </c>
      <c r="U25"/>
      <c r="V25"/>
      <c r="W25"/>
      <c r="X25"/>
      <c r="Y25"/>
    </row>
    <row r="26" spans="1:25" s="480" customFormat="1" ht="12.6" customHeight="1">
      <c r="A26" s="14">
        <f t="shared" si="4"/>
        <v>21</v>
      </c>
      <c r="B26" s="16" t="s">
        <v>1133</v>
      </c>
      <c r="C26" s="216">
        <v>21</v>
      </c>
      <c r="D26" s="217">
        <v>17</v>
      </c>
      <c r="E26" s="217">
        <v>0</v>
      </c>
      <c r="F26" s="490">
        <v>30</v>
      </c>
      <c r="G26" s="490">
        <v>15</v>
      </c>
      <c r="H26" s="490">
        <v>2</v>
      </c>
      <c r="I26" s="490">
        <v>2</v>
      </c>
      <c r="J26" s="491">
        <f t="shared" si="0"/>
        <v>66</v>
      </c>
      <c r="K26" s="216">
        <v>0</v>
      </c>
      <c r="L26" s="490">
        <v>0</v>
      </c>
      <c r="M26" s="490">
        <v>0</v>
      </c>
      <c r="N26" s="217">
        <v>0</v>
      </c>
      <c r="O26" s="217">
        <v>0</v>
      </c>
      <c r="P26" s="217">
        <v>0</v>
      </c>
      <c r="Q26" s="217">
        <v>0</v>
      </c>
      <c r="R26" s="218">
        <f t="shared" si="1"/>
        <v>0</v>
      </c>
      <c r="S26" s="695">
        <f t="shared" si="2"/>
        <v>21</v>
      </c>
      <c r="T26" s="693">
        <f t="shared" si="3"/>
        <v>66</v>
      </c>
      <c r="U26"/>
      <c r="V26"/>
      <c r="W26"/>
      <c r="X26"/>
      <c r="Y26"/>
    </row>
    <row r="27" spans="1:25" s="480" customFormat="1" ht="12.6" customHeight="1">
      <c r="A27" s="14">
        <f t="shared" si="4"/>
        <v>22</v>
      </c>
      <c r="B27" s="16" t="s">
        <v>1134</v>
      </c>
      <c r="C27" s="216">
        <v>7</v>
      </c>
      <c r="D27" s="217">
        <v>6</v>
      </c>
      <c r="E27" s="217">
        <v>0</v>
      </c>
      <c r="F27" s="490">
        <v>7</v>
      </c>
      <c r="G27" s="490">
        <v>3</v>
      </c>
      <c r="H27" s="490">
        <v>0</v>
      </c>
      <c r="I27" s="490">
        <v>1</v>
      </c>
      <c r="J27" s="491">
        <f t="shared" si="0"/>
        <v>17</v>
      </c>
      <c r="K27" s="216">
        <v>0</v>
      </c>
      <c r="L27" s="490">
        <v>0</v>
      </c>
      <c r="M27" s="490">
        <v>0</v>
      </c>
      <c r="N27" s="217">
        <v>0</v>
      </c>
      <c r="O27" s="217">
        <v>0</v>
      </c>
      <c r="P27" s="217">
        <v>0</v>
      </c>
      <c r="Q27" s="217">
        <v>0</v>
      </c>
      <c r="R27" s="218">
        <f t="shared" si="1"/>
        <v>0</v>
      </c>
      <c r="S27" s="695">
        <f t="shared" si="2"/>
        <v>7</v>
      </c>
      <c r="T27" s="693">
        <f t="shared" si="3"/>
        <v>17</v>
      </c>
      <c r="U27"/>
      <c r="V27"/>
      <c r="W27"/>
      <c r="X27"/>
      <c r="Y27"/>
    </row>
    <row r="28" spans="1:25" s="480" customFormat="1" ht="12.6" customHeight="1">
      <c r="A28" s="14">
        <f t="shared" si="4"/>
        <v>23</v>
      </c>
      <c r="B28" s="16" t="s">
        <v>1135</v>
      </c>
      <c r="C28" s="216">
        <v>21</v>
      </c>
      <c r="D28" s="217">
        <v>13</v>
      </c>
      <c r="E28" s="217">
        <v>0</v>
      </c>
      <c r="F28" s="490">
        <v>11</v>
      </c>
      <c r="G28" s="490">
        <v>7</v>
      </c>
      <c r="H28" s="490">
        <v>3</v>
      </c>
      <c r="I28" s="490">
        <v>1</v>
      </c>
      <c r="J28" s="491">
        <f t="shared" si="0"/>
        <v>35</v>
      </c>
      <c r="K28" s="216">
        <v>0</v>
      </c>
      <c r="L28" s="490">
        <v>0</v>
      </c>
      <c r="M28" s="490">
        <v>0</v>
      </c>
      <c r="N28" s="217">
        <v>0</v>
      </c>
      <c r="O28" s="217">
        <v>0</v>
      </c>
      <c r="P28" s="217">
        <v>0</v>
      </c>
      <c r="Q28" s="217">
        <v>0</v>
      </c>
      <c r="R28" s="218">
        <f t="shared" si="1"/>
        <v>0</v>
      </c>
      <c r="S28" s="695">
        <f t="shared" si="2"/>
        <v>21</v>
      </c>
      <c r="T28" s="693">
        <f t="shared" si="3"/>
        <v>35</v>
      </c>
      <c r="U28"/>
      <c r="V28"/>
      <c r="W28"/>
      <c r="X28"/>
      <c r="Y28"/>
    </row>
    <row r="29" spans="1:25" s="480" customFormat="1" ht="12.6" customHeight="1">
      <c r="A29" s="14">
        <f t="shared" si="4"/>
        <v>24</v>
      </c>
      <c r="B29" s="16" t="s">
        <v>1136</v>
      </c>
      <c r="C29" s="216">
        <v>6</v>
      </c>
      <c r="D29" s="217">
        <v>4</v>
      </c>
      <c r="E29" s="217">
        <v>0</v>
      </c>
      <c r="F29" s="490">
        <v>4</v>
      </c>
      <c r="G29" s="490">
        <v>2</v>
      </c>
      <c r="H29" s="490">
        <v>2</v>
      </c>
      <c r="I29" s="490">
        <v>2</v>
      </c>
      <c r="J29" s="491">
        <f t="shared" si="0"/>
        <v>14</v>
      </c>
      <c r="K29" s="216">
        <v>0</v>
      </c>
      <c r="L29" s="490">
        <v>0</v>
      </c>
      <c r="M29" s="490">
        <v>0</v>
      </c>
      <c r="N29" s="217">
        <v>0</v>
      </c>
      <c r="O29" s="217">
        <v>0</v>
      </c>
      <c r="P29" s="217">
        <v>0</v>
      </c>
      <c r="Q29" s="217">
        <v>0</v>
      </c>
      <c r="R29" s="218">
        <f t="shared" si="1"/>
        <v>0</v>
      </c>
      <c r="S29" s="695">
        <f t="shared" si="2"/>
        <v>6</v>
      </c>
      <c r="T29" s="693">
        <f t="shared" si="3"/>
        <v>14</v>
      </c>
      <c r="U29"/>
      <c r="V29"/>
      <c r="W29"/>
      <c r="X29"/>
      <c r="Y29"/>
    </row>
    <row r="30" spans="1:25" s="480" customFormat="1" ht="12.6" customHeight="1">
      <c r="A30" s="14">
        <f t="shared" si="4"/>
        <v>25</v>
      </c>
      <c r="B30" s="16" t="s">
        <v>1137</v>
      </c>
      <c r="C30" s="216">
        <v>9</v>
      </c>
      <c r="D30" s="217">
        <v>7</v>
      </c>
      <c r="E30" s="217">
        <v>0</v>
      </c>
      <c r="F30" s="490">
        <v>7</v>
      </c>
      <c r="G30" s="490">
        <v>7</v>
      </c>
      <c r="H30" s="490">
        <v>2</v>
      </c>
      <c r="I30" s="490">
        <v>0</v>
      </c>
      <c r="J30" s="491">
        <f t="shared" si="0"/>
        <v>23</v>
      </c>
      <c r="K30" s="216">
        <v>1</v>
      </c>
      <c r="L30" s="490">
        <v>0</v>
      </c>
      <c r="M30" s="490">
        <v>0</v>
      </c>
      <c r="N30" s="217">
        <v>1</v>
      </c>
      <c r="O30" s="217">
        <v>0</v>
      </c>
      <c r="P30" s="217">
        <v>0</v>
      </c>
      <c r="Q30" s="217">
        <v>0</v>
      </c>
      <c r="R30" s="218">
        <f t="shared" si="1"/>
        <v>1</v>
      </c>
      <c r="S30" s="695">
        <f t="shared" si="2"/>
        <v>10</v>
      </c>
      <c r="T30" s="693">
        <f t="shared" si="3"/>
        <v>24</v>
      </c>
      <c r="U30"/>
      <c r="V30"/>
      <c r="W30"/>
      <c r="X30"/>
      <c r="Y30"/>
    </row>
    <row r="31" spans="1:25" s="480" customFormat="1" ht="12.6" customHeight="1">
      <c r="A31" s="14">
        <f t="shared" si="4"/>
        <v>26</v>
      </c>
      <c r="B31" s="16" t="s">
        <v>1138</v>
      </c>
      <c r="C31" s="216">
        <v>18</v>
      </c>
      <c r="D31" s="217">
        <v>17</v>
      </c>
      <c r="E31" s="217">
        <v>0</v>
      </c>
      <c r="F31" s="490">
        <v>14</v>
      </c>
      <c r="G31" s="490">
        <v>4</v>
      </c>
      <c r="H31" s="490">
        <v>0</v>
      </c>
      <c r="I31" s="490">
        <v>0</v>
      </c>
      <c r="J31" s="491">
        <f t="shared" si="0"/>
        <v>35</v>
      </c>
      <c r="K31" s="216">
        <v>0</v>
      </c>
      <c r="L31" s="490">
        <v>0</v>
      </c>
      <c r="M31" s="490">
        <v>0</v>
      </c>
      <c r="N31" s="217">
        <v>0</v>
      </c>
      <c r="O31" s="217">
        <v>0</v>
      </c>
      <c r="P31" s="217">
        <v>0</v>
      </c>
      <c r="Q31" s="217">
        <v>0</v>
      </c>
      <c r="R31" s="218">
        <f t="shared" si="1"/>
        <v>0</v>
      </c>
      <c r="S31" s="695">
        <f t="shared" si="2"/>
        <v>18</v>
      </c>
      <c r="T31" s="693">
        <f t="shared" si="3"/>
        <v>35</v>
      </c>
      <c r="U31"/>
      <c r="V31"/>
      <c r="W31"/>
      <c r="X31"/>
      <c r="Y31"/>
    </row>
    <row r="32" spans="1:25" s="480" customFormat="1" ht="12.6" customHeight="1">
      <c r="A32" s="14">
        <f t="shared" si="4"/>
        <v>27</v>
      </c>
      <c r="B32" s="16" t="s">
        <v>1139</v>
      </c>
      <c r="C32" s="216">
        <v>38</v>
      </c>
      <c r="D32" s="217">
        <v>25</v>
      </c>
      <c r="E32" s="217">
        <v>0</v>
      </c>
      <c r="F32" s="490">
        <v>31</v>
      </c>
      <c r="G32" s="490">
        <v>23</v>
      </c>
      <c r="H32" s="490">
        <v>9</v>
      </c>
      <c r="I32" s="490">
        <v>4</v>
      </c>
      <c r="J32" s="491">
        <f t="shared" si="0"/>
        <v>92</v>
      </c>
      <c r="K32" s="216">
        <v>0</v>
      </c>
      <c r="L32" s="490">
        <v>0</v>
      </c>
      <c r="M32" s="490">
        <v>0</v>
      </c>
      <c r="N32" s="217">
        <v>0</v>
      </c>
      <c r="O32" s="217">
        <v>0</v>
      </c>
      <c r="P32" s="217">
        <v>0</v>
      </c>
      <c r="Q32" s="217">
        <v>0</v>
      </c>
      <c r="R32" s="218">
        <f t="shared" si="1"/>
        <v>0</v>
      </c>
      <c r="S32" s="695">
        <f t="shared" si="2"/>
        <v>38</v>
      </c>
      <c r="T32" s="693">
        <f t="shared" si="3"/>
        <v>92</v>
      </c>
      <c r="U32"/>
      <c r="V32"/>
      <c r="W32"/>
      <c r="X32"/>
      <c r="Y32"/>
    </row>
    <row r="33" spans="1:25" s="480" customFormat="1" ht="12.6" customHeight="1">
      <c r="A33" s="14">
        <f t="shared" si="4"/>
        <v>28</v>
      </c>
      <c r="B33" s="16" t="s">
        <v>1140</v>
      </c>
      <c r="C33" s="216">
        <v>5</v>
      </c>
      <c r="D33" s="217">
        <v>4</v>
      </c>
      <c r="E33" s="217">
        <v>0</v>
      </c>
      <c r="F33" s="490">
        <v>3</v>
      </c>
      <c r="G33" s="490">
        <v>0</v>
      </c>
      <c r="H33" s="490">
        <v>1</v>
      </c>
      <c r="I33" s="490">
        <v>1</v>
      </c>
      <c r="J33" s="491">
        <f t="shared" si="0"/>
        <v>9</v>
      </c>
      <c r="K33" s="216">
        <v>0</v>
      </c>
      <c r="L33" s="490">
        <v>0</v>
      </c>
      <c r="M33" s="490">
        <v>0</v>
      </c>
      <c r="N33" s="217">
        <v>0</v>
      </c>
      <c r="O33" s="217">
        <v>0</v>
      </c>
      <c r="P33" s="217">
        <v>0</v>
      </c>
      <c r="Q33" s="217">
        <v>0</v>
      </c>
      <c r="R33" s="218">
        <f t="shared" si="1"/>
        <v>0</v>
      </c>
      <c r="S33" s="695">
        <f t="shared" si="2"/>
        <v>5</v>
      </c>
      <c r="T33" s="693">
        <f t="shared" si="3"/>
        <v>9</v>
      </c>
      <c r="U33"/>
      <c r="V33"/>
      <c r="W33"/>
      <c r="X33"/>
      <c r="Y33"/>
    </row>
    <row r="34" spans="1:25" s="480" customFormat="1" ht="12.6" customHeight="1">
      <c r="A34" s="14">
        <f t="shared" si="4"/>
        <v>29</v>
      </c>
      <c r="B34" s="16" t="s">
        <v>1141</v>
      </c>
      <c r="C34" s="216">
        <v>2</v>
      </c>
      <c r="D34" s="217">
        <v>2</v>
      </c>
      <c r="E34" s="217">
        <v>0</v>
      </c>
      <c r="F34" s="490">
        <v>2</v>
      </c>
      <c r="G34" s="490">
        <v>0</v>
      </c>
      <c r="H34" s="490">
        <v>0</v>
      </c>
      <c r="I34" s="490">
        <v>0</v>
      </c>
      <c r="J34" s="491">
        <f t="shared" si="0"/>
        <v>4</v>
      </c>
      <c r="K34" s="216">
        <v>0</v>
      </c>
      <c r="L34" s="490">
        <v>0</v>
      </c>
      <c r="M34" s="490">
        <v>0</v>
      </c>
      <c r="N34" s="217">
        <v>0</v>
      </c>
      <c r="O34" s="217">
        <v>0</v>
      </c>
      <c r="P34" s="217">
        <v>0</v>
      </c>
      <c r="Q34" s="217">
        <v>0</v>
      </c>
      <c r="R34" s="218">
        <f t="shared" si="1"/>
        <v>0</v>
      </c>
      <c r="S34" s="695">
        <f t="shared" si="2"/>
        <v>2</v>
      </c>
      <c r="T34" s="693">
        <f t="shared" si="3"/>
        <v>4</v>
      </c>
      <c r="U34"/>
      <c r="V34"/>
      <c r="W34"/>
      <c r="X34"/>
      <c r="Y34"/>
    </row>
    <row r="35" spans="1:25" s="480" customFormat="1" ht="12.6" customHeight="1">
      <c r="A35" s="14">
        <f t="shared" si="4"/>
        <v>30</v>
      </c>
      <c r="B35" s="16" t="s">
        <v>1142</v>
      </c>
      <c r="C35" s="216">
        <v>2</v>
      </c>
      <c r="D35" s="217">
        <v>1</v>
      </c>
      <c r="E35" s="217">
        <v>0</v>
      </c>
      <c r="F35" s="490">
        <v>2</v>
      </c>
      <c r="G35" s="490">
        <v>0</v>
      </c>
      <c r="H35" s="490">
        <v>1</v>
      </c>
      <c r="I35" s="490">
        <v>1</v>
      </c>
      <c r="J35" s="491">
        <f t="shared" si="0"/>
        <v>5</v>
      </c>
      <c r="K35" s="216">
        <v>0</v>
      </c>
      <c r="L35" s="490">
        <v>0</v>
      </c>
      <c r="M35" s="490">
        <v>0</v>
      </c>
      <c r="N35" s="217">
        <v>0</v>
      </c>
      <c r="O35" s="217">
        <v>0</v>
      </c>
      <c r="P35" s="217">
        <v>0</v>
      </c>
      <c r="Q35" s="217">
        <v>0</v>
      </c>
      <c r="R35" s="218">
        <f t="shared" si="1"/>
        <v>0</v>
      </c>
      <c r="S35" s="695">
        <f t="shared" si="2"/>
        <v>2</v>
      </c>
      <c r="T35" s="693">
        <f t="shared" si="3"/>
        <v>5</v>
      </c>
      <c r="U35"/>
      <c r="V35"/>
      <c r="W35"/>
      <c r="X35"/>
      <c r="Y35"/>
    </row>
    <row r="36" spans="1:25" s="480" customFormat="1" ht="12.6" customHeight="1">
      <c r="A36" s="14">
        <f t="shared" si="4"/>
        <v>31</v>
      </c>
      <c r="B36" s="16" t="s">
        <v>1143</v>
      </c>
      <c r="C36" s="216">
        <v>56</v>
      </c>
      <c r="D36" s="217">
        <v>49</v>
      </c>
      <c r="E36" s="217">
        <v>0</v>
      </c>
      <c r="F36" s="490">
        <v>57</v>
      </c>
      <c r="G36" s="490">
        <v>46</v>
      </c>
      <c r="H36" s="490">
        <v>4</v>
      </c>
      <c r="I36" s="490">
        <v>3</v>
      </c>
      <c r="J36" s="491">
        <f t="shared" si="0"/>
        <v>159</v>
      </c>
      <c r="K36" s="216">
        <v>0</v>
      </c>
      <c r="L36" s="490">
        <v>0</v>
      </c>
      <c r="M36" s="490">
        <v>0</v>
      </c>
      <c r="N36" s="217">
        <v>0</v>
      </c>
      <c r="O36" s="217">
        <v>0</v>
      </c>
      <c r="P36" s="217">
        <v>0</v>
      </c>
      <c r="Q36" s="217">
        <v>0</v>
      </c>
      <c r="R36" s="218">
        <f t="shared" si="1"/>
        <v>0</v>
      </c>
      <c r="S36" s="695">
        <f t="shared" si="2"/>
        <v>56</v>
      </c>
      <c r="T36" s="693">
        <f t="shared" si="3"/>
        <v>159</v>
      </c>
      <c r="U36"/>
      <c r="V36"/>
      <c r="W36"/>
      <c r="X36"/>
      <c r="Y36"/>
    </row>
    <row r="37" spans="1:25" s="480" customFormat="1" ht="12.6" customHeight="1">
      <c r="A37" s="14">
        <f t="shared" si="4"/>
        <v>32</v>
      </c>
      <c r="B37" s="16" t="s">
        <v>1144</v>
      </c>
      <c r="C37" s="216">
        <v>12</v>
      </c>
      <c r="D37" s="217">
        <v>9</v>
      </c>
      <c r="E37" s="217">
        <v>0</v>
      </c>
      <c r="F37" s="490">
        <v>6</v>
      </c>
      <c r="G37" s="490">
        <v>3</v>
      </c>
      <c r="H37" s="490">
        <v>3</v>
      </c>
      <c r="I37" s="490">
        <v>0</v>
      </c>
      <c r="J37" s="491">
        <f t="shared" si="0"/>
        <v>21</v>
      </c>
      <c r="K37" s="216">
        <v>0</v>
      </c>
      <c r="L37" s="490">
        <v>0</v>
      </c>
      <c r="M37" s="490">
        <v>0</v>
      </c>
      <c r="N37" s="217">
        <v>0</v>
      </c>
      <c r="O37" s="217">
        <v>0</v>
      </c>
      <c r="P37" s="217">
        <v>0</v>
      </c>
      <c r="Q37" s="217">
        <v>0</v>
      </c>
      <c r="R37" s="218">
        <f t="shared" si="1"/>
        <v>0</v>
      </c>
      <c r="S37" s="695">
        <f t="shared" si="2"/>
        <v>12</v>
      </c>
      <c r="T37" s="693">
        <f t="shared" si="3"/>
        <v>21</v>
      </c>
      <c r="U37"/>
      <c r="V37"/>
      <c r="W37"/>
      <c r="X37"/>
      <c r="Y37"/>
    </row>
    <row r="38" spans="1:25" s="480" customFormat="1" ht="12.6" customHeight="1">
      <c r="A38" s="14">
        <f t="shared" si="4"/>
        <v>33</v>
      </c>
      <c r="B38" s="16" t="s">
        <v>1145</v>
      </c>
      <c r="C38" s="216">
        <v>54</v>
      </c>
      <c r="D38" s="217">
        <v>46</v>
      </c>
      <c r="E38" s="217">
        <v>0</v>
      </c>
      <c r="F38" s="490">
        <v>46</v>
      </c>
      <c r="G38" s="490">
        <v>38</v>
      </c>
      <c r="H38" s="490">
        <v>11</v>
      </c>
      <c r="I38" s="490">
        <v>2</v>
      </c>
      <c r="J38" s="491">
        <f t="shared" si="0"/>
        <v>143</v>
      </c>
      <c r="K38" s="216">
        <v>0</v>
      </c>
      <c r="L38" s="490">
        <v>0</v>
      </c>
      <c r="M38" s="490">
        <v>0</v>
      </c>
      <c r="N38" s="217">
        <v>0</v>
      </c>
      <c r="O38" s="217">
        <v>0</v>
      </c>
      <c r="P38" s="217">
        <v>0</v>
      </c>
      <c r="Q38" s="217">
        <v>0</v>
      </c>
      <c r="R38" s="218">
        <f t="shared" si="1"/>
        <v>0</v>
      </c>
      <c r="S38" s="695">
        <f t="shared" si="2"/>
        <v>54</v>
      </c>
      <c r="T38" s="693">
        <f t="shared" si="3"/>
        <v>143</v>
      </c>
      <c r="U38"/>
      <c r="V38"/>
      <c r="W38"/>
      <c r="X38"/>
      <c r="Y38"/>
    </row>
    <row r="39" spans="1:25" s="480" customFormat="1" ht="12.6" customHeight="1">
      <c r="A39" s="14">
        <f t="shared" si="4"/>
        <v>34</v>
      </c>
      <c r="B39" s="16" t="s">
        <v>1146</v>
      </c>
      <c r="C39" s="216">
        <v>370</v>
      </c>
      <c r="D39" s="217">
        <v>294</v>
      </c>
      <c r="E39" s="217">
        <v>3</v>
      </c>
      <c r="F39" s="490">
        <v>189</v>
      </c>
      <c r="G39" s="490">
        <v>157</v>
      </c>
      <c r="H39" s="490">
        <v>52</v>
      </c>
      <c r="I39" s="490">
        <v>19</v>
      </c>
      <c r="J39" s="491">
        <f t="shared" si="0"/>
        <v>714</v>
      </c>
      <c r="K39" s="216">
        <v>12</v>
      </c>
      <c r="L39" s="490">
        <v>10</v>
      </c>
      <c r="M39" s="490">
        <v>0</v>
      </c>
      <c r="N39" s="217">
        <v>3</v>
      </c>
      <c r="O39" s="217">
        <v>7</v>
      </c>
      <c r="P39" s="217">
        <v>0</v>
      </c>
      <c r="Q39" s="217">
        <v>0</v>
      </c>
      <c r="R39" s="218">
        <f t="shared" si="1"/>
        <v>20</v>
      </c>
      <c r="S39" s="695">
        <f t="shared" si="2"/>
        <v>382</v>
      </c>
      <c r="T39" s="693">
        <f t="shared" si="3"/>
        <v>734</v>
      </c>
      <c r="U39"/>
      <c r="V39"/>
      <c r="W39"/>
      <c r="X39"/>
      <c r="Y39"/>
    </row>
    <row r="40" spans="1:25" s="480" customFormat="1" ht="12.6" customHeight="1">
      <c r="A40" s="14">
        <f t="shared" si="4"/>
        <v>35</v>
      </c>
      <c r="B40" s="16" t="s">
        <v>1147</v>
      </c>
      <c r="C40" s="216">
        <v>95</v>
      </c>
      <c r="D40" s="217">
        <v>67</v>
      </c>
      <c r="E40" s="217">
        <v>1</v>
      </c>
      <c r="F40" s="490">
        <v>42</v>
      </c>
      <c r="G40" s="490">
        <v>41</v>
      </c>
      <c r="H40" s="490">
        <v>20</v>
      </c>
      <c r="I40" s="490">
        <v>12</v>
      </c>
      <c r="J40" s="491">
        <f t="shared" si="0"/>
        <v>183</v>
      </c>
      <c r="K40" s="216">
        <v>0</v>
      </c>
      <c r="L40" s="490">
        <v>0</v>
      </c>
      <c r="M40" s="490">
        <v>0</v>
      </c>
      <c r="N40" s="217">
        <v>0</v>
      </c>
      <c r="O40" s="217">
        <v>0</v>
      </c>
      <c r="P40" s="217">
        <v>0</v>
      </c>
      <c r="Q40" s="217">
        <v>0</v>
      </c>
      <c r="R40" s="218">
        <f t="shared" si="1"/>
        <v>0</v>
      </c>
      <c r="S40" s="695">
        <f t="shared" si="2"/>
        <v>95</v>
      </c>
      <c r="T40" s="693">
        <f t="shared" si="3"/>
        <v>183</v>
      </c>
      <c r="U40"/>
      <c r="V40"/>
      <c r="W40"/>
      <c r="X40"/>
      <c r="Y40"/>
    </row>
    <row r="41" spans="1:25" s="480" customFormat="1" ht="12.6" customHeight="1">
      <c r="A41" s="14">
        <f t="shared" si="4"/>
        <v>36</v>
      </c>
      <c r="B41" s="16" t="s">
        <v>1148</v>
      </c>
      <c r="C41" s="216">
        <v>9</v>
      </c>
      <c r="D41" s="217">
        <v>7</v>
      </c>
      <c r="E41" s="217">
        <v>0</v>
      </c>
      <c r="F41" s="490">
        <v>7</v>
      </c>
      <c r="G41" s="490">
        <v>5</v>
      </c>
      <c r="H41" s="490">
        <v>1</v>
      </c>
      <c r="I41" s="490">
        <v>1</v>
      </c>
      <c r="J41" s="491">
        <f t="shared" si="0"/>
        <v>21</v>
      </c>
      <c r="K41" s="216">
        <v>0</v>
      </c>
      <c r="L41" s="490">
        <v>0</v>
      </c>
      <c r="M41" s="490">
        <v>0</v>
      </c>
      <c r="N41" s="217">
        <v>0</v>
      </c>
      <c r="O41" s="217">
        <v>0</v>
      </c>
      <c r="P41" s="217">
        <v>0</v>
      </c>
      <c r="Q41" s="217">
        <v>0</v>
      </c>
      <c r="R41" s="218">
        <f t="shared" si="1"/>
        <v>0</v>
      </c>
      <c r="S41" s="695">
        <f t="shared" si="2"/>
        <v>9</v>
      </c>
      <c r="T41" s="693">
        <f t="shared" si="3"/>
        <v>21</v>
      </c>
      <c r="U41"/>
      <c r="V41"/>
      <c r="W41"/>
      <c r="X41"/>
      <c r="Y41"/>
    </row>
    <row r="42" spans="1:25" s="480" customFormat="1" ht="12.6" customHeight="1">
      <c r="A42" s="14">
        <f t="shared" si="4"/>
        <v>37</v>
      </c>
      <c r="B42" s="16" t="s">
        <v>1149</v>
      </c>
      <c r="C42" s="216">
        <v>11</v>
      </c>
      <c r="D42" s="217">
        <v>10</v>
      </c>
      <c r="E42" s="217">
        <v>1</v>
      </c>
      <c r="F42" s="490">
        <v>8</v>
      </c>
      <c r="G42" s="490">
        <v>10</v>
      </c>
      <c r="H42" s="490">
        <v>0</v>
      </c>
      <c r="I42" s="490">
        <v>0</v>
      </c>
      <c r="J42" s="491">
        <f t="shared" si="0"/>
        <v>29</v>
      </c>
      <c r="K42" s="216">
        <v>0</v>
      </c>
      <c r="L42" s="490">
        <v>0</v>
      </c>
      <c r="M42" s="490">
        <v>0</v>
      </c>
      <c r="N42" s="217">
        <v>0</v>
      </c>
      <c r="O42" s="217">
        <v>0</v>
      </c>
      <c r="P42" s="217">
        <v>0</v>
      </c>
      <c r="Q42" s="217">
        <v>0</v>
      </c>
      <c r="R42" s="218">
        <f t="shared" si="1"/>
        <v>0</v>
      </c>
      <c r="S42" s="695">
        <f t="shared" si="2"/>
        <v>11</v>
      </c>
      <c r="T42" s="693">
        <f t="shared" si="3"/>
        <v>29</v>
      </c>
      <c r="U42"/>
      <c r="V42"/>
      <c r="W42"/>
      <c r="X42"/>
      <c r="Y42"/>
    </row>
    <row r="43" spans="1:25" s="480" customFormat="1" ht="12.6" customHeight="1">
      <c r="A43" s="14">
        <f t="shared" si="4"/>
        <v>38</v>
      </c>
      <c r="B43" s="16" t="s">
        <v>1150</v>
      </c>
      <c r="C43" s="216">
        <v>41</v>
      </c>
      <c r="D43" s="217">
        <v>34</v>
      </c>
      <c r="E43" s="217">
        <v>0</v>
      </c>
      <c r="F43" s="490">
        <v>23</v>
      </c>
      <c r="G43" s="490">
        <v>16</v>
      </c>
      <c r="H43" s="490">
        <v>7</v>
      </c>
      <c r="I43" s="490">
        <v>2</v>
      </c>
      <c r="J43" s="491">
        <f t="shared" si="0"/>
        <v>82</v>
      </c>
      <c r="K43" s="216">
        <v>0</v>
      </c>
      <c r="L43" s="490">
        <v>0</v>
      </c>
      <c r="M43" s="490">
        <v>0</v>
      </c>
      <c r="N43" s="217">
        <v>0</v>
      </c>
      <c r="O43" s="217">
        <v>0</v>
      </c>
      <c r="P43" s="217">
        <v>0</v>
      </c>
      <c r="Q43" s="217">
        <v>0</v>
      </c>
      <c r="R43" s="218">
        <f t="shared" si="1"/>
        <v>0</v>
      </c>
      <c r="S43" s="695">
        <f t="shared" si="2"/>
        <v>41</v>
      </c>
      <c r="T43" s="693">
        <f t="shared" si="3"/>
        <v>82</v>
      </c>
      <c r="U43"/>
      <c r="V43"/>
      <c r="W43"/>
      <c r="X43"/>
      <c r="Y43"/>
    </row>
    <row r="44" spans="1:25" s="480" customFormat="1" ht="12.6" customHeight="1">
      <c r="A44" s="14">
        <f t="shared" si="4"/>
        <v>39</v>
      </c>
      <c r="B44" s="16" t="s">
        <v>1151</v>
      </c>
      <c r="C44" s="216">
        <v>13</v>
      </c>
      <c r="D44" s="217">
        <v>10</v>
      </c>
      <c r="E44" s="217">
        <v>1</v>
      </c>
      <c r="F44" s="490">
        <v>1</v>
      </c>
      <c r="G44" s="490">
        <v>3</v>
      </c>
      <c r="H44" s="490">
        <v>2</v>
      </c>
      <c r="I44" s="490">
        <v>0</v>
      </c>
      <c r="J44" s="491">
        <f t="shared" si="0"/>
        <v>17</v>
      </c>
      <c r="K44" s="216">
        <v>0</v>
      </c>
      <c r="L44" s="490">
        <v>0</v>
      </c>
      <c r="M44" s="490">
        <v>0</v>
      </c>
      <c r="N44" s="217">
        <v>0</v>
      </c>
      <c r="O44" s="217">
        <v>0</v>
      </c>
      <c r="P44" s="217">
        <v>0</v>
      </c>
      <c r="Q44" s="217">
        <v>0</v>
      </c>
      <c r="R44" s="218">
        <f t="shared" si="1"/>
        <v>0</v>
      </c>
      <c r="S44" s="695">
        <f t="shared" si="2"/>
        <v>13</v>
      </c>
      <c r="T44" s="693">
        <f t="shared" si="3"/>
        <v>17</v>
      </c>
      <c r="U44"/>
      <c r="V44"/>
      <c r="W44"/>
      <c r="X44"/>
      <c r="Y44"/>
    </row>
    <row r="45" spans="1:25" s="480" customFormat="1" ht="12.6" customHeight="1">
      <c r="A45" s="129">
        <f t="shared" si="4"/>
        <v>40</v>
      </c>
      <c r="B45" s="127" t="s">
        <v>1152</v>
      </c>
      <c r="C45" s="219">
        <v>6</v>
      </c>
      <c r="D45" s="220">
        <v>5</v>
      </c>
      <c r="E45" s="220">
        <v>0</v>
      </c>
      <c r="F45" s="492">
        <v>2</v>
      </c>
      <c r="G45" s="492">
        <v>0</v>
      </c>
      <c r="H45" s="492">
        <v>1</v>
      </c>
      <c r="I45" s="492">
        <v>0</v>
      </c>
      <c r="J45" s="493">
        <f t="shared" si="0"/>
        <v>8</v>
      </c>
      <c r="K45" s="219">
        <v>0</v>
      </c>
      <c r="L45" s="492">
        <v>0</v>
      </c>
      <c r="M45" s="492">
        <v>0</v>
      </c>
      <c r="N45" s="220">
        <v>0</v>
      </c>
      <c r="O45" s="220">
        <v>0</v>
      </c>
      <c r="P45" s="220">
        <v>0</v>
      </c>
      <c r="Q45" s="220">
        <v>0</v>
      </c>
      <c r="R45" s="264">
        <f t="shared" si="1"/>
        <v>0</v>
      </c>
      <c r="S45" s="696">
        <f t="shared" si="2"/>
        <v>6</v>
      </c>
      <c r="T45" s="694">
        <f t="shared" si="3"/>
        <v>8</v>
      </c>
      <c r="U45"/>
      <c r="V45"/>
      <c r="W45"/>
      <c r="X45"/>
      <c r="Y45"/>
    </row>
    <row r="46" spans="1:25" s="480" customFormat="1">
      <c r="A46" s="14"/>
      <c r="B46" s="16"/>
      <c r="C46" s="183"/>
      <c r="D46" s="184"/>
      <c r="E46" s="184"/>
      <c r="F46" s="494"/>
      <c r="G46" s="494"/>
      <c r="H46" s="494"/>
      <c r="I46" s="494"/>
      <c r="J46" s="495"/>
      <c r="K46" s="183"/>
      <c r="L46" s="494"/>
      <c r="M46" s="494"/>
      <c r="N46" s="184"/>
      <c r="O46" s="184"/>
      <c r="P46" s="184"/>
      <c r="Q46" s="184"/>
      <c r="R46" s="185"/>
      <c r="S46" s="952" t="s">
        <v>2949</v>
      </c>
      <c r="T46" s="952"/>
      <c r="U46"/>
      <c r="V46"/>
      <c r="W46"/>
      <c r="X46"/>
      <c r="Y46"/>
    </row>
    <row r="47" spans="1:25" s="1" customFormat="1" ht="16.5" customHeight="1">
      <c r="A47" s="822" t="s">
        <v>1107</v>
      </c>
      <c r="B47" s="920" t="s">
        <v>1108</v>
      </c>
      <c r="C47" s="884" t="s">
        <v>2933</v>
      </c>
      <c r="D47" s="893"/>
      <c r="E47" s="893"/>
      <c r="F47" s="893"/>
      <c r="G47" s="893"/>
      <c r="H47" s="893"/>
      <c r="I47" s="893"/>
      <c r="J47" s="953"/>
      <c r="K47" s="954" t="s">
        <v>2934</v>
      </c>
      <c r="L47" s="955"/>
      <c r="M47" s="955"/>
      <c r="N47" s="955"/>
      <c r="O47" s="955"/>
      <c r="P47" s="955"/>
      <c r="Q47" s="955"/>
      <c r="R47" s="872"/>
      <c r="S47" s="875" t="s">
        <v>2960</v>
      </c>
      <c r="T47" s="956"/>
      <c r="U47"/>
      <c r="V47"/>
      <c r="W47"/>
      <c r="X47"/>
      <c r="Y47"/>
    </row>
    <row r="48" spans="1:25" s="480" customFormat="1" ht="51">
      <c r="A48" s="824"/>
      <c r="B48" s="924"/>
      <c r="C48" s="434" t="s">
        <v>2890</v>
      </c>
      <c r="D48" s="441" t="s">
        <v>2820</v>
      </c>
      <c r="E48" s="441" t="s">
        <v>2821</v>
      </c>
      <c r="F48" s="441" t="s">
        <v>2822</v>
      </c>
      <c r="G48" s="441" t="s">
        <v>2823</v>
      </c>
      <c r="H48" s="441" t="s">
        <v>2824</v>
      </c>
      <c r="I48" s="441" t="s">
        <v>2825</v>
      </c>
      <c r="J48" s="233" t="s">
        <v>2889</v>
      </c>
      <c r="K48" s="434" t="s">
        <v>2890</v>
      </c>
      <c r="L48" s="441" t="s">
        <v>2820</v>
      </c>
      <c r="M48" s="441" t="s">
        <v>2821</v>
      </c>
      <c r="N48" s="441" t="s">
        <v>2822</v>
      </c>
      <c r="O48" s="441" t="s">
        <v>2823</v>
      </c>
      <c r="P48" s="441" t="s">
        <v>2824</v>
      </c>
      <c r="Q48" s="441" t="s">
        <v>2825</v>
      </c>
      <c r="R48" s="233" t="s">
        <v>2889</v>
      </c>
      <c r="S48" s="437" t="s">
        <v>2891</v>
      </c>
      <c r="T48" s="438" t="s">
        <v>2892</v>
      </c>
      <c r="U48"/>
      <c r="V48"/>
      <c r="W48"/>
      <c r="X48"/>
      <c r="Y48"/>
    </row>
    <row r="49" spans="1:25" s="480" customFormat="1" ht="12.6" customHeight="1">
      <c r="A49" s="14">
        <v>41</v>
      </c>
      <c r="B49" s="16" t="s">
        <v>1153</v>
      </c>
      <c r="C49" s="216">
        <v>68</v>
      </c>
      <c r="D49" s="217">
        <v>58</v>
      </c>
      <c r="E49" s="217">
        <v>0</v>
      </c>
      <c r="F49" s="490">
        <v>44</v>
      </c>
      <c r="G49" s="490">
        <v>31</v>
      </c>
      <c r="H49" s="490">
        <v>5</v>
      </c>
      <c r="I49" s="490">
        <v>3</v>
      </c>
      <c r="J49" s="491">
        <f>SUM(D49:I49)</f>
        <v>141</v>
      </c>
      <c r="K49" s="216">
        <v>4</v>
      </c>
      <c r="L49" s="490">
        <v>4</v>
      </c>
      <c r="M49" s="490">
        <v>0</v>
      </c>
      <c r="N49" s="217">
        <v>1</v>
      </c>
      <c r="O49" s="217">
        <v>1</v>
      </c>
      <c r="P49" s="217">
        <v>0</v>
      </c>
      <c r="Q49" s="217">
        <v>0</v>
      </c>
      <c r="R49" s="218">
        <f t="shared" ref="R49:R89" si="5">SUM(L49:Q49)</f>
        <v>6</v>
      </c>
      <c r="S49" s="695">
        <f t="shared" ref="S49:S89" si="6">+C49+K49</f>
        <v>72</v>
      </c>
      <c r="T49" s="693">
        <f t="shared" ref="T49:T89" si="7">+J49+R49</f>
        <v>147</v>
      </c>
      <c r="U49"/>
      <c r="V49"/>
      <c r="W49"/>
      <c r="X49"/>
      <c r="Y49"/>
    </row>
    <row r="50" spans="1:25" s="480" customFormat="1" ht="12.6" customHeight="1">
      <c r="A50" s="14">
        <v>42</v>
      </c>
      <c r="B50" s="16" t="s">
        <v>1154</v>
      </c>
      <c r="C50" s="216">
        <v>24</v>
      </c>
      <c r="D50" s="217">
        <v>16</v>
      </c>
      <c r="E50" s="217">
        <v>1</v>
      </c>
      <c r="F50" s="490">
        <v>9</v>
      </c>
      <c r="G50" s="490">
        <v>12</v>
      </c>
      <c r="H50" s="490">
        <v>7</v>
      </c>
      <c r="I50" s="490">
        <v>4</v>
      </c>
      <c r="J50" s="491">
        <f t="shared" ref="J50:J89" si="8">SUM(D50:I50)</f>
        <v>49</v>
      </c>
      <c r="K50" s="216">
        <v>0</v>
      </c>
      <c r="L50" s="490">
        <v>0</v>
      </c>
      <c r="M50" s="490">
        <v>0</v>
      </c>
      <c r="N50" s="217">
        <v>0</v>
      </c>
      <c r="O50" s="217">
        <v>0</v>
      </c>
      <c r="P50" s="217">
        <v>0</v>
      </c>
      <c r="Q50" s="217">
        <v>0</v>
      </c>
      <c r="R50" s="218">
        <f t="shared" si="5"/>
        <v>0</v>
      </c>
      <c r="S50" s="695">
        <f t="shared" si="6"/>
        <v>24</v>
      </c>
      <c r="T50" s="693">
        <f t="shared" si="7"/>
        <v>49</v>
      </c>
      <c r="U50"/>
      <c r="V50"/>
      <c r="W50"/>
      <c r="X50"/>
      <c r="Y50"/>
    </row>
    <row r="51" spans="1:25" s="480" customFormat="1" ht="12.6" customHeight="1">
      <c r="A51" s="14">
        <v>43</v>
      </c>
      <c r="B51" s="16" t="s">
        <v>1155</v>
      </c>
      <c r="C51" s="216">
        <v>15</v>
      </c>
      <c r="D51" s="217">
        <v>15</v>
      </c>
      <c r="E51" s="217">
        <v>0</v>
      </c>
      <c r="F51" s="490">
        <v>6</v>
      </c>
      <c r="G51" s="490">
        <v>7</v>
      </c>
      <c r="H51" s="490">
        <v>0</v>
      </c>
      <c r="I51" s="490">
        <v>0</v>
      </c>
      <c r="J51" s="491">
        <f t="shared" si="8"/>
        <v>28</v>
      </c>
      <c r="K51" s="216">
        <v>6</v>
      </c>
      <c r="L51" s="490">
        <v>6</v>
      </c>
      <c r="M51" s="490">
        <v>0</v>
      </c>
      <c r="N51" s="217">
        <v>3</v>
      </c>
      <c r="O51" s="217">
        <v>2</v>
      </c>
      <c r="P51" s="217">
        <v>0</v>
      </c>
      <c r="Q51" s="217">
        <v>0</v>
      </c>
      <c r="R51" s="218">
        <f t="shared" si="5"/>
        <v>11</v>
      </c>
      <c r="S51" s="695">
        <f t="shared" si="6"/>
        <v>21</v>
      </c>
      <c r="T51" s="693">
        <f t="shared" si="7"/>
        <v>39</v>
      </c>
      <c r="U51"/>
      <c r="V51"/>
      <c r="W51"/>
      <c r="X51"/>
      <c r="Y51"/>
    </row>
    <row r="52" spans="1:25" s="480" customFormat="1" ht="12.6" customHeight="1">
      <c r="A52" s="14">
        <v>44</v>
      </c>
      <c r="B52" s="16" t="s">
        <v>1156</v>
      </c>
      <c r="C52" s="216">
        <v>18</v>
      </c>
      <c r="D52" s="217">
        <v>12</v>
      </c>
      <c r="E52" s="217">
        <v>0</v>
      </c>
      <c r="F52" s="490">
        <v>16</v>
      </c>
      <c r="G52" s="490">
        <v>11</v>
      </c>
      <c r="H52" s="490">
        <v>3</v>
      </c>
      <c r="I52" s="490">
        <v>2</v>
      </c>
      <c r="J52" s="491">
        <f t="shared" si="8"/>
        <v>44</v>
      </c>
      <c r="K52" s="216">
        <v>0</v>
      </c>
      <c r="L52" s="490">
        <v>0</v>
      </c>
      <c r="M52" s="490">
        <v>0</v>
      </c>
      <c r="N52" s="217">
        <v>0</v>
      </c>
      <c r="O52" s="217">
        <v>0</v>
      </c>
      <c r="P52" s="217">
        <v>0</v>
      </c>
      <c r="Q52" s="217">
        <v>0</v>
      </c>
      <c r="R52" s="218">
        <f t="shared" si="5"/>
        <v>0</v>
      </c>
      <c r="S52" s="695">
        <f t="shared" si="6"/>
        <v>18</v>
      </c>
      <c r="T52" s="693">
        <f t="shared" si="7"/>
        <v>44</v>
      </c>
      <c r="U52"/>
      <c r="V52"/>
      <c r="W52"/>
      <c r="X52"/>
      <c r="Y52"/>
    </row>
    <row r="53" spans="1:25" s="480" customFormat="1" ht="12.6" customHeight="1">
      <c r="A53" s="14">
        <v>45</v>
      </c>
      <c r="B53" s="16" t="s">
        <v>1157</v>
      </c>
      <c r="C53" s="216">
        <v>37</v>
      </c>
      <c r="D53" s="217">
        <v>28</v>
      </c>
      <c r="E53" s="217">
        <v>0</v>
      </c>
      <c r="F53" s="490">
        <v>18</v>
      </c>
      <c r="G53" s="490">
        <v>9</v>
      </c>
      <c r="H53" s="490">
        <v>8</v>
      </c>
      <c r="I53" s="490">
        <v>2</v>
      </c>
      <c r="J53" s="491">
        <f t="shared" si="8"/>
        <v>65</v>
      </c>
      <c r="K53" s="216">
        <v>0</v>
      </c>
      <c r="L53" s="490">
        <v>0</v>
      </c>
      <c r="M53" s="490">
        <v>0</v>
      </c>
      <c r="N53" s="217">
        <v>0</v>
      </c>
      <c r="O53" s="217">
        <v>0</v>
      </c>
      <c r="P53" s="217">
        <v>0</v>
      </c>
      <c r="Q53" s="217">
        <v>0</v>
      </c>
      <c r="R53" s="218">
        <f t="shared" si="5"/>
        <v>0</v>
      </c>
      <c r="S53" s="695">
        <f t="shared" si="6"/>
        <v>37</v>
      </c>
      <c r="T53" s="693">
        <f t="shared" si="7"/>
        <v>65</v>
      </c>
      <c r="U53"/>
      <c r="V53"/>
      <c r="W53"/>
      <c r="X53"/>
      <c r="Y53"/>
    </row>
    <row r="54" spans="1:25" s="480" customFormat="1" ht="12.6" customHeight="1">
      <c r="A54" s="14">
        <v>46</v>
      </c>
      <c r="B54" s="16" t="s">
        <v>1158</v>
      </c>
      <c r="C54" s="216">
        <v>17</v>
      </c>
      <c r="D54" s="217">
        <v>14</v>
      </c>
      <c r="E54" s="217">
        <v>0</v>
      </c>
      <c r="F54" s="490">
        <v>14</v>
      </c>
      <c r="G54" s="490">
        <v>13</v>
      </c>
      <c r="H54" s="490">
        <v>1</v>
      </c>
      <c r="I54" s="490">
        <v>3</v>
      </c>
      <c r="J54" s="491">
        <f t="shared" si="8"/>
        <v>45</v>
      </c>
      <c r="K54" s="216">
        <v>0</v>
      </c>
      <c r="L54" s="490">
        <v>0</v>
      </c>
      <c r="M54" s="490">
        <v>0</v>
      </c>
      <c r="N54" s="217">
        <v>0</v>
      </c>
      <c r="O54" s="217">
        <v>0</v>
      </c>
      <c r="P54" s="217">
        <v>0</v>
      </c>
      <c r="Q54" s="217">
        <v>0</v>
      </c>
      <c r="R54" s="218">
        <f t="shared" si="5"/>
        <v>0</v>
      </c>
      <c r="S54" s="695">
        <f t="shared" si="6"/>
        <v>17</v>
      </c>
      <c r="T54" s="693">
        <f t="shared" si="7"/>
        <v>45</v>
      </c>
      <c r="U54"/>
      <c r="V54"/>
      <c r="W54"/>
      <c r="X54"/>
      <c r="Y54"/>
    </row>
    <row r="55" spans="1:25" s="480" customFormat="1" ht="12.6" customHeight="1">
      <c r="A55" s="14">
        <v>47</v>
      </c>
      <c r="B55" s="16" t="s">
        <v>1159</v>
      </c>
      <c r="C55" s="216">
        <v>16</v>
      </c>
      <c r="D55" s="217">
        <v>14</v>
      </c>
      <c r="E55" s="217">
        <v>0</v>
      </c>
      <c r="F55" s="490">
        <v>17</v>
      </c>
      <c r="G55" s="490">
        <v>20</v>
      </c>
      <c r="H55" s="490">
        <v>1</v>
      </c>
      <c r="I55" s="490">
        <v>0</v>
      </c>
      <c r="J55" s="491">
        <f t="shared" si="8"/>
        <v>52</v>
      </c>
      <c r="K55" s="216">
        <v>0</v>
      </c>
      <c r="L55" s="490">
        <v>0</v>
      </c>
      <c r="M55" s="490">
        <v>0</v>
      </c>
      <c r="N55" s="217">
        <v>0</v>
      </c>
      <c r="O55" s="217">
        <v>0</v>
      </c>
      <c r="P55" s="217">
        <v>0</v>
      </c>
      <c r="Q55" s="217">
        <v>0</v>
      </c>
      <c r="R55" s="218">
        <f t="shared" si="5"/>
        <v>0</v>
      </c>
      <c r="S55" s="695">
        <f t="shared" si="6"/>
        <v>16</v>
      </c>
      <c r="T55" s="693">
        <f t="shared" si="7"/>
        <v>52</v>
      </c>
      <c r="U55"/>
      <c r="V55"/>
      <c r="W55"/>
      <c r="X55"/>
      <c r="Y55"/>
    </row>
    <row r="56" spans="1:25" s="480" customFormat="1" ht="12.6" customHeight="1">
      <c r="A56" s="14">
        <v>48</v>
      </c>
      <c r="B56" s="16" t="s">
        <v>1160</v>
      </c>
      <c r="C56" s="216">
        <v>22</v>
      </c>
      <c r="D56" s="217">
        <v>17</v>
      </c>
      <c r="E56" s="217">
        <v>0</v>
      </c>
      <c r="F56" s="490">
        <v>12</v>
      </c>
      <c r="G56" s="490">
        <v>11</v>
      </c>
      <c r="H56" s="490">
        <v>4</v>
      </c>
      <c r="I56" s="490">
        <v>1</v>
      </c>
      <c r="J56" s="491">
        <f t="shared" si="8"/>
        <v>45</v>
      </c>
      <c r="K56" s="216">
        <v>0</v>
      </c>
      <c r="L56" s="490">
        <v>0</v>
      </c>
      <c r="M56" s="490">
        <v>0</v>
      </c>
      <c r="N56" s="217">
        <v>0</v>
      </c>
      <c r="O56" s="217">
        <v>0</v>
      </c>
      <c r="P56" s="217">
        <v>0</v>
      </c>
      <c r="Q56" s="217">
        <v>0</v>
      </c>
      <c r="R56" s="218">
        <f t="shared" si="5"/>
        <v>0</v>
      </c>
      <c r="S56" s="695">
        <f t="shared" si="6"/>
        <v>22</v>
      </c>
      <c r="T56" s="693">
        <f t="shared" si="7"/>
        <v>45</v>
      </c>
      <c r="U56"/>
      <c r="V56"/>
      <c r="W56"/>
      <c r="X56"/>
      <c r="Y56"/>
    </row>
    <row r="57" spans="1:25" s="480" customFormat="1" ht="12.6" customHeight="1">
      <c r="A57" s="14">
        <v>49</v>
      </c>
      <c r="B57" s="16" t="s">
        <v>1161</v>
      </c>
      <c r="C57" s="216">
        <v>3</v>
      </c>
      <c r="D57" s="217">
        <v>3</v>
      </c>
      <c r="E57" s="217">
        <v>0</v>
      </c>
      <c r="F57" s="490">
        <v>3</v>
      </c>
      <c r="G57" s="490">
        <v>4</v>
      </c>
      <c r="H57" s="490">
        <v>0</v>
      </c>
      <c r="I57" s="490">
        <v>0</v>
      </c>
      <c r="J57" s="491">
        <f t="shared" si="8"/>
        <v>10</v>
      </c>
      <c r="K57" s="216">
        <v>0</v>
      </c>
      <c r="L57" s="490">
        <v>0</v>
      </c>
      <c r="M57" s="490">
        <v>0</v>
      </c>
      <c r="N57" s="217">
        <v>0</v>
      </c>
      <c r="O57" s="217">
        <v>0</v>
      </c>
      <c r="P57" s="217">
        <v>0</v>
      </c>
      <c r="Q57" s="217">
        <v>0</v>
      </c>
      <c r="R57" s="218">
        <f t="shared" si="5"/>
        <v>0</v>
      </c>
      <c r="S57" s="695">
        <f t="shared" si="6"/>
        <v>3</v>
      </c>
      <c r="T57" s="693">
        <f t="shared" si="7"/>
        <v>10</v>
      </c>
      <c r="U57"/>
      <c r="V57"/>
      <c r="W57"/>
      <c r="X57"/>
      <c r="Y57"/>
    </row>
    <row r="58" spans="1:25" s="480" customFormat="1" ht="12.6" customHeight="1">
      <c r="A58" s="14">
        <v>50</v>
      </c>
      <c r="B58" s="16" t="s">
        <v>1162</v>
      </c>
      <c r="C58" s="216">
        <v>5</v>
      </c>
      <c r="D58" s="217">
        <v>4</v>
      </c>
      <c r="E58" s="217">
        <v>0</v>
      </c>
      <c r="F58" s="490">
        <v>5</v>
      </c>
      <c r="G58" s="490">
        <v>3</v>
      </c>
      <c r="H58" s="490">
        <v>1</v>
      </c>
      <c r="I58" s="490">
        <v>0</v>
      </c>
      <c r="J58" s="491">
        <f t="shared" si="8"/>
        <v>13</v>
      </c>
      <c r="K58" s="216">
        <v>0</v>
      </c>
      <c r="L58" s="490">
        <v>0</v>
      </c>
      <c r="M58" s="490">
        <v>0</v>
      </c>
      <c r="N58" s="217">
        <v>0</v>
      </c>
      <c r="O58" s="217">
        <v>0</v>
      </c>
      <c r="P58" s="217">
        <v>0</v>
      </c>
      <c r="Q58" s="217">
        <v>0</v>
      </c>
      <c r="R58" s="218">
        <f t="shared" si="5"/>
        <v>0</v>
      </c>
      <c r="S58" s="695">
        <f t="shared" si="6"/>
        <v>5</v>
      </c>
      <c r="T58" s="693">
        <f t="shared" si="7"/>
        <v>13</v>
      </c>
      <c r="U58"/>
      <c r="V58"/>
      <c r="W58"/>
      <c r="X58"/>
      <c r="Y58"/>
    </row>
    <row r="59" spans="1:25" s="480" customFormat="1" ht="12.6" customHeight="1">
      <c r="A59" s="14">
        <v>51</v>
      </c>
      <c r="B59" s="16" t="s">
        <v>1163</v>
      </c>
      <c r="C59" s="216">
        <v>5</v>
      </c>
      <c r="D59" s="217">
        <v>5</v>
      </c>
      <c r="E59" s="217">
        <v>0</v>
      </c>
      <c r="F59" s="490">
        <v>3</v>
      </c>
      <c r="G59" s="490">
        <v>2</v>
      </c>
      <c r="H59" s="490">
        <v>0</v>
      </c>
      <c r="I59" s="490">
        <v>0</v>
      </c>
      <c r="J59" s="491">
        <f t="shared" si="8"/>
        <v>10</v>
      </c>
      <c r="K59" s="216">
        <v>0</v>
      </c>
      <c r="L59" s="490">
        <v>0</v>
      </c>
      <c r="M59" s="490">
        <v>0</v>
      </c>
      <c r="N59" s="217">
        <v>0</v>
      </c>
      <c r="O59" s="217">
        <v>0</v>
      </c>
      <c r="P59" s="217">
        <v>0</v>
      </c>
      <c r="Q59" s="217">
        <v>0</v>
      </c>
      <c r="R59" s="218">
        <f t="shared" si="5"/>
        <v>0</v>
      </c>
      <c r="S59" s="695">
        <f t="shared" si="6"/>
        <v>5</v>
      </c>
      <c r="T59" s="693">
        <f t="shared" si="7"/>
        <v>10</v>
      </c>
      <c r="U59"/>
      <c r="V59"/>
      <c r="W59"/>
      <c r="X59"/>
      <c r="Y59"/>
    </row>
    <row r="60" spans="1:25" s="480" customFormat="1" ht="12.6" customHeight="1">
      <c r="A60" s="14">
        <v>52</v>
      </c>
      <c r="B60" s="16" t="s">
        <v>1164</v>
      </c>
      <c r="C60" s="269">
        <v>16</v>
      </c>
      <c r="D60" s="217">
        <v>13</v>
      </c>
      <c r="E60" s="217">
        <v>0</v>
      </c>
      <c r="F60" s="490">
        <v>5</v>
      </c>
      <c r="G60" s="490">
        <v>5</v>
      </c>
      <c r="H60" s="490">
        <v>2</v>
      </c>
      <c r="I60" s="490">
        <v>0</v>
      </c>
      <c r="J60" s="491">
        <f t="shared" si="8"/>
        <v>25</v>
      </c>
      <c r="K60" s="216">
        <v>0</v>
      </c>
      <c r="L60" s="490">
        <v>0</v>
      </c>
      <c r="M60" s="490">
        <v>0</v>
      </c>
      <c r="N60" s="217">
        <v>0</v>
      </c>
      <c r="O60" s="217">
        <v>0</v>
      </c>
      <c r="P60" s="217">
        <v>0</v>
      </c>
      <c r="Q60" s="217">
        <v>0</v>
      </c>
      <c r="R60" s="218">
        <f t="shared" si="5"/>
        <v>0</v>
      </c>
      <c r="S60" s="695">
        <f t="shared" si="6"/>
        <v>16</v>
      </c>
      <c r="T60" s="693">
        <f t="shared" si="7"/>
        <v>25</v>
      </c>
      <c r="U60"/>
      <c r="V60"/>
      <c r="W60"/>
      <c r="X60"/>
      <c r="Y60"/>
    </row>
    <row r="61" spans="1:25" s="480" customFormat="1" ht="12.6" customHeight="1">
      <c r="A61" s="14">
        <v>53</v>
      </c>
      <c r="B61" s="16" t="s">
        <v>1165</v>
      </c>
      <c r="C61" s="269">
        <v>8</v>
      </c>
      <c r="D61" s="217">
        <v>8</v>
      </c>
      <c r="E61" s="217">
        <v>0</v>
      </c>
      <c r="F61" s="490">
        <v>11</v>
      </c>
      <c r="G61" s="490">
        <v>3</v>
      </c>
      <c r="H61" s="490">
        <v>0</v>
      </c>
      <c r="I61" s="490">
        <v>0</v>
      </c>
      <c r="J61" s="491">
        <f t="shared" si="8"/>
        <v>22</v>
      </c>
      <c r="K61" s="216">
        <v>0</v>
      </c>
      <c r="L61" s="490">
        <v>0</v>
      </c>
      <c r="M61" s="490">
        <v>0</v>
      </c>
      <c r="N61" s="217">
        <v>0</v>
      </c>
      <c r="O61" s="217">
        <v>0</v>
      </c>
      <c r="P61" s="217">
        <v>0</v>
      </c>
      <c r="Q61" s="217">
        <v>0</v>
      </c>
      <c r="R61" s="218">
        <f t="shared" si="5"/>
        <v>0</v>
      </c>
      <c r="S61" s="695">
        <f t="shared" si="6"/>
        <v>8</v>
      </c>
      <c r="T61" s="693">
        <f t="shared" si="7"/>
        <v>22</v>
      </c>
      <c r="U61"/>
      <c r="V61"/>
      <c r="W61"/>
      <c r="X61"/>
      <c r="Y61"/>
    </row>
    <row r="62" spans="1:25" s="480" customFormat="1" ht="12.6" customHeight="1">
      <c r="A62" s="14">
        <v>54</v>
      </c>
      <c r="B62" s="16" t="s">
        <v>1166</v>
      </c>
      <c r="C62" s="216">
        <v>18</v>
      </c>
      <c r="D62" s="217">
        <v>14</v>
      </c>
      <c r="E62" s="217">
        <v>0</v>
      </c>
      <c r="F62" s="490">
        <v>5</v>
      </c>
      <c r="G62" s="490">
        <v>10</v>
      </c>
      <c r="H62" s="490">
        <v>4</v>
      </c>
      <c r="I62" s="490">
        <v>1</v>
      </c>
      <c r="J62" s="491">
        <f t="shared" si="8"/>
        <v>34</v>
      </c>
      <c r="K62" s="216">
        <v>1</v>
      </c>
      <c r="L62" s="490">
        <v>0</v>
      </c>
      <c r="M62" s="490">
        <v>0</v>
      </c>
      <c r="N62" s="217">
        <v>1</v>
      </c>
      <c r="O62" s="217">
        <v>0</v>
      </c>
      <c r="P62" s="217">
        <v>0</v>
      </c>
      <c r="Q62" s="217">
        <v>0</v>
      </c>
      <c r="R62" s="218">
        <f t="shared" si="5"/>
        <v>1</v>
      </c>
      <c r="S62" s="695">
        <f t="shared" si="6"/>
        <v>19</v>
      </c>
      <c r="T62" s="693">
        <f t="shared" si="7"/>
        <v>35</v>
      </c>
      <c r="U62"/>
      <c r="V62"/>
      <c r="W62"/>
      <c r="X62"/>
      <c r="Y62"/>
    </row>
    <row r="63" spans="1:25" s="480" customFormat="1" ht="12.6" customHeight="1">
      <c r="A63" s="14">
        <v>55</v>
      </c>
      <c r="B63" s="16" t="s">
        <v>1167</v>
      </c>
      <c r="C63" s="216">
        <v>27</v>
      </c>
      <c r="D63" s="217">
        <v>21</v>
      </c>
      <c r="E63" s="217">
        <v>1</v>
      </c>
      <c r="F63" s="490">
        <v>13</v>
      </c>
      <c r="G63" s="490">
        <v>13</v>
      </c>
      <c r="H63" s="490">
        <v>3</v>
      </c>
      <c r="I63" s="490">
        <v>1</v>
      </c>
      <c r="J63" s="491">
        <f t="shared" si="8"/>
        <v>52</v>
      </c>
      <c r="K63" s="216">
        <v>0</v>
      </c>
      <c r="L63" s="490">
        <v>0</v>
      </c>
      <c r="M63" s="490">
        <v>0</v>
      </c>
      <c r="N63" s="217">
        <v>0</v>
      </c>
      <c r="O63" s="217">
        <v>0</v>
      </c>
      <c r="P63" s="217">
        <v>0</v>
      </c>
      <c r="Q63" s="217">
        <v>0</v>
      </c>
      <c r="R63" s="218">
        <f t="shared" si="5"/>
        <v>0</v>
      </c>
      <c r="S63" s="695">
        <f t="shared" si="6"/>
        <v>27</v>
      </c>
      <c r="T63" s="693">
        <f t="shared" si="7"/>
        <v>52</v>
      </c>
      <c r="U63"/>
      <c r="V63"/>
      <c r="W63"/>
      <c r="X63"/>
      <c r="Y63"/>
    </row>
    <row r="64" spans="1:25" s="480" customFormat="1" ht="12.6" customHeight="1">
      <c r="A64" s="14">
        <v>56</v>
      </c>
      <c r="B64" s="16" t="s">
        <v>1168</v>
      </c>
      <c r="C64" s="216">
        <v>10</v>
      </c>
      <c r="D64" s="217">
        <v>9</v>
      </c>
      <c r="E64" s="217">
        <v>0</v>
      </c>
      <c r="F64" s="490">
        <v>18</v>
      </c>
      <c r="G64" s="490">
        <v>12</v>
      </c>
      <c r="H64" s="490">
        <v>0</v>
      </c>
      <c r="I64" s="490">
        <v>0</v>
      </c>
      <c r="J64" s="491">
        <f t="shared" si="8"/>
        <v>39</v>
      </c>
      <c r="K64" s="216">
        <v>0</v>
      </c>
      <c r="L64" s="490">
        <v>0</v>
      </c>
      <c r="M64" s="490">
        <v>0</v>
      </c>
      <c r="N64" s="217">
        <v>0</v>
      </c>
      <c r="O64" s="217">
        <v>0</v>
      </c>
      <c r="P64" s="217">
        <v>0</v>
      </c>
      <c r="Q64" s="217">
        <v>0</v>
      </c>
      <c r="R64" s="218">
        <f t="shared" si="5"/>
        <v>0</v>
      </c>
      <c r="S64" s="695">
        <f t="shared" si="6"/>
        <v>10</v>
      </c>
      <c r="T64" s="693">
        <f t="shared" si="7"/>
        <v>39</v>
      </c>
      <c r="U64"/>
      <c r="V64"/>
      <c r="W64"/>
      <c r="X64"/>
      <c r="Y64"/>
    </row>
    <row r="65" spans="1:25" s="480" customFormat="1" ht="12.6" customHeight="1">
      <c r="A65" s="14">
        <v>57</v>
      </c>
      <c r="B65" s="16" t="s">
        <v>1169</v>
      </c>
      <c r="C65" s="216">
        <v>5</v>
      </c>
      <c r="D65" s="217">
        <v>4</v>
      </c>
      <c r="E65" s="217">
        <v>0</v>
      </c>
      <c r="F65" s="490">
        <v>1</v>
      </c>
      <c r="G65" s="490">
        <v>4</v>
      </c>
      <c r="H65" s="490">
        <v>1</v>
      </c>
      <c r="I65" s="490">
        <v>0</v>
      </c>
      <c r="J65" s="491">
        <f t="shared" si="8"/>
        <v>10</v>
      </c>
      <c r="K65" s="216">
        <v>0</v>
      </c>
      <c r="L65" s="490">
        <v>0</v>
      </c>
      <c r="M65" s="490">
        <v>0</v>
      </c>
      <c r="N65" s="217">
        <v>0</v>
      </c>
      <c r="O65" s="217">
        <v>0</v>
      </c>
      <c r="P65" s="217">
        <v>0</v>
      </c>
      <c r="Q65" s="217">
        <v>0</v>
      </c>
      <c r="R65" s="218">
        <f t="shared" si="5"/>
        <v>0</v>
      </c>
      <c r="S65" s="695">
        <f t="shared" si="6"/>
        <v>5</v>
      </c>
      <c r="T65" s="693">
        <f t="shared" si="7"/>
        <v>10</v>
      </c>
      <c r="U65"/>
      <c r="V65"/>
      <c r="W65"/>
      <c r="X65"/>
      <c r="Y65"/>
    </row>
    <row r="66" spans="1:25" s="480" customFormat="1" ht="12.6" customHeight="1">
      <c r="A66" s="14">
        <v>58</v>
      </c>
      <c r="B66" s="16" t="s">
        <v>1170</v>
      </c>
      <c r="C66" s="216">
        <v>14</v>
      </c>
      <c r="D66" s="217">
        <v>10</v>
      </c>
      <c r="E66" s="217">
        <v>0</v>
      </c>
      <c r="F66" s="490">
        <v>7</v>
      </c>
      <c r="G66" s="490">
        <v>10</v>
      </c>
      <c r="H66" s="490">
        <v>3</v>
      </c>
      <c r="I66" s="490">
        <v>0</v>
      </c>
      <c r="J66" s="491">
        <f t="shared" si="8"/>
        <v>30</v>
      </c>
      <c r="K66" s="216">
        <v>2</v>
      </c>
      <c r="L66" s="490">
        <v>2</v>
      </c>
      <c r="M66" s="490">
        <v>0</v>
      </c>
      <c r="N66" s="217">
        <v>0</v>
      </c>
      <c r="O66" s="217">
        <v>0</v>
      </c>
      <c r="P66" s="217">
        <v>0</v>
      </c>
      <c r="Q66" s="217">
        <v>0</v>
      </c>
      <c r="R66" s="218">
        <f t="shared" si="5"/>
        <v>2</v>
      </c>
      <c r="S66" s="695">
        <f t="shared" si="6"/>
        <v>16</v>
      </c>
      <c r="T66" s="693">
        <f t="shared" si="7"/>
        <v>32</v>
      </c>
      <c r="U66"/>
      <c r="V66"/>
      <c r="W66"/>
      <c r="X66"/>
      <c r="Y66"/>
    </row>
    <row r="67" spans="1:25" s="480" customFormat="1" ht="12.6" customHeight="1">
      <c r="A67" s="14">
        <v>59</v>
      </c>
      <c r="B67" s="16" t="s">
        <v>1171</v>
      </c>
      <c r="C67" s="216">
        <v>28</v>
      </c>
      <c r="D67" s="217">
        <v>18</v>
      </c>
      <c r="E67" s="217">
        <v>0</v>
      </c>
      <c r="F67" s="490">
        <v>15</v>
      </c>
      <c r="G67" s="490">
        <v>8</v>
      </c>
      <c r="H67" s="490">
        <v>4</v>
      </c>
      <c r="I67" s="490">
        <v>1</v>
      </c>
      <c r="J67" s="491">
        <f t="shared" si="8"/>
        <v>46</v>
      </c>
      <c r="K67" s="216">
        <v>0</v>
      </c>
      <c r="L67" s="490">
        <v>0</v>
      </c>
      <c r="M67" s="490">
        <v>0</v>
      </c>
      <c r="N67" s="217">
        <v>0</v>
      </c>
      <c r="O67" s="217">
        <v>0</v>
      </c>
      <c r="P67" s="217">
        <v>0</v>
      </c>
      <c r="Q67" s="217">
        <v>0</v>
      </c>
      <c r="R67" s="218">
        <f t="shared" si="5"/>
        <v>0</v>
      </c>
      <c r="S67" s="695">
        <f t="shared" si="6"/>
        <v>28</v>
      </c>
      <c r="T67" s="693">
        <f t="shared" si="7"/>
        <v>46</v>
      </c>
      <c r="U67"/>
      <c r="V67"/>
      <c r="W67"/>
      <c r="X67"/>
      <c r="Y67"/>
    </row>
    <row r="68" spans="1:25" s="480" customFormat="1" ht="12.6" customHeight="1">
      <c r="A68" s="14">
        <v>60</v>
      </c>
      <c r="B68" s="16" t="s">
        <v>1172</v>
      </c>
      <c r="C68" s="216">
        <v>15</v>
      </c>
      <c r="D68" s="217">
        <v>9</v>
      </c>
      <c r="E68" s="217">
        <v>0</v>
      </c>
      <c r="F68" s="490">
        <v>7</v>
      </c>
      <c r="G68" s="490">
        <v>7</v>
      </c>
      <c r="H68" s="490">
        <v>5</v>
      </c>
      <c r="I68" s="490">
        <v>3</v>
      </c>
      <c r="J68" s="491">
        <f t="shared" si="8"/>
        <v>31</v>
      </c>
      <c r="K68" s="216">
        <v>0</v>
      </c>
      <c r="L68" s="490">
        <v>0</v>
      </c>
      <c r="M68" s="490">
        <v>0</v>
      </c>
      <c r="N68" s="217">
        <v>0</v>
      </c>
      <c r="O68" s="217">
        <v>0</v>
      </c>
      <c r="P68" s="217">
        <v>0</v>
      </c>
      <c r="Q68" s="217">
        <v>0</v>
      </c>
      <c r="R68" s="218">
        <f t="shared" si="5"/>
        <v>0</v>
      </c>
      <c r="S68" s="695">
        <f t="shared" si="6"/>
        <v>15</v>
      </c>
      <c r="T68" s="693">
        <f t="shared" si="7"/>
        <v>31</v>
      </c>
      <c r="U68"/>
      <c r="V68"/>
      <c r="W68"/>
      <c r="X68"/>
      <c r="Y68"/>
    </row>
    <row r="69" spans="1:25" s="480" customFormat="1" ht="12.6" customHeight="1">
      <c r="A69" s="14">
        <v>61</v>
      </c>
      <c r="B69" s="16" t="s">
        <v>1173</v>
      </c>
      <c r="C69" s="216">
        <v>17</v>
      </c>
      <c r="D69" s="217">
        <v>16</v>
      </c>
      <c r="E69" s="217">
        <v>0</v>
      </c>
      <c r="F69" s="490">
        <v>13</v>
      </c>
      <c r="G69" s="490">
        <v>5</v>
      </c>
      <c r="H69" s="490">
        <v>1</v>
      </c>
      <c r="I69" s="490">
        <v>1</v>
      </c>
      <c r="J69" s="491">
        <f t="shared" si="8"/>
        <v>36</v>
      </c>
      <c r="K69" s="216">
        <v>0</v>
      </c>
      <c r="L69" s="490">
        <v>0</v>
      </c>
      <c r="M69" s="490">
        <v>0</v>
      </c>
      <c r="N69" s="217">
        <v>0</v>
      </c>
      <c r="O69" s="217">
        <v>0</v>
      </c>
      <c r="P69" s="217">
        <v>0</v>
      </c>
      <c r="Q69" s="217">
        <v>0</v>
      </c>
      <c r="R69" s="218">
        <f t="shared" si="5"/>
        <v>0</v>
      </c>
      <c r="S69" s="695">
        <f t="shared" si="6"/>
        <v>17</v>
      </c>
      <c r="T69" s="693">
        <f t="shared" si="7"/>
        <v>36</v>
      </c>
      <c r="U69"/>
      <c r="V69"/>
      <c r="W69"/>
      <c r="X69"/>
      <c r="Y69"/>
    </row>
    <row r="70" spans="1:25" s="480" customFormat="1" ht="12.6" customHeight="1">
      <c r="A70" s="14">
        <v>62</v>
      </c>
      <c r="B70" s="16" t="s">
        <v>1174</v>
      </c>
      <c r="C70" s="216">
        <v>1</v>
      </c>
      <c r="D70" s="217">
        <v>1</v>
      </c>
      <c r="E70" s="217">
        <v>0</v>
      </c>
      <c r="F70" s="490">
        <v>0</v>
      </c>
      <c r="G70" s="490">
        <v>0</v>
      </c>
      <c r="H70" s="490">
        <v>0</v>
      </c>
      <c r="I70" s="490">
        <v>0</v>
      </c>
      <c r="J70" s="491">
        <f t="shared" si="8"/>
        <v>1</v>
      </c>
      <c r="K70" s="216">
        <v>0</v>
      </c>
      <c r="L70" s="490">
        <v>0</v>
      </c>
      <c r="M70" s="490">
        <v>0</v>
      </c>
      <c r="N70" s="217">
        <v>0</v>
      </c>
      <c r="O70" s="217">
        <v>0</v>
      </c>
      <c r="P70" s="217">
        <v>0</v>
      </c>
      <c r="Q70" s="217">
        <v>0</v>
      </c>
      <c r="R70" s="218">
        <f t="shared" si="5"/>
        <v>0</v>
      </c>
      <c r="S70" s="695">
        <f t="shared" si="6"/>
        <v>1</v>
      </c>
      <c r="T70" s="693">
        <f t="shared" si="7"/>
        <v>1</v>
      </c>
      <c r="U70"/>
      <c r="V70"/>
      <c r="W70"/>
      <c r="X70"/>
      <c r="Y70"/>
    </row>
    <row r="71" spans="1:25" s="480" customFormat="1" ht="12.6" customHeight="1">
      <c r="A71" s="14">
        <v>63</v>
      </c>
      <c r="B71" s="16" t="s">
        <v>1175</v>
      </c>
      <c r="C71" s="216">
        <v>30</v>
      </c>
      <c r="D71" s="217">
        <v>19</v>
      </c>
      <c r="E71" s="217">
        <v>0</v>
      </c>
      <c r="F71" s="490">
        <v>22</v>
      </c>
      <c r="G71" s="490">
        <v>25</v>
      </c>
      <c r="H71" s="490">
        <v>3</v>
      </c>
      <c r="I71" s="490">
        <v>3</v>
      </c>
      <c r="J71" s="491">
        <f t="shared" si="8"/>
        <v>72</v>
      </c>
      <c r="K71" s="216">
        <v>0</v>
      </c>
      <c r="L71" s="490">
        <v>0</v>
      </c>
      <c r="M71" s="490">
        <v>0</v>
      </c>
      <c r="N71" s="217">
        <v>0</v>
      </c>
      <c r="O71" s="217">
        <v>0</v>
      </c>
      <c r="P71" s="217">
        <v>0</v>
      </c>
      <c r="Q71" s="217">
        <v>0</v>
      </c>
      <c r="R71" s="218">
        <f t="shared" si="5"/>
        <v>0</v>
      </c>
      <c r="S71" s="695">
        <f t="shared" si="6"/>
        <v>30</v>
      </c>
      <c r="T71" s="693">
        <f t="shared" si="7"/>
        <v>72</v>
      </c>
      <c r="U71"/>
      <c r="V71"/>
      <c r="W71"/>
      <c r="X71"/>
      <c r="Y71"/>
    </row>
    <row r="72" spans="1:25" s="480" customFormat="1" ht="12.6" customHeight="1">
      <c r="A72" s="14">
        <v>64</v>
      </c>
      <c r="B72" s="16" t="s">
        <v>1176</v>
      </c>
      <c r="C72" s="216">
        <v>10</v>
      </c>
      <c r="D72" s="217">
        <v>9</v>
      </c>
      <c r="E72" s="217">
        <v>0</v>
      </c>
      <c r="F72" s="490">
        <v>5</v>
      </c>
      <c r="G72" s="490">
        <v>1</v>
      </c>
      <c r="H72" s="490">
        <v>0</v>
      </c>
      <c r="I72" s="490">
        <v>0</v>
      </c>
      <c r="J72" s="491">
        <f t="shared" si="8"/>
        <v>15</v>
      </c>
      <c r="K72" s="216">
        <v>0</v>
      </c>
      <c r="L72" s="490">
        <v>0</v>
      </c>
      <c r="M72" s="490">
        <v>0</v>
      </c>
      <c r="N72" s="217">
        <v>0</v>
      </c>
      <c r="O72" s="217">
        <v>0</v>
      </c>
      <c r="P72" s="217">
        <v>0</v>
      </c>
      <c r="Q72" s="217">
        <v>0</v>
      </c>
      <c r="R72" s="218">
        <f t="shared" si="5"/>
        <v>0</v>
      </c>
      <c r="S72" s="695">
        <f t="shared" si="6"/>
        <v>10</v>
      </c>
      <c r="T72" s="693">
        <f t="shared" si="7"/>
        <v>15</v>
      </c>
      <c r="U72"/>
      <c r="V72"/>
      <c r="W72"/>
      <c r="X72"/>
      <c r="Y72"/>
    </row>
    <row r="73" spans="1:25" s="480" customFormat="1" ht="12.6" customHeight="1">
      <c r="A73" s="14">
        <v>65</v>
      </c>
      <c r="B73" s="16" t="s">
        <v>1177</v>
      </c>
      <c r="C73" s="216">
        <v>17</v>
      </c>
      <c r="D73" s="217">
        <v>12</v>
      </c>
      <c r="E73" s="217">
        <v>0</v>
      </c>
      <c r="F73" s="490">
        <v>13</v>
      </c>
      <c r="G73" s="490">
        <v>11</v>
      </c>
      <c r="H73" s="490">
        <v>5</v>
      </c>
      <c r="I73" s="490">
        <v>5</v>
      </c>
      <c r="J73" s="491">
        <f t="shared" si="8"/>
        <v>46</v>
      </c>
      <c r="K73" s="216">
        <v>1</v>
      </c>
      <c r="L73" s="490">
        <v>1</v>
      </c>
      <c r="M73" s="490">
        <v>0</v>
      </c>
      <c r="N73" s="217">
        <v>0</v>
      </c>
      <c r="O73" s="217">
        <v>0</v>
      </c>
      <c r="P73" s="217">
        <v>0</v>
      </c>
      <c r="Q73" s="217">
        <v>0</v>
      </c>
      <c r="R73" s="218">
        <f t="shared" si="5"/>
        <v>1</v>
      </c>
      <c r="S73" s="695">
        <f t="shared" si="6"/>
        <v>18</v>
      </c>
      <c r="T73" s="693">
        <f t="shared" si="7"/>
        <v>47</v>
      </c>
      <c r="U73"/>
      <c r="V73"/>
      <c r="W73"/>
      <c r="X73"/>
      <c r="Y73"/>
    </row>
    <row r="74" spans="1:25" s="480" customFormat="1" ht="12.6" customHeight="1">
      <c r="A74" s="14">
        <v>66</v>
      </c>
      <c r="B74" s="16" t="s">
        <v>1178</v>
      </c>
      <c r="C74" s="216">
        <v>7</v>
      </c>
      <c r="D74" s="217">
        <v>6</v>
      </c>
      <c r="E74" s="217">
        <v>0</v>
      </c>
      <c r="F74" s="490">
        <v>4</v>
      </c>
      <c r="G74" s="490">
        <v>3</v>
      </c>
      <c r="H74" s="490">
        <v>1</v>
      </c>
      <c r="I74" s="490">
        <v>0</v>
      </c>
      <c r="J74" s="491">
        <f t="shared" si="8"/>
        <v>14</v>
      </c>
      <c r="K74" s="216">
        <v>0</v>
      </c>
      <c r="L74" s="490">
        <v>0</v>
      </c>
      <c r="M74" s="490">
        <v>0</v>
      </c>
      <c r="N74" s="217">
        <v>0</v>
      </c>
      <c r="O74" s="217">
        <v>0</v>
      </c>
      <c r="P74" s="217">
        <v>0</v>
      </c>
      <c r="Q74" s="217">
        <v>0</v>
      </c>
      <c r="R74" s="218">
        <f t="shared" si="5"/>
        <v>0</v>
      </c>
      <c r="S74" s="695">
        <f t="shared" si="6"/>
        <v>7</v>
      </c>
      <c r="T74" s="693">
        <f t="shared" si="7"/>
        <v>14</v>
      </c>
      <c r="U74"/>
      <c r="V74"/>
      <c r="W74"/>
      <c r="X74"/>
      <c r="Y74"/>
    </row>
    <row r="75" spans="1:25" s="480" customFormat="1" ht="12.6" customHeight="1">
      <c r="A75" s="14">
        <v>67</v>
      </c>
      <c r="B75" s="16" t="s">
        <v>1179</v>
      </c>
      <c r="C75" s="216">
        <v>166</v>
      </c>
      <c r="D75" s="217">
        <v>141</v>
      </c>
      <c r="E75" s="217">
        <v>0</v>
      </c>
      <c r="F75" s="490">
        <v>49</v>
      </c>
      <c r="G75" s="490">
        <v>13</v>
      </c>
      <c r="H75" s="490">
        <v>1</v>
      </c>
      <c r="I75" s="490">
        <v>0</v>
      </c>
      <c r="J75" s="491">
        <f t="shared" si="8"/>
        <v>204</v>
      </c>
      <c r="K75" s="216">
        <v>159</v>
      </c>
      <c r="L75" s="490">
        <v>139</v>
      </c>
      <c r="M75" s="490">
        <v>0</v>
      </c>
      <c r="N75" s="217">
        <v>47</v>
      </c>
      <c r="O75" s="217">
        <v>1</v>
      </c>
      <c r="P75" s="217">
        <v>0</v>
      </c>
      <c r="Q75" s="217">
        <v>0</v>
      </c>
      <c r="R75" s="218">
        <f t="shared" si="5"/>
        <v>187</v>
      </c>
      <c r="S75" s="695">
        <f t="shared" si="6"/>
        <v>325</v>
      </c>
      <c r="T75" s="693">
        <f t="shared" si="7"/>
        <v>391</v>
      </c>
      <c r="U75"/>
      <c r="V75"/>
      <c r="W75"/>
      <c r="X75"/>
      <c r="Y75"/>
    </row>
    <row r="76" spans="1:25" s="480" customFormat="1" ht="12.6" customHeight="1">
      <c r="A76" s="14">
        <v>68</v>
      </c>
      <c r="B76" s="16" t="s">
        <v>1180</v>
      </c>
      <c r="C76" s="216">
        <v>4</v>
      </c>
      <c r="D76" s="217">
        <v>3</v>
      </c>
      <c r="E76" s="217">
        <v>0</v>
      </c>
      <c r="F76" s="490">
        <v>4</v>
      </c>
      <c r="G76" s="490">
        <v>0</v>
      </c>
      <c r="H76" s="490">
        <v>0</v>
      </c>
      <c r="I76" s="490">
        <v>0</v>
      </c>
      <c r="J76" s="491">
        <f t="shared" si="8"/>
        <v>7</v>
      </c>
      <c r="K76" s="216">
        <v>0</v>
      </c>
      <c r="L76" s="490">
        <v>0</v>
      </c>
      <c r="M76" s="490">
        <v>0</v>
      </c>
      <c r="N76" s="217">
        <v>0</v>
      </c>
      <c r="O76" s="217">
        <v>0</v>
      </c>
      <c r="P76" s="217">
        <v>0</v>
      </c>
      <c r="Q76" s="217">
        <v>0</v>
      </c>
      <c r="R76" s="218">
        <f t="shared" si="5"/>
        <v>0</v>
      </c>
      <c r="S76" s="695">
        <f t="shared" si="6"/>
        <v>4</v>
      </c>
      <c r="T76" s="693">
        <f t="shared" si="7"/>
        <v>7</v>
      </c>
      <c r="U76"/>
      <c r="V76"/>
      <c r="W76"/>
      <c r="X76"/>
      <c r="Y76"/>
    </row>
    <row r="77" spans="1:25" s="480" customFormat="1" ht="12.6" customHeight="1">
      <c r="A77" s="14">
        <v>69</v>
      </c>
      <c r="B77" s="16" t="s">
        <v>1181</v>
      </c>
      <c r="C77" s="216">
        <v>1</v>
      </c>
      <c r="D77" s="217">
        <v>10</v>
      </c>
      <c r="E77" s="217">
        <v>0</v>
      </c>
      <c r="F77" s="490">
        <v>9</v>
      </c>
      <c r="G77" s="490">
        <v>9</v>
      </c>
      <c r="H77" s="490">
        <v>1</v>
      </c>
      <c r="I77" s="490">
        <v>1</v>
      </c>
      <c r="J77" s="491">
        <f t="shared" si="8"/>
        <v>30</v>
      </c>
      <c r="K77" s="216">
        <v>0</v>
      </c>
      <c r="L77" s="490">
        <v>0</v>
      </c>
      <c r="M77" s="490">
        <v>0</v>
      </c>
      <c r="N77" s="217">
        <v>0</v>
      </c>
      <c r="O77" s="217">
        <v>0</v>
      </c>
      <c r="P77" s="217">
        <v>0</v>
      </c>
      <c r="Q77" s="217">
        <v>0</v>
      </c>
      <c r="R77" s="218">
        <f t="shared" si="5"/>
        <v>0</v>
      </c>
      <c r="S77" s="695">
        <f t="shared" si="6"/>
        <v>1</v>
      </c>
      <c r="T77" s="693">
        <f t="shared" si="7"/>
        <v>30</v>
      </c>
      <c r="U77"/>
      <c r="V77"/>
      <c r="W77"/>
      <c r="X77"/>
      <c r="Y77"/>
    </row>
    <row r="78" spans="1:25" s="480" customFormat="1" ht="12.6" customHeight="1">
      <c r="A78" s="14">
        <v>70</v>
      </c>
      <c r="B78" s="16" t="s">
        <v>1182</v>
      </c>
      <c r="C78" s="216">
        <v>13</v>
      </c>
      <c r="D78" s="217">
        <v>4</v>
      </c>
      <c r="E78" s="217">
        <v>0</v>
      </c>
      <c r="F78" s="490">
        <v>5</v>
      </c>
      <c r="G78" s="490">
        <v>4</v>
      </c>
      <c r="H78" s="490">
        <v>0</v>
      </c>
      <c r="I78" s="490">
        <v>0</v>
      </c>
      <c r="J78" s="491">
        <f t="shared" si="8"/>
        <v>13</v>
      </c>
      <c r="K78" s="216">
        <v>0</v>
      </c>
      <c r="L78" s="490">
        <v>0</v>
      </c>
      <c r="M78" s="490">
        <v>0</v>
      </c>
      <c r="N78" s="217">
        <v>0</v>
      </c>
      <c r="O78" s="217">
        <v>0</v>
      </c>
      <c r="P78" s="217">
        <v>0</v>
      </c>
      <c r="Q78" s="217">
        <v>0</v>
      </c>
      <c r="R78" s="218">
        <f t="shared" si="5"/>
        <v>0</v>
      </c>
      <c r="S78" s="695">
        <f t="shared" si="6"/>
        <v>13</v>
      </c>
      <c r="T78" s="693">
        <f t="shared" si="7"/>
        <v>13</v>
      </c>
      <c r="U78"/>
      <c r="V78"/>
      <c r="W78"/>
      <c r="X78"/>
      <c r="Y78"/>
    </row>
    <row r="79" spans="1:25" s="480" customFormat="1" ht="12.6" customHeight="1">
      <c r="A79" s="14">
        <v>71</v>
      </c>
      <c r="B79" s="16" t="s">
        <v>1183</v>
      </c>
      <c r="C79" s="216">
        <v>7</v>
      </c>
      <c r="D79" s="217">
        <v>7</v>
      </c>
      <c r="E79" s="217">
        <v>0</v>
      </c>
      <c r="F79" s="490">
        <v>5</v>
      </c>
      <c r="G79" s="490">
        <v>12</v>
      </c>
      <c r="H79" s="490">
        <v>1</v>
      </c>
      <c r="I79" s="490">
        <v>0</v>
      </c>
      <c r="J79" s="491">
        <f t="shared" si="8"/>
        <v>25</v>
      </c>
      <c r="K79" s="216">
        <v>0</v>
      </c>
      <c r="L79" s="490">
        <v>0</v>
      </c>
      <c r="M79" s="490">
        <v>0</v>
      </c>
      <c r="N79" s="217">
        <v>0</v>
      </c>
      <c r="O79" s="217">
        <v>0</v>
      </c>
      <c r="P79" s="217">
        <v>0</v>
      </c>
      <c r="Q79" s="217">
        <v>0</v>
      </c>
      <c r="R79" s="218">
        <f t="shared" si="5"/>
        <v>0</v>
      </c>
      <c r="S79" s="695">
        <f t="shared" si="6"/>
        <v>7</v>
      </c>
      <c r="T79" s="693">
        <f t="shared" si="7"/>
        <v>25</v>
      </c>
      <c r="U79"/>
      <c r="V79"/>
      <c r="W79"/>
      <c r="X79"/>
      <c r="Y79"/>
    </row>
    <row r="80" spans="1:25" s="480" customFormat="1" ht="12.6" customHeight="1">
      <c r="A80" s="14">
        <v>72</v>
      </c>
      <c r="B80" s="16" t="s">
        <v>1184</v>
      </c>
      <c r="C80" s="216">
        <v>8</v>
      </c>
      <c r="D80" s="217">
        <v>18</v>
      </c>
      <c r="E80" s="217">
        <v>0</v>
      </c>
      <c r="F80" s="490">
        <v>36</v>
      </c>
      <c r="G80" s="490">
        <v>34</v>
      </c>
      <c r="H80" s="490">
        <v>2</v>
      </c>
      <c r="I80" s="490">
        <v>2</v>
      </c>
      <c r="J80" s="491">
        <f t="shared" si="8"/>
        <v>92</v>
      </c>
      <c r="K80" s="216">
        <v>0</v>
      </c>
      <c r="L80" s="490">
        <v>0</v>
      </c>
      <c r="M80" s="490">
        <v>0</v>
      </c>
      <c r="N80" s="217">
        <v>0</v>
      </c>
      <c r="O80" s="217">
        <v>0</v>
      </c>
      <c r="P80" s="217">
        <v>0</v>
      </c>
      <c r="Q80" s="217">
        <v>0</v>
      </c>
      <c r="R80" s="218">
        <f t="shared" si="5"/>
        <v>0</v>
      </c>
      <c r="S80" s="695">
        <f t="shared" si="6"/>
        <v>8</v>
      </c>
      <c r="T80" s="693">
        <f t="shared" si="7"/>
        <v>92</v>
      </c>
      <c r="U80"/>
      <c r="V80"/>
      <c r="W80"/>
      <c r="X80"/>
      <c r="Y80"/>
    </row>
    <row r="81" spans="1:25" s="480" customFormat="1" ht="12.6" customHeight="1">
      <c r="A81" s="14">
        <v>73</v>
      </c>
      <c r="B81" s="16" t="s">
        <v>1185</v>
      </c>
      <c r="C81" s="269">
        <v>16</v>
      </c>
      <c r="D81" s="496">
        <v>5</v>
      </c>
      <c r="E81" s="496">
        <v>0</v>
      </c>
      <c r="F81" s="497">
        <v>4</v>
      </c>
      <c r="G81" s="497">
        <v>3</v>
      </c>
      <c r="H81" s="497">
        <v>4</v>
      </c>
      <c r="I81" s="497">
        <v>0</v>
      </c>
      <c r="J81" s="498">
        <f t="shared" si="8"/>
        <v>16</v>
      </c>
      <c r="K81" s="216">
        <v>0</v>
      </c>
      <c r="L81" s="490">
        <v>0</v>
      </c>
      <c r="M81" s="490">
        <v>0</v>
      </c>
      <c r="N81" s="217">
        <v>0</v>
      </c>
      <c r="O81" s="217">
        <v>0</v>
      </c>
      <c r="P81" s="217">
        <v>0</v>
      </c>
      <c r="Q81" s="217">
        <v>0</v>
      </c>
      <c r="R81" s="218">
        <f t="shared" si="5"/>
        <v>0</v>
      </c>
      <c r="S81" s="695">
        <f t="shared" si="6"/>
        <v>16</v>
      </c>
      <c r="T81" s="693">
        <f t="shared" si="7"/>
        <v>16</v>
      </c>
      <c r="U81"/>
      <c r="V81"/>
      <c r="W81"/>
      <c r="X81"/>
      <c r="Y81"/>
    </row>
    <row r="82" spans="1:25" s="480" customFormat="1" ht="12.6" customHeight="1">
      <c r="A82" s="14">
        <v>74</v>
      </c>
      <c r="B82" s="16" t="s">
        <v>1186</v>
      </c>
      <c r="C82" s="269">
        <v>2</v>
      </c>
      <c r="D82" s="496">
        <v>0</v>
      </c>
      <c r="E82" s="496">
        <v>0</v>
      </c>
      <c r="F82" s="497">
        <v>0</v>
      </c>
      <c r="G82" s="497">
        <v>0</v>
      </c>
      <c r="H82" s="497">
        <v>1</v>
      </c>
      <c r="I82" s="497">
        <v>1</v>
      </c>
      <c r="J82" s="498">
        <f t="shared" si="8"/>
        <v>2</v>
      </c>
      <c r="K82" s="216">
        <v>0</v>
      </c>
      <c r="L82" s="490">
        <v>0</v>
      </c>
      <c r="M82" s="490">
        <v>0</v>
      </c>
      <c r="N82" s="217">
        <v>0</v>
      </c>
      <c r="O82" s="217">
        <v>0</v>
      </c>
      <c r="P82" s="217">
        <v>0</v>
      </c>
      <c r="Q82" s="217">
        <v>0</v>
      </c>
      <c r="R82" s="218">
        <f t="shared" si="5"/>
        <v>0</v>
      </c>
      <c r="S82" s="695">
        <f t="shared" si="6"/>
        <v>2</v>
      </c>
      <c r="T82" s="693">
        <f t="shared" si="7"/>
        <v>2</v>
      </c>
      <c r="U82"/>
      <c r="V82"/>
      <c r="W82"/>
      <c r="X82"/>
      <c r="Y82"/>
    </row>
    <row r="83" spans="1:25" s="480" customFormat="1" ht="12.6" customHeight="1">
      <c r="A83" s="14">
        <v>75</v>
      </c>
      <c r="B83" s="16" t="s">
        <v>1187</v>
      </c>
      <c r="C83" s="269">
        <v>1</v>
      </c>
      <c r="D83" s="496">
        <v>4</v>
      </c>
      <c r="E83" s="496">
        <v>0</v>
      </c>
      <c r="F83" s="497">
        <v>4</v>
      </c>
      <c r="G83" s="497">
        <v>1</v>
      </c>
      <c r="H83" s="497">
        <v>2</v>
      </c>
      <c r="I83" s="497">
        <v>1</v>
      </c>
      <c r="J83" s="498">
        <f t="shared" si="8"/>
        <v>12</v>
      </c>
      <c r="K83" s="216">
        <v>0</v>
      </c>
      <c r="L83" s="490">
        <v>0</v>
      </c>
      <c r="M83" s="490">
        <v>0</v>
      </c>
      <c r="N83" s="217">
        <v>0</v>
      </c>
      <c r="O83" s="217">
        <v>0</v>
      </c>
      <c r="P83" s="217">
        <v>0</v>
      </c>
      <c r="Q83" s="217">
        <v>0</v>
      </c>
      <c r="R83" s="218">
        <f t="shared" si="5"/>
        <v>0</v>
      </c>
      <c r="S83" s="695">
        <f t="shared" si="6"/>
        <v>1</v>
      </c>
      <c r="T83" s="693">
        <f t="shared" si="7"/>
        <v>12</v>
      </c>
      <c r="U83"/>
      <c r="V83"/>
      <c r="W83"/>
      <c r="X83"/>
      <c r="Y83"/>
    </row>
    <row r="84" spans="1:25" s="480" customFormat="1" ht="12.6" customHeight="1">
      <c r="A84" s="14">
        <v>76</v>
      </c>
      <c r="B84" s="16" t="s">
        <v>1188</v>
      </c>
      <c r="C84" s="269">
        <v>6</v>
      </c>
      <c r="D84" s="496">
        <v>9</v>
      </c>
      <c r="E84" s="496">
        <v>0</v>
      </c>
      <c r="F84" s="497">
        <v>9</v>
      </c>
      <c r="G84" s="497">
        <v>9</v>
      </c>
      <c r="H84" s="497">
        <v>1</v>
      </c>
      <c r="I84" s="497">
        <v>0</v>
      </c>
      <c r="J84" s="498">
        <f t="shared" si="8"/>
        <v>28</v>
      </c>
      <c r="K84" s="216">
        <v>0</v>
      </c>
      <c r="L84" s="490">
        <v>0</v>
      </c>
      <c r="M84" s="490">
        <v>0</v>
      </c>
      <c r="N84" s="217">
        <v>0</v>
      </c>
      <c r="O84" s="217">
        <v>0</v>
      </c>
      <c r="P84" s="217">
        <v>0</v>
      </c>
      <c r="Q84" s="217">
        <v>0</v>
      </c>
      <c r="R84" s="218">
        <f t="shared" si="5"/>
        <v>0</v>
      </c>
      <c r="S84" s="695">
        <f t="shared" si="6"/>
        <v>6</v>
      </c>
      <c r="T84" s="693">
        <f t="shared" si="7"/>
        <v>28</v>
      </c>
      <c r="U84"/>
      <c r="V84"/>
      <c r="W84"/>
      <c r="X84"/>
      <c r="Y84"/>
    </row>
    <row r="85" spans="1:25" s="480" customFormat="1" ht="12.6" customHeight="1">
      <c r="A85" s="14">
        <v>77</v>
      </c>
      <c r="B85" s="16" t="s">
        <v>1189</v>
      </c>
      <c r="C85" s="269">
        <v>4</v>
      </c>
      <c r="D85" s="496">
        <v>3</v>
      </c>
      <c r="E85" s="496">
        <v>0</v>
      </c>
      <c r="F85" s="497">
        <v>1</v>
      </c>
      <c r="G85" s="497">
        <v>1</v>
      </c>
      <c r="H85" s="497">
        <v>0</v>
      </c>
      <c r="I85" s="497">
        <v>0</v>
      </c>
      <c r="J85" s="498">
        <f t="shared" si="8"/>
        <v>5</v>
      </c>
      <c r="K85" s="216">
        <v>0</v>
      </c>
      <c r="L85" s="490">
        <v>0</v>
      </c>
      <c r="M85" s="490">
        <v>0</v>
      </c>
      <c r="N85" s="217">
        <v>0</v>
      </c>
      <c r="O85" s="217">
        <v>0</v>
      </c>
      <c r="P85" s="217">
        <v>0</v>
      </c>
      <c r="Q85" s="217">
        <v>0</v>
      </c>
      <c r="R85" s="218">
        <f t="shared" si="5"/>
        <v>0</v>
      </c>
      <c r="S85" s="695">
        <f t="shared" si="6"/>
        <v>4</v>
      </c>
      <c r="T85" s="693">
        <f t="shared" si="7"/>
        <v>5</v>
      </c>
      <c r="U85"/>
      <c r="V85"/>
      <c r="W85"/>
      <c r="X85"/>
      <c r="Y85"/>
    </row>
    <row r="86" spans="1:25" s="480" customFormat="1" ht="12.6" customHeight="1">
      <c r="A86" s="14">
        <v>78</v>
      </c>
      <c r="B86" s="16" t="s">
        <v>1190</v>
      </c>
      <c r="C86" s="269">
        <v>5</v>
      </c>
      <c r="D86" s="496">
        <v>3</v>
      </c>
      <c r="E86" s="496">
        <v>0</v>
      </c>
      <c r="F86" s="497">
        <v>1</v>
      </c>
      <c r="G86" s="497">
        <v>3</v>
      </c>
      <c r="H86" s="497">
        <v>0</v>
      </c>
      <c r="I86" s="497">
        <v>0</v>
      </c>
      <c r="J86" s="498">
        <f t="shared" si="8"/>
        <v>7</v>
      </c>
      <c r="K86" s="216">
        <v>0</v>
      </c>
      <c r="L86" s="490">
        <v>0</v>
      </c>
      <c r="M86" s="490">
        <v>0</v>
      </c>
      <c r="N86" s="217">
        <v>0</v>
      </c>
      <c r="O86" s="217">
        <v>0</v>
      </c>
      <c r="P86" s="217">
        <v>0</v>
      </c>
      <c r="Q86" s="217">
        <v>0</v>
      </c>
      <c r="R86" s="218">
        <f t="shared" si="5"/>
        <v>0</v>
      </c>
      <c r="S86" s="695">
        <f t="shared" si="6"/>
        <v>5</v>
      </c>
      <c r="T86" s="693">
        <f t="shared" si="7"/>
        <v>7</v>
      </c>
      <c r="U86"/>
      <c r="V86"/>
      <c r="W86"/>
      <c r="X86"/>
      <c r="Y86"/>
    </row>
    <row r="87" spans="1:25" s="480" customFormat="1" ht="12.6" customHeight="1">
      <c r="A87" s="14">
        <v>79</v>
      </c>
      <c r="B87" s="16" t="s">
        <v>1191</v>
      </c>
      <c r="C87" s="269">
        <v>1</v>
      </c>
      <c r="D87" s="496">
        <v>9</v>
      </c>
      <c r="E87" s="496">
        <v>0</v>
      </c>
      <c r="F87" s="497">
        <v>10</v>
      </c>
      <c r="G87" s="497">
        <v>9</v>
      </c>
      <c r="H87" s="497">
        <v>0</v>
      </c>
      <c r="I87" s="497">
        <v>0</v>
      </c>
      <c r="J87" s="498">
        <f t="shared" si="8"/>
        <v>28</v>
      </c>
      <c r="K87" s="216">
        <v>0</v>
      </c>
      <c r="L87" s="490">
        <v>0</v>
      </c>
      <c r="M87" s="490">
        <v>0</v>
      </c>
      <c r="N87" s="217">
        <v>0</v>
      </c>
      <c r="O87" s="217">
        <v>0</v>
      </c>
      <c r="P87" s="217">
        <v>0</v>
      </c>
      <c r="Q87" s="217">
        <v>0</v>
      </c>
      <c r="R87" s="218">
        <f t="shared" si="5"/>
        <v>0</v>
      </c>
      <c r="S87" s="695">
        <f t="shared" si="6"/>
        <v>1</v>
      </c>
      <c r="T87" s="693">
        <f t="shared" si="7"/>
        <v>28</v>
      </c>
      <c r="U87"/>
      <c r="V87"/>
      <c r="W87"/>
      <c r="X87"/>
      <c r="Y87"/>
    </row>
    <row r="88" spans="1:25" s="480" customFormat="1" ht="12.6" customHeight="1">
      <c r="A88" s="14">
        <v>80</v>
      </c>
      <c r="B88" s="16" t="s">
        <v>1192</v>
      </c>
      <c r="C88" s="269">
        <v>12</v>
      </c>
      <c r="D88" s="496">
        <v>4</v>
      </c>
      <c r="E88" s="496">
        <v>0</v>
      </c>
      <c r="F88" s="497">
        <v>3</v>
      </c>
      <c r="G88" s="497">
        <v>6</v>
      </c>
      <c r="H88" s="497">
        <v>0</v>
      </c>
      <c r="I88" s="497">
        <v>0</v>
      </c>
      <c r="J88" s="498">
        <f t="shared" si="8"/>
        <v>13</v>
      </c>
      <c r="K88" s="216">
        <v>0</v>
      </c>
      <c r="L88" s="490">
        <v>0</v>
      </c>
      <c r="M88" s="490">
        <v>0</v>
      </c>
      <c r="N88" s="217">
        <v>0</v>
      </c>
      <c r="O88" s="217">
        <v>0</v>
      </c>
      <c r="P88" s="217">
        <v>0</v>
      </c>
      <c r="Q88" s="217">
        <v>0</v>
      </c>
      <c r="R88" s="218">
        <f t="shared" si="5"/>
        <v>0</v>
      </c>
      <c r="S88" s="695">
        <f t="shared" si="6"/>
        <v>12</v>
      </c>
      <c r="T88" s="693">
        <f t="shared" si="7"/>
        <v>13</v>
      </c>
      <c r="U88"/>
      <c r="V88"/>
      <c r="W88"/>
      <c r="X88"/>
      <c r="Y88"/>
    </row>
    <row r="89" spans="1:25" s="480" customFormat="1" ht="12.6" customHeight="1">
      <c r="A89" s="14">
        <v>81</v>
      </c>
      <c r="B89" s="16" t="s">
        <v>1193</v>
      </c>
      <c r="C89" s="269">
        <v>1</v>
      </c>
      <c r="D89" s="496">
        <v>1</v>
      </c>
      <c r="E89" s="496">
        <v>0</v>
      </c>
      <c r="F89" s="497">
        <v>0</v>
      </c>
      <c r="G89" s="497">
        <v>0</v>
      </c>
      <c r="H89" s="497">
        <v>0</v>
      </c>
      <c r="I89" s="497">
        <v>0</v>
      </c>
      <c r="J89" s="498">
        <f t="shared" si="8"/>
        <v>1</v>
      </c>
      <c r="K89" s="216">
        <v>0</v>
      </c>
      <c r="L89" s="490">
        <v>0</v>
      </c>
      <c r="M89" s="490">
        <v>0</v>
      </c>
      <c r="N89" s="217">
        <v>0</v>
      </c>
      <c r="O89" s="217">
        <v>0</v>
      </c>
      <c r="P89" s="217">
        <v>0</v>
      </c>
      <c r="Q89" s="217">
        <v>0</v>
      </c>
      <c r="R89" s="218">
        <f t="shared" si="5"/>
        <v>0</v>
      </c>
      <c r="S89" s="696">
        <f t="shared" si="6"/>
        <v>1</v>
      </c>
      <c r="T89" s="694">
        <f t="shared" si="7"/>
        <v>1</v>
      </c>
      <c r="U89"/>
      <c r="V89"/>
      <c r="W89"/>
      <c r="X89"/>
      <c r="Y89"/>
    </row>
    <row r="90" spans="1:25" s="480" customFormat="1" ht="14.25" customHeight="1">
      <c r="A90" s="481"/>
      <c r="B90" s="482" t="s">
        <v>1111</v>
      </c>
      <c r="C90" s="499">
        <f t="shared" ref="C90:T90" si="9">SUM(C6:C89)</f>
        <v>2494</v>
      </c>
      <c r="D90" s="499">
        <f t="shared" si="9"/>
        <v>1698</v>
      </c>
      <c r="E90" s="499">
        <f t="shared" si="9"/>
        <v>16</v>
      </c>
      <c r="F90" s="499">
        <f t="shared" si="9"/>
        <v>1509</v>
      </c>
      <c r="G90" s="499">
        <f t="shared" si="9"/>
        <v>1054</v>
      </c>
      <c r="H90" s="499">
        <f t="shared" si="9"/>
        <v>360</v>
      </c>
      <c r="I90" s="499">
        <f t="shared" si="9"/>
        <v>161</v>
      </c>
      <c r="J90" s="499">
        <f t="shared" si="9"/>
        <v>4798</v>
      </c>
      <c r="K90" s="499">
        <f t="shared" si="9"/>
        <v>264</v>
      </c>
      <c r="L90" s="499">
        <f t="shared" si="9"/>
        <v>193</v>
      </c>
      <c r="M90" s="499">
        <f t="shared" si="9"/>
        <v>0</v>
      </c>
      <c r="N90" s="499">
        <f t="shared" si="9"/>
        <v>105</v>
      </c>
      <c r="O90" s="499">
        <f t="shared" si="9"/>
        <v>13</v>
      </c>
      <c r="P90" s="499">
        <f t="shared" si="9"/>
        <v>0</v>
      </c>
      <c r="Q90" s="499">
        <f t="shared" si="9"/>
        <v>0</v>
      </c>
      <c r="R90" s="499">
        <f t="shared" si="9"/>
        <v>311</v>
      </c>
      <c r="S90" s="499">
        <f t="shared" si="9"/>
        <v>2758</v>
      </c>
      <c r="T90" s="499">
        <f t="shared" si="9"/>
        <v>5109</v>
      </c>
      <c r="U90"/>
      <c r="V90"/>
      <c r="W90"/>
      <c r="X90"/>
      <c r="Y90"/>
    </row>
    <row r="91" spans="1:25" customFormat="1"/>
  </sheetData>
  <mergeCells count="14">
    <mergeCell ref="A1:T1"/>
    <mergeCell ref="A2:T2"/>
    <mergeCell ref="S3:T3"/>
    <mergeCell ref="A4:A5"/>
    <mergeCell ref="B4:B5"/>
    <mergeCell ref="C4:J4"/>
    <mergeCell ref="K4:R4"/>
    <mergeCell ref="S4:T4"/>
    <mergeCell ref="S46:T46"/>
    <mergeCell ref="A47:A48"/>
    <mergeCell ref="B47:B48"/>
    <mergeCell ref="C47:J47"/>
    <mergeCell ref="K47:R47"/>
    <mergeCell ref="S47:T47"/>
  </mergeCells>
  <printOptions horizontalCentered="1" verticalCentered="1"/>
  <pageMargins left="0.31496062992125984" right="0.27559055118110237" top="0" bottom="0" header="0.35433070866141736" footer="0.23622047244094491"/>
  <pageSetup paperSize="9" scale="85" orientation="landscape" r:id="rId1"/>
  <headerFooter alignWithMargins="0"/>
  <rowBreaks count="1" manualBreakCount="1">
    <brk id="45" max="19" man="1"/>
  </rowBreaks>
  <ignoredErrors>
    <ignoredError sqref="J6:J45 R6:R45 J49:J89 R49:R89" formulaRange="1"/>
  </ignoredErrors>
</worksheet>
</file>

<file path=xl/worksheets/sheet24.xml><?xml version="1.0" encoding="utf-8"?>
<worksheet xmlns="http://schemas.openxmlformats.org/spreadsheetml/2006/main" xmlns:r="http://schemas.openxmlformats.org/officeDocument/2006/relationships">
  <sheetPr>
    <tabColor theme="0" tint="-0.34998626667073579"/>
  </sheetPr>
  <dimension ref="A1:R88"/>
  <sheetViews>
    <sheetView showGridLines="0" zoomScaleNormal="100" workbookViewId="0">
      <pane ySplit="4" topLeftCell="A79" activePane="bottomLeft" state="frozen"/>
      <selection activeCell="J27" sqref="J27"/>
      <selection pane="bottomLeft" activeCell="J27" sqref="J27"/>
    </sheetView>
  </sheetViews>
  <sheetFormatPr defaultColWidth="9.140625" defaultRowHeight="15"/>
  <cols>
    <col min="1" max="1" width="7.85546875" style="97" bestFit="1" customWidth="1"/>
    <col min="2" max="3" width="8.42578125" style="97" customWidth="1"/>
    <col min="4" max="4" width="9.7109375" style="97" customWidth="1"/>
    <col min="5" max="5" width="10.85546875" style="97" customWidth="1"/>
    <col min="6" max="7" width="6.85546875" style="97" customWidth="1"/>
    <col min="8" max="10" width="8.42578125" style="97" customWidth="1"/>
    <col min="11" max="11" width="9.7109375" style="97" customWidth="1"/>
    <col min="12" max="12" width="10.85546875" style="97" customWidth="1"/>
    <col min="13" max="14" width="6.85546875" style="97" customWidth="1"/>
    <col min="15" max="16" width="8.42578125" style="97" customWidth="1"/>
    <col min="17" max="17" width="9.140625" style="97"/>
    <col min="19" max="16384" width="9.140625" style="97"/>
  </cols>
  <sheetData>
    <row r="1" spans="1:16" ht="28.5" customHeight="1">
      <c r="A1" s="858" t="s">
        <v>3172</v>
      </c>
      <c r="B1" s="858"/>
      <c r="C1" s="858"/>
      <c r="D1" s="858"/>
      <c r="E1" s="858"/>
      <c r="F1" s="858"/>
      <c r="G1" s="858"/>
      <c r="H1" s="858"/>
      <c r="I1" s="858"/>
      <c r="J1" s="858"/>
      <c r="K1" s="858"/>
      <c r="L1" s="858"/>
      <c r="M1" s="858"/>
      <c r="N1" s="858"/>
      <c r="O1" s="858"/>
      <c r="P1" s="858"/>
    </row>
    <row r="2" spans="1:16" ht="19.5" customHeight="1">
      <c r="A2" s="962" t="s">
        <v>3149</v>
      </c>
      <c r="B2" s="962"/>
      <c r="C2" s="962"/>
      <c r="D2" s="962"/>
      <c r="E2" s="962"/>
      <c r="F2" s="962"/>
      <c r="G2" s="962"/>
      <c r="H2" s="962"/>
      <c r="I2" s="962"/>
      <c r="J2" s="962"/>
      <c r="K2" s="962"/>
      <c r="L2" s="962"/>
      <c r="M2" s="962"/>
      <c r="N2" s="962"/>
      <c r="O2" s="962"/>
      <c r="P2" s="962"/>
    </row>
    <row r="3" spans="1:16" ht="33.75" customHeight="1">
      <c r="A3" s="963" t="s">
        <v>2925</v>
      </c>
      <c r="B3" s="965" t="s">
        <v>3150</v>
      </c>
      <c r="C3" s="966"/>
      <c r="D3" s="966"/>
      <c r="E3" s="966"/>
      <c r="F3" s="966"/>
      <c r="G3" s="966"/>
      <c r="H3" s="860"/>
      <c r="I3" s="967" t="s">
        <v>3151</v>
      </c>
      <c r="J3" s="968"/>
      <c r="K3" s="968"/>
      <c r="L3" s="968"/>
      <c r="M3" s="968"/>
      <c r="N3" s="968"/>
      <c r="O3" s="969"/>
      <c r="P3" s="960" t="s">
        <v>3034</v>
      </c>
    </row>
    <row r="4" spans="1:16" ht="33.75" customHeight="1">
      <c r="A4" s="964"/>
      <c r="B4" s="441" t="s">
        <v>2820</v>
      </c>
      <c r="C4" s="441" t="s">
        <v>2821</v>
      </c>
      <c r="D4" s="441" t="s">
        <v>2822</v>
      </c>
      <c r="E4" s="441" t="s">
        <v>2823</v>
      </c>
      <c r="F4" s="441" t="s">
        <v>2824</v>
      </c>
      <c r="G4" s="441" t="s">
        <v>2825</v>
      </c>
      <c r="H4" s="233" t="s">
        <v>1010</v>
      </c>
      <c r="I4" s="441" t="s">
        <v>2820</v>
      </c>
      <c r="J4" s="441" t="s">
        <v>2821</v>
      </c>
      <c r="K4" s="441" t="s">
        <v>2822</v>
      </c>
      <c r="L4" s="441" t="s">
        <v>2823</v>
      </c>
      <c r="M4" s="441" t="s">
        <v>2824</v>
      </c>
      <c r="N4" s="441" t="s">
        <v>2825</v>
      </c>
      <c r="O4" s="233" t="s">
        <v>1010</v>
      </c>
      <c r="P4" s="970"/>
    </row>
    <row r="5" spans="1:16" ht="12.6" customHeight="1">
      <c r="A5" s="117">
        <v>0</v>
      </c>
      <c r="B5" s="118">
        <v>0</v>
      </c>
      <c r="C5" s="118">
        <v>0</v>
      </c>
      <c r="D5" s="118">
        <v>1</v>
      </c>
      <c r="E5" s="118">
        <v>1</v>
      </c>
      <c r="F5" s="118">
        <v>0</v>
      </c>
      <c r="G5" s="118">
        <v>0</v>
      </c>
      <c r="H5" s="101">
        <f>SUM(B5:G5)</f>
        <v>2</v>
      </c>
      <c r="I5" s="113">
        <v>0</v>
      </c>
      <c r="J5" s="113">
        <v>0</v>
      </c>
      <c r="K5" s="113">
        <v>7</v>
      </c>
      <c r="L5" s="113">
        <v>8</v>
      </c>
      <c r="M5" s="113">
        <v>0</v>
      </c>
      <c r="N5" s="113">
        <v>0</v>
      </c>
      <c r="O5" s="101">
        <f>SUM(I5:N5)</f>
        <v>15</v>
      </c>
      <c r="P5" s="101">
        <f>H5+O5</f>
        <v>17</v>
      </c>
    </row>
    <row r="6" spans="1:16" ht="12.6" customHeight="1">
      <c r="A6" s="117">
        <f>+A5+1</f>
        <v>1</v>
      </c>
      <c r="B6" s="119">
        <v>0</v>
      </c>
      <c r="C6" s="119">
        <v>0</v>
      </c>
      <c r="D6" s="120">
        <v>2</v>
      </c>
      <c r="E6" s="119">
        <v>2</v>
      </c>
      <c r="F6" s="119">
        <v>0</v>
      </c>
      <c r="G6" s="119">
        <v>0</v>
      </c>
      <c r="H6" s="101">
        <f t="shared" ref="H6:H69" si="0">SUM(B6:G6)</f>
        <v>4</v>
      </c>
      <c r="I6" s="113">
        <v>0</v>
      </c>
      <c r="J6" s="113">
        <v>0</v>
      </c>
      <c r="K6" s="113">
        <v>32</v>
      </c>
      <c r="L6" s="113">
        <v>38</v>
      </c>
      <c r="M6" s="113">
        <v>0</v>
      </c>
      <c r="N6" s="113">
        <v>0</v>
      </c>
      <c r="O6" s="101">
        <f t="shared" ref="O6:O69" si="1">SUM(I6:N6)</f>
        <v>70</v>
      </c>
      <c r="P6" s="101">
        <f t="shared" ref="P6:P69" si="2">H6+O6</f>
        <v>74</v>
      </c>
    </row>
    <row r="7" spans="1:16" ht="12.6" customHeight="1">
      <c r="A7" s="117">
        <f t="shared" ref="A7:A70" si="3">+A6+1</f>
        <v>2</v>
      </c>
      <c r="B7" s="119">
        <v>0</v>
      </c>
      <c r="C7" s="119">
        <v>0</v>
      </c>
      <c r="D7" s="119">
        <v>5</v>
      </c>
      <c r="E7" s="119">
        <v>9</v>
      </c>
      <c r="F7" s="119">
        <v>0</v>
      </c>
      <c r="G7" s="119">
        <v>0</v>
      </c>
      <c r="H7" s="101">
        <f t="shared" si="0"/>
        <v>14</v>
      </c>
      <c r="I7" s="113">
        <v>0</v>
      </c>
      <c r="J7" s="113">
        <v>0</v>
      </c>
      <c r="K7" s="113">
        <v>45</v>
      </c>
      <c r="L7" s="113">
        <v>38</v>
      </c>
      <c r="M7" s="113">
        <v>0</v>
      </c>
      <c r="N7" s="113">
        <v>0</v>
      </c>
      <c r="O7" s="101">
        <f t="shared" si="1"/>
        <v>83</v>
      </c>
      <c r="P7" s="101">
        <f t="shared" si="2"/>
        <v>97</v>
      </c>
    </row>
    <row r="8" spans="1:16" ht="12.6" customHeight="1">
      <c r="A8" s="117">
        <f t="shared" si="3"/>
        <v>3</v>
      </c>
      <c r="B8" s="119">
        <v>0</v>
      </c>
      <c r="C8" s="119">
        <v>0</v>
      </c>
      <c r="D8" s="119">
        <v>3</v>
      </c>
      <c r="E8" s="119">
        <v>4</v>
      </c>
      <c r="F8" s="119">
        <v>0</v>
      </c>
      <c r="G8" s="119">
        <v>0</v>
      </c>
      <c r="H8" s="101">
        <f t="shared" si="0"/>
        <v>7</v>
      </c>
      <c r="I8" s="113">
        <v>0</v>
      </c>
      <c r="J8" s="113">
        <v>0</v>
      </c>
      <c r="K8" s="113">
        <v>38</v>
      </c>
      <c r="L8" s="113">
        <v>36</v>
      </c>
      <c r="M8" s="113">
        <v>0</v>
      </c>
      <c r="N8" s="113">
        <v>0</v>
      </c>
      <c r="O8" s="101">
        <f t="shared" si="1"/>
        <v>74</v>
      </c>
      <c r="P8" s="101">
        <f t="shared" si="2"/>
        <v>81</v>
      </c>
    </row>
    <row r="9" spans="1:16" ht="12.6" customHeight="1">
      <c r="A9" s="117">
        <f t="shared" si="3"/>
        <v>4</v>
      </c>
      <c r="B9" s="119">
        <v>0</v>
      </c>
      <c r="C9" s="119">
        <v>0</v>
      </c>
      <c r="D9" s="119">
        <v>7</v>
      </c>
      <c r="E9" s="119">
        <v>6</v>
      </c>
      <c r="F9" s="119">
        <v>0</v>
      </c>
      <c r="G9" s="119">
        <v>0</v>
      </c>
      <c r="H9" s="101">
        <f t="shared" si="0"/>
        <v>13</v>
      </c>
      <c r="I9" s="113">
        <v>0</v>
      </c>
      <c r="J9" s="113">
        <v>0</v>
      </c>
      <c r="K9" s="113">
        <v>33</v>
      </c>
      <c r="L9" s="113">
        <v>36</v>
      </c>
      <c r="M9" s="113">
        <v>0</v>
      </c>
      <c r="N9" s="113">
        <v>0</v>
      </c>
      <c r="O9" s="101">
        <f t="shared" si="1"/>
        <v>69</v>
      </c>
      <c r="P9" s="101">
        <f t="shared" si="2"/>
        <v>82</v>
      </c>
    </row>
    <row r="10" spans="1:16" ht="12.6" customHeight="1">
      <c r="A10" s="117">
        <f t="shared" si="3"/>
        <v>5</v>
      </c>
      <c r="B10" s="119">
        <v>0</v>
      </c>
      <c r="C10" s="119">
        <v>0</v>
      </c>
      <c r="D10" s="119">
        <v>2</v>
      </c>
      <c r="E10" s="119">
        <v>6</v>
      </c>
      <c r="F10" s="119">
        <v>0</v>
      </c>
      <c r="G10" s="119">
        <v>0</v>
      </c>
      <c r="H10" s="101">
        <f t="shared" si="0"/>
        <v>8</v>
      </c>
      <c r="I10" s="113">
        <v>0</v>
      </c>
      <c r="J10" s="113">
        <v>0</v>
      </c>
      <c r="K10" s="113">
        <v>35</v>
      </c>
      <c r="L10" s="113">
        <v>29</v>
      </c>
      <c r="M10" s="113">
        <v>0</v>
      </c>
      <c r="N10" s="113">
        <v>0</v>
      </c>
      <c r="O10" s="101">
        <f t="shared" si="1"/>
        <v>64</v>
      </c>
      <c r="P10" s="101">
        <f t="shared" si="2"/>
        <v>72</v>
      </c>
    </row>
    <row r="11" spans="1:16" ht="12.6" customHeight="1">
      <c r="A11" s="117">
        <f t="shared" si="3"/>
        <v>6</v>
      </c>
      <c r="B11" s="119">
        <v>0</v>
      </c>
      <c r="C11" s="119">
        <v>0</v>
      </c>
      <c r="D11" s="119">
        <v>9</v>
      </c>
      <c r="E11" s="119">
        <v>3</v>
      </c>
      <c r="F11" s="119">
        <v>0</v>
      </c>
      <c r="G11" s="119">
        <v>0</v>
      </c>
      <c r="H11" s="101">
        <f t="shared" si="0"/>
        <v>12</v>
      </c>
      <c r="I11" s="500">
        <v>0</v>
      </c>
      <c r="J11" s="113">
        <v>0</v>
      </c>
      <c r="K11" s="113">
        <v>35</v>
      </c>
      <c r="L11" s="113">
        <v>41</v>
      </c>
      <c r="M11" s="113">
        <v>0</v>
      </c>
      <c r="N11" s="113">
        <v>0</v>
      </c>
      <c r="O11" s="101">
        <f t="shared" si="1"/>
        <v>76</v>
      </c>
      <c r="P11" s="101">
        <f t="shared" si="2"/>
        <v>88</v>
      </c>
    </row>
    <row r="12" spans="1:16" ht="12.6" customHeight="1">
      <c r="A12" s="117">
        <f t="shared" si="3"/>
        <v>7</v>
      </c>
      <c r="B12" s="119">
        <v>0</v>
      </c>
      <c r="C12" s="119">
        <v>0</v>
      </c>
      <c r="D12" s="119">
        <v>8</v>
      </c>
      <c r="E12" s="119">
        <v>6</v>
      </c>
      <c r="F12" s="119">
        <v>0</v>
      </c>
      <c r="G12" s="119">
        <v>0</v>
      </c>
      <c r="H12" s="101">
        <f t="shared" si="0"/>
        <v>14</v>
      </c>
      <c r="I12" s="500">
        <v>0</v>
      </c>
      <c r="J12" s="113">
        <v>0</v>
      </c>
      <c r="K12" s="113">
        <v>42</v>
      </c>
      <c r="L12" s="113">
        <v>50</v>
      </c>
      <c r="M12" s="113">
        <v>0</v>
      </c>
      <c r="N12" s="113">
        <v>0</v>
      </c>
      <c r="O12" s="101">
        <f t="shared" si="1"/>
        <v>92</v>
      </c>
      <c r="P12" s="101">
        <f t="shared" si="2"/>
        <v>106</v>
      </c>
    </row>
    <row r="13" spans="1:16" ht="12.6" customHeight="1">
      <c r="A13" s="117">
        <f t="shared" si="3"/>
        <v>8</v>
      </c>
      <c r="B13" s="119">
        <v>0</v>
      </c>
      <c r="C13" s="119">
        <v>0</v>
      </c>
      <c r="D13" s="119">
        <v>5</v>
      </c>
      <c r="E13" s="119">
        <v>6</v>
      </c>
      <c r="F13" s="119">
        <v>0</v>
      </c>
      <c r="G13" s="119">
        <v>0</v>
      </c>
      <c r="H13" s="101">
        <f t="shared" si="0"/>
        <v>11</v>
      </c>
      <c r="I13" s="500">
        <v>0</v>
      </c>
      <c r="J13" s="113">
        <v>0</v>
      </c>
      <c r="K13" s="113">
        <v>53</v>
      </c>
      <c r="L13" s="113">
        <v>47</v>
      </c>
      <c r="M13" s="113">
        <v>0</v>
      </c>
      <c r="N13" s="113">
        <v>0</v>
      </c>
      <c r="O13" s="101">
        <f t="shared" si="1"/>
        <v>100</v>
      </c>
      <c r="P13" s="101">
        <f t="shared" si="2"/>
        <v>111</v>
      </c>
    </row>
    <row r="14" spans="1:16" ht="12.6" customHeight="1">
      <c r="A14" s="117">
        <f t="shared" si="3"/>
        <v>9</v>
      </c>
      <c r="B14" s="119">
        <v>0</v>
      </c>
      <c r="C14" s="119">
        <v>0</v>
      </c>
      <c r="D14" s="119">
        <v>4</v>
      </c>
      <c r="E14" s="119">
        <v>7</v>
      </c>
      <c r="F14" s="119">
        <v>0</v>
      </c>
      <c r="G14" s="119">
        <v>0</v>
      </c>
      <c r="H14" s="101">
        <f t="shared" si="0"/>
        <v>11</v>
      </c>
      <c r="I14" s="500">
        <v>0</v>
      </c>
      <c r="J14" s="113">
        <v>0</v>
      </c>
      <c r="K14" s="113">
        <v>44</v>
      </c>
      <c r="L14" s="113">
        <v>44</v>
      </c>
      <c r="M14" s="113">
        <v>0</v>
      </c>
      <c r="N14" s="113">
        <v>0</v>
      </c>
      <c r="O14" s="101">
        <f t="shared" si="1"/>
        <v>88</v>
      </c>
      <c r="P14" s="101">
        <f t="shared" si="2"/>
        <v>99</v>
      </c>
    </row>
    <row r="15" spans="1:16" ht="12.6" customHeight="1">
      <c r="A15" s="117">
        <f t="shared" si="3"/>
        <v>10</v>
      </c>
      <c r="B15" s="119">
        <v>0</v>
      </c>
      <c r="C15" s="119">
        <v>0</v>
      </c>
      <c r="D15" s="119">
        <v>8</v>
      </c>
      <c r="E15" s="119">
        <v>6</v>
      </c>
      <c r="F15" s="119">
        <v>0</v>
      </c>
      <c r="G15" s="119">
        <v>0</v>
      </c>
      <c r="H15" s="101">
        <f t="shared" si="0"/>
        <v>14</v>
      </c>
      <c r="I15" s="500">
        <v>0</v>
      </c>
      <c r="J15" s="113">
        <v>0</v>
      </c>
      <c r="K15" s="113">
        <v>51</v>
      </c>
      <c r="L15" s="113">
        <v>37</v>
      </c>
      <c r="M15" s="113">
        <v>0</v>
      </c>
      <c r="N15" s="113">
        <v>0</v>
      </c>
      <c r="O15" s="101">
        <f t="shared" si="1"/>
        <v>88</v>
      </c>
      <c r="P15" s="101">
        <f t="shared" si="2"/>
        <v>102</v>
      </c>
    </row>
    <row r="16" spans="1:16" ht="12.6" customHeight="1">
      <c r="A16" s="117">
        <f t="shared" si="3"/>
        <v>11</v>
      </c>
      <c r="B16" s="113">
        <v>0</v>
      </c>
      <c r="C16" s="113">
        <v>0</v>
      </c>
      <c r="D16" s="113">
        <v>6</v>
      </c>
      <c r="E16" s="113">
        <v>7</v>
      </c>
      <c r="F16" s="113">
        <v>0</v>
      </c>
      <c r="G16" s="113">
        <v>0</v>
      </c>
      <c r="H16" s="101">
        <f t="shared" si="0"/>
        <v>13</v>
      </c>
      <c r="I16" s="500">
        <v>0</v>
      </c>
      <c r="J16" s="113">
        <v>0</v>
      </c>
      <c r="K16" s="113">
        <v>42</v>
      </c>
      <c r="L16" s="113">
        <v>51</v>
      </c>
      <c r="M16" s="113">
        <v>0</v>
      </c>
      <c r="N16" s="113">
        <v>0</v>
      </c>
      <c r="O16" s="101">
        <f t="shared" si="1"/>
        <v>93</v>
      </c>
      <c r="P16" s="101">
        <f t="shared" si="2"/>
        <v>106</v>
      </c>
    </row>
    <row r="17" spans="1:16" ht="12.6" customHeight="1">
      <c r="A17" s="117">
        <f t="shared" si="3"/>
        <v>12</v>
      </c>
      <c r="B17" s="113">
        <v>0</v>
      </c>
      <c r="C17" s="113">
        <v>0</v>
      </c>
      <c r="D17" s="113">
        <v>7</v>
      </c>
      <c r="E17" s="113">
        <v>8</v>
      </c>
      <c r="F17" s="113">
        <v>0</v>
      </c>
      <c r="G17" s="113">
        <v>0</v>
      </c>
      <c r="H17" s="101">
        <f t="shared" si="0"/>
        <v>15</v>
      </c>
      <c r="I17" s="500">
        <v>0</v>
      </c>
      <c r="J17" s="113">
        <v>0</v>
      </c>
      <c r="K17" s="113">
        <v>32</v>
      </c>
      <c r="L17" s="113">
        <v>43</v>
      </c>
      <c r="M17" s="113">
        <v>0</v>
      </c>
      <c r="N17" s="113">
        <v>0</v>
      </c>
      <c r="O17" s="101">
        <f t="shared" si="1"/>
        <v>75</v>
      </c>
      <c r="P17" s="101">
        <f t="shared" si="2"/>
        <v>90</v>
      </c>
    </row>
    <row r="18" spans="1:16" ht="12.6" customHeight="1">
      <c r="A18" s="117">
        <f t="shared" si="3"/>
        <v>13</v>
      </c>
      <c r="B18" s="113">
        <v>0</v>
      </c>
      <c r="C18" s="113">
        <v>0</v>
      </c>
      <c r="D18" s="113">
        <v>7</v>
      </c>
      <c r="E18" s="113">
        <v>8</v>
      </c>
      <c r="F18" s="113">
        <v>0</v>
      </c>
      <c r="G18" s="113">
        <v>0</v>
      </c>
      <c r="H18" s="101">
        <f t="shared" si="0"/>
        <v>15</v>
      </c>
      <c r="I18" s="500">
        <v>0</v>
      </c>
      <c r="J18" s="113">
        <v>0</v>
      </c>
      <c r="K18" s="113">
        <v>42</v>
      </c>
      <c r="L18" s="113">
        <v>46</v>
      </c>
      <c r="M18" s="113">
        <v>0</v>
      </c>
      <c r="N18" s="113">
        <v>0</v>
      </c>
      <c r="O18" s="101">
        <f t="shared" si="1"/>
        <v>88</v>
      </c>
      <c r="P18" s="101">
        <f t="shared" si="2"/>
        <v>103</v>
      </c>
    </row>
    <row r="19" spans="1:16" ht="12.6" customHeight="1">
      <c r="A19" s="117">
        <f t="shared" si="3"/>
        <v>14</v>
      </c>
      <c r="B19" s="113">
        <v>0</v>
      </c>
      <c r="C19" s="113">
        <v>0</v>
      </c>
      <c r="D19" s="113">
        <v>6</v>
      </c>
      <c r="E19" s="113">
        <v>7</v>
      </c>
      <c r="F19" s="113">
        <v>0</v>
      </c>
      <c r="G19" s="113">
        <v>0</v>
      </c>
      <c r="H19" s="101">
        <f t="shared" si="0"/>
        <v>13</v>
      </c>
      <c r="I19" s="500">
        <v>0</v>
      </c>
      <c r="J19" s="113">
        <v>0</v>
      </c>
      <c r="K19" s="113">
        <v>50</v>
      </c>
      <c r="L19" s="113">
        <v>51</v>
      </c>
      <c r="M19" s="113">
        <v>0</v>
      </c>
      <c r="N19" s="113">
        <v>0</v>
      </c>
      <c r="O19" s="101">
        <f t="shared" si="1"/>
        <v>101</v>
      </c>
      <c r="P19" s="101">
        <f t="shared" si="2"/>
        <v>114</v>
      </c>
    </row>
    <row r="20" spans="1:16" ht="12.6" customHeight="1">
      <c r="A20" s="117">
        <f t="shared" si="3"/>
        <v>15</v>
      </c>
      <c r="B20" s="113">
        <v>0</v>
      </c>
      <c r="C20" s="113">
        <v>0</v>
      </c>
      <c r="D20" s="113">
        <v>6</v>
      </c>
      <c r="E20" s="113">
        <v>4</v>
      </c>
      <c r="F20" s="113">
        <v>0</v>
      </c>
      <c r="G20" s="113">
        <v>0</v>
      </c>
      <c r="H20" s="101">
        <f t="shared" si="0"/>
        <v>10</v>
      </c>
      <c r="I20" s="500">
        <v>0</v>
      </c>
      <c r="J20" s="113">
        <v>0</v>
      </c>
      <c r="K20" s="113">
        <v>51</v>
      </c>
      <c r="L20" s="113">
        <v>40</v>
      </c>
      <c r="M20" s="113">
        <v>0</v>
      </c>
      <c r="N20" s="113">
        <v>0</v>
      </c>
      <c r="O20" s="101">
        <f t="shared" si="1"/>
        <v>91</v>
      </c>
      <c r="P20" s="101">
        <f t="shared" si="2"/>
        <v>101</v>
      </c>
    </row>
    <row r="21" spans="1:16" ht="12.6" customHeight="1">
      <c r="A21" s="117">
        <f t="shared" si="3"/>
        <v>16</v>
      </c>
      <c r="B21" s="113">
        <v>0</v>
      </c>
      <c r="C21" s="113">
        <v>0</v>
      </c>
      <c r="D21" s="113">
        <v>6</v>
      </c>
      <c r="E21" s="113">
        <v>9</v>
      </c>
      <c r="F21" s="113">
        <v>0</v>
      </c>
      <c r="G21" s="113">
        <v>0</v>
      </c>
      <c r="H21" s="101">
        <f t="shared" si="0"/>
        <v>15</v>
      </c>
      <c r="I21" s="500">
        <v>0</v>
      </c>
      <c r="J21" s="113">
        <v>0</v>
      </c>
      <c r="K21" s="113">
        <v>45</v>
      </c>
      <c r="L21" s="113">
        <v>56</v>
      </c>
      <c r="M21" s="113">
        <v>0</v>
      </c>
      <c r="N21" s="113">
        <v>0</v>
      </c>
      <c r="O21" s="101">
        <f t="shared" si="1"/>
        <v>101</v>
      </c>
      <c r="P21" s="101">
        <f t="shared" si="2"/>
        <v>116</v>
      </c>
    </row>
    <row r="22" spans="1:16" ht="12.6" customHeight="1">
      <c r="A22" s="117">
        <f t="shared" si="3"/>
        <v>17</v>
      </c>
      <c r="B22" s="113">
        <v>0</v>
      </c>
      <c r="C22" s="113">
        <v>0</v>
      </c>
      <c r="D22" s="113">
        <v>9</v>
      </c>
      <c r="E22" s="113">
        <v>9</v>
      </c>
      <c r="F22" s="113">
        <v>0</v>
      </c>
      <c r="G22" s="113">
        <v>0</v>
      </c>
      <c r="H22" s="101">
        <f t="shared" si="0"/>
        <v>18</v>
      </c>
      <c r="I22" s="500">
        <v>0</v>
      </c>
      <c r="J22" s="113">
        <v>0</v>
      </c>
      <c r="K22" s="113">
        <v>43</v>
      </c>
      <c r="L22" s="113">
        <v>41</v>
      </c>
      <c r="M22" s="113">
        <v>0</v>
      </c>
      <c r="N22" s="113">
        <v>0</v>
      </c>
      <c r="O22" s="101">
        <f t="shared" si="1"/>
        <v>84</v>
      </c>
      <c r="P22" s="101">
        <f t="shared" si="2"/>
        <v>102</v>
      </c>
    </row>
    <row r="23" spans="1:16" ht="12.6" customHeight="1">
      <c r="A23" s="117">
        <f t="shared" si="3"/>
        <v>18</v>
      </c>
      <c r="B23" s="113">
        <v>0</v>
      </c>
      <c r="C23" s="113">
        <v>0</v>
      </c>
      <c r="D23" s="113">
        <v>8</v>
      </c>
      <c r="E23" s="113">
        <v>6</v>
      </c>
      <c r="F23" s="113">
        <v>0</v>
      </c>
      <c r="G23" s="113">
        <v>0</v>
      </c>
      <c r="H23" s="101">
        <f t="shared" si="0"/>
        <v>14</v>
      </c>
      <c r="I23" s="113">
        <v>1</v>
      </c>
      <c r="J23" s="113">
        <v>0</v>
      </c>
      <c r="K23" s="113">
        <v>53</v>
      </c>
      <c r="L23" s="113">
        <v>49</v>
      </c>
      <c r="M23" s="113">
        <v>0</v>
      </c>
      <c r="N23" s="113">
        <v>0</v>
      </c>
      <c r="O23" s="101">
        <f t="shared" si="1"/>
        <v>103</v>
      </c>
      <c r="P23" s="101">
        <f t="shared" si="2"/>
        <v>117</v>
      </c>
    </row>
    <row r="24" spans="1:16" ht="12.6" customHeight="1">
      <c r="A24" s="117">
        <f t="shared" si="3"/>
        <v>19</v>
      </c>
      <c r="B24" s="113">
        <v>1</v>
      </c>
      <c r="C24" s="113">
        <v>0</v>
      </c>
      <c r="D24" s="113">
        <v>9</v>
      </c>
      <c r="E24" s="113">
        <v>4</v>
      </c>
      <c r="F24" s="113">
        <v>0</v>
      </c>
      <c r="G24" s="113">
        <v>0</v>
      </c>
      <c r="H24" s="101">
        <f t="shared" si="0"/>
        <v>14</v>
      </c>
      <c r="I24" s="113">
        <v>0</v>
      </c>
      <c r="J24" s="113">
        <v>0</v>
      </c>
      <c r="K24" s="113">
        <v>38</v>
      </c>
      <c r="L24" s="113">
        <v>36</v>
      </c>
      <c r="M24" s="113">
        <v>0</v>
      </c>
      <c r="N24" s="113">
        <v>0</v>
      </c>
      <c r="O24" s="101">
        <f t="shared" si="1"/>
        <v>74</v>
      </c>
      <c r="P24" s="101">
        <f t="shared" si="2"/>
        <v>88</v>
      </c>
    </row>
    <row r="25" spans="1:16" ht="12.6" customHeight="1">
      <c r="A25" s="117">
        <f t="shared" si="3"/>
        <v>20</v>
      </c>
      <c r="B25" s="113">
        <v>0</v>
      </c>
      <c r="C25" s="113">
        <v>0</v>
      </c>
      <c r="D25" s="113">
        <v>7</v>
      </c>
      <c r="E25" s="113">
        <v>5</v>
      </c>
      <c r="F25" s="113">
        <v>0</v>
      </c>
      <c r="G25" s="113">
        <v>0</v>
      </c>
      <c r="H25" s="101">
        <f t="shared" si="0"/>
        <v>12</v>
      </c>
      <c r="I25" s="113">
        <v>8</v>
      </c>
      <c r="J25" s="113">
        <v>0</v>
      </c>
      <c r="K25" s="113">
        <v>50</v>
      </c>
      <c r="L25" s="113">
        <v>27</v>
      </c>
      <c r="M25" s="113">
        <v>0</v>
      </c>
      <c r="N25" s="113">
        <v>0</v>
      </c>
      <c r="O25" s="101">
        <f t="shared" si="1"/>
        <v>85</v>
      </c>
      <c r="P25" s="101">
        <f t="shared" si="2"/>
        <v>97</v>
      </c>
    </row>
    <row r="26" spans="1:16" ht="12.6" customHeight="1">
      <c r="A26" s="117">
        <f t="shared" si="3"/>
        <v>21</v>
      </c>
      <c r="B26" s="113">
        <v>0</v>
      </c>
      <c r="C26" s="113">
        <v>0</v>
      </c>
      <c r="D26" s="113">
        <v>4</v>
      </c>
      <c r="E26" s="113">
        <v>4</v>
      </c>
      <c r="F26" s="113">
        <v>0</v>
      </c>
      <c r="G26" s="113">
        <v>0</v>
      </c>
      <c r="H26" s="101">
        <f t="shared" si="0"/>
        <v>8</v>
      </c>
      <c r="I26" s="113">
        <v>8</v>
      </c>
      <c r="J26" s="113">
        <v>0</v>
      </c>
      <c r="K26" s="113">
        <v>38</v>
      </c>
      <c r="L26" s="113">
        <v>17</v>
      </c>
      <c r="M26" s="113">
        <v>0</v>
      </c>
      <c r="N26" s="113">
        <v>0</v>
      </c>
      <c r="O26" s="101">
        <f t="shared" si="1"/>
        <v>63</v>
      </c>
      <c r="P26" s="101">
        <f t="shared" si="2"/>
        <v>71</v>
      </c>
    </row>
    <row r="27" spans="1:16" ht="12.6" customHeight="1">
      <c r="A27" s="117">
        <f t="shared" si="3"/>
        <v>22</v>
      </c>
      <c r="B27" s="113">
        <v>1</v>
      </c>
      <c r="C27" s="113">
        <v>0</v>
      </c>
      <c r="D27" s="113">
        <v>4</v>
      </c>
      <c r="E27" s="113">
        <v>3</v>
      </c>
      <c r="F27" s="113">
        <v>0</v>
      </c>
      <c r="G27" s="113">
        <v>0</v>
      </c>
      <c r="H27" s="101">
        <f t="shared" si="0"/>
        <v>8</v>
      </c>
      <c r="I27" s="113">
        <v>12</v>
      </c>
      <c r="J27" s="113">
        <v>0</v>
      </c>
      <c r="K27" s="113">
        <v>39</v>
      </c>
      <c r="L27" s="113">
        <v>21</v>
      </c>
      <c r="M27" s="113">
        <v>0</v>
      </c>
      <c r="N27" s="113">
        <v>0</v>
      </c>
      <c r="O27" s="101">
        <f t="shared" si="1"/>
        <v>72</v>
      </c>
      <c r="P27" s="101">
        <f t="shared" si="2"/>
        <v>80</v>
      </c>
    </row>
    <row r="28" spans="1:16" ht="12.6" customHeight="1">
      <c r="A28" s="117">
        <f t="shared" si="3"/>
        <v>23</v>
      </c>
      <c r="B28" s="113">
        <v>5</v>
      </c>
      <c r="C28" s="113">
        <v>0</v>
      </c>
      <c r="D28" s="113">
        <v>2</v>
      </c>
      <c r="E28" s="113">
        <v>0</v>
      </c>
      <c r="F28" s="113">
        <v>0</v>
      </c>
      <c r="G28" s="113">
        <v>0</v>
      </c>
      <c r="H28" s="101">
        <f t="shared" si="0"/>
        <v>7</v>
      </c>
      <c r="I28" s="113">
        <v>12</v>
      </c>
      <c r="J28" s="113">
        <v>0</v>
      </c>
      <c r="K28" s="113">
        <v>25</v>
      </c>
      <c r="L28" s="113">
        <v>9</v>
      </c>
      <c r="M28" s="113">
        <v>0</v>
      </c>
      <c r="N28" s="113">
        <v>0</v>
      </c>
      <c r="O28" s="101">
        <f t="shared" si="1"/>
        <v>46</v>
      </c>
      <c r="P28" s="101">
        <f t="shared" si="2"/>
        <v>53</v>
      </c>
    </row>
    <row r="29" spans="1:16" ht="12.6" customHeight="1">
      <c r="A29" s="117">
        <f t="shared" si="3"/>
        <v>24</v>
      </c>
      <c r="B29" s="113">
        <v>2</v>
      </c>
      <c r="C29" s="113">
        <v>0</v>
      </c>
      <c r="D29" s="113">
        <v>3</v>
      </c>
      <c r="E29" s="113">
        <v>0</v>
      </c>
      <c r="F29" s="113">
        <v>0</v>
      </c>
      <c r="G29" s="113">
        <v>0</v>
      </c>
      <c r="H29" s="101">
        <f t="shared" si="0"/>
        <v>5</v>
      </c>
      <c r="I29" s="113">
        <v>13</v>
      </c>
      <c r="J29" s="113">
        <v>0</v>
      </c>
      <c r="K29" s="113">
        <v>27</v>
      </c>
      <c r="L29" s="113">
        <v>11</v>
      </c>
      <c r="M29" s="113">
        <v>0</v>
      </c>
      <c r="N29" s="113">
        <v>0</v>
      </c>
      <c r="O29" s="101">
        <f t="shared" si="1"/>
        <v>51</v>
      </c>
      <c r="P29" s="101">
        <f t="shared" si="2"/>
        <v>56</v>
      </c>
    </row>
    <row r="30" spans="1:16" ht="12.6" customHeight="1">
      <c r="A30" s="117">
        <f t="shared" si="3"/>
        <v>25</v>
      </c>
      <c r="B30" s="113">
        <v>2</v>
      </c>
      <c r="C30" s="113">
        <v>0</v>
      </c>
      <c r="D30" s="113">
        <v>2</v>
      </c>
      <c r="E30" s="113">
        <v>0</v>
      </c>
      <c r="F30" s="113">
        <v>0</v>
      </c>
      <c r="G30" s="113">
        <v>0</v>
      </c>
      <c r="H30" s="101">
        <f t="shared" si="0"/>
        <v>4</v>
      </c>
      <c r="I30" s="113">
        <v>16</v>
      </c>
      <c r="J30" s="113">
        <v>0</v>
      </c>
      <c r="K30" s="113">
        <v>10</v>
      </c>
      <c r="L30" s="113">
        <v>9</v>
      </c>
      <c r="M30" s="113">
        <v>0</v>
      </c>
      <c r="N30" s="113">
        <v>0</v>
      </c>
      <c r="O30" s="101">
        <f t="shared" si="1"/>
        <v>35</v>
      </c>
      <c r="P30" s="101">
        <f t="shared" si="2"/>
        <v>39</v>
      </c>
    </row>
    <row r="31" spans="1:16" ht="12.6" customHeight="1">
      <c r="A31" s="117">
        <f t="shared" si="3"/>
        <v>26</v>
      </c>
      <c r="B31" s="113">
        <v>3</v>
      </c>
      <c r="C31" s="113">
        <v>0</v>
      </c>
      <c r="D31" s="113">
        <v>2</v>
      </c>
      <c r="E31" s="113">
        <v>0</v>
      </c>
      <c r="F31" s="113">
        <v>0</v>
      </c>
      <c r="G31" s="113">
        <v>0</v>
      </c>
      <c r="H31" s="101">
        <f t="shared" si="0"/>
        <v>5</v>
      </c>
      <c r="I31" s="113">
        <v>15</v>
      </c>
      <c r="J31" s="113">
        <v>0</v>
      </c>
      <c r="K31" s="113">
        <v>10</v>
      </c>
      <c r="L31" s="113">
        <v>2</v>
      </c>
      <c r="M31" s="113">
        <v>0</v>
      </c>
      <c r="N31" s="113">
        <v>0</v>
      </c>
      <c r="O31" s="101">
        <f t="shared" si="1"/>
        <v>27</v>
      </c>
      <c r="P31" s="101">
        <f t="shared" si="2"/>
        <v>32</v>
      </c>
    </row>
    <row r="32" spans="1:16" ht="12.6" customHeight="1">
      <c r="A32" s="117">
        <f t="shared" si="3"/>
        <v>27</v>
      </c>
      <c r="B32" s="113">
        <v>2</v>
      </c>
      <c r="C32" s="113">
        <v>0</v>
      </c>
      <c r="D32" s="113">
        <v>1</v>
      </c>
      <c r="E32" s="113">
        <v>0</v>
      </c>
      <c r="F32" s="113">
        <v>0</v>
      </c>
      <c r="G32" s="113">
        <v>0</v>
      </c>
      <c r="H32" s="101">
        <f t="shared" si="0"/>
        <v>3</v>
      </c>
      <c r="I32" s="113">
        <v>19</v>
      </c>
      <c r="J32" s="113">
        <v>0</v>
      </c>
      <c r="K32" s="113">
        <v>9</v>
      </c>
      <c r="L32" s="113">
        <v>1</v>
      </c>
      <c r="M32" s="113">
        <v>0</v>
      </c>
      <c r="N32" s="113">
        <v>0</v>
      </c>
      <c r="O32" s="101">
        <f t="shared" si="1"/>
        <v>29</v>
      </c>
      <c r="P32" s="101">
        <f t="shared" si="2"/>
        <v>32</v>
      </c>
    </row>
    <row r="33" spans="1:16" ht="12.6" customHeight="1">
      <c r="A33" s="117">
        <f t="shared" si="3"/>
        <v>28</v>
      </c>
      <c r="B33" s="113">
        <v>3</v>
      </c>
      <c r="C33" s="113">
        <v>0</v>
      </c>
      <c r="D33" s="113">
        <v>4</v>
      </c>
      <c r="E33" s="113">
        <v>0</v>
      </c>
      <c r="F33" s="113">
        <v>0</v>
      </c>
      <c r="G33" s="113">
        <v>0</v>
      </c>
      <c r="H33" s="101">
        <f t="shared" si="0"/>
        <v>7</v>
      </c>
      <c r="I33" s="113">
        <v>23</v>
      </c>
      <c r="J33" s="113">
        <v>1</v>
      </c>
      <c r="K33" s="113">
        <v>11</v>
      </c>
      <c r="L33" s="113">
        <v>1</v>
      </c>
      <c r="M33" s="113">
        <v>0</v>
      </c>
      <c r="N33" s="113">
        <v>0</v>
      </c>
      <c r="O33" s="101">
        <f t="shared" si="1"/>
        <v>36</v>
      </c>
      <c r="P33" s="101">
        <f t="shared" si="2"/>
        <v>43</v>
      </c>
    </row>
    <row r="34" spans="1:16" ht="12.6" customHeight="1">
      <c r="A34" s="117">
        <f t="shared" si="3"/>
        <v>29</v>
      </c>
      <c r="B34" s="113">
        <v>2</v>
      </c>
      <c r="C34" s="113">
        <v>0</v>
      </c>
      <c r="D34" s="113">
        <v>4</v>
      </c>
      <c r="E34" s="113">
        <v>0</v>
      </c>
      <c r="F34" s="113">
        <v>0</v>
      </c>
      <c r="G34" s="113">
        <v>0</v>
      </c>
      <c r="H34" s="101">
        <f t="shared" si="0"/>
        <v>6</v>
      </c>
      <c r="I34" s="113">
        <v>27</v>
      </c>
      <c r="J34" s="113">
        <v>1</v>
      </c>
      <c r="K34" s="113">
        <v>10</v>
      </c>
      <c r="L34" s="113">
        <v>2</v>
      </c>
      <c r="M34" s="113">
        <v>0</v>
      </c>
      <c r="N34" s="113">
        <v>0</v>
      </c>
      <c r="O34" s="101">
        <f t="shared" si="1"/>
        <v>40</v>
      </c>
      <c r="P34" s="101">
        <f t="shared" si="2"/>
        <v>46</v>
      </c>
    </row>
    <row r="35" spans="1:16" ht="12.6" customHeight="1">
      <c r="A35" s="117">
        <f t="shared" si="3"/>
        <v>30</v>
      </c>
      <c r="B35" s="113">
        <v>3</v>
      </c>
      <c r="C35" s="113">
        <v>0</v>
      </c>
      <c r="D35" s="113">
        <v>1</v>
      </c>
      <c r="E35" s="113">
        <v>0</v>
      </c>
      <c r="F35" s="113">
        <v>0</v>
      </c>
      <c r="G35" s="113">
        <v>0</v>
      </c>
      <c r="H35" s="101">
        <f t="shared" si="0"/>
        <v>4</v>
      </c>
      <c r="I35" s="113">
        <v>18</v>
      </c>
      <c r="J35" s="113">
        <v>0</v>
      </c>
      <c r="K35" s="113">
        <v>9</v>
      </c>
      <c r="L35" s="113">
        <v>0</v>
      </c>
      <c r="M35" s="113">
        <v>0</v>
      </c>
      <c r="N35" s="113">
        <v>0</v>
      </c>
      <c r="O35" s="101">
        <f t="shared" si="1"/>
        <v>27</v>
      </c>
      <c r="P35" s="101">
        <f t="shared" si="2"/>
        <v>31</v>
      </c>
    </row>
    <row r="36" spans="1:16" ht="12.6" customHeight="1">
      <c r="A36" s="117">
        <f t="shared" si="3"/>
        <v>31</v>
      </c>
      <c r="B36" s="113">
        <v>8</v>
      </c>
      <c r="C36" s="113">
        <v>0</v>
      </c>
      <c r="D36" s="113">
        <v>0</v>
      </c>
      <c r="E36" s="113">
        <v>0</v>
      </c>
      <c r="F36" s="113">
        <v>0</v>
      </c>
      <c r="G36" s="113">
        <v>0</v>
      </c>
      <c r="H36" s="101">
        <f t="shared" si="0"/>
        <v>8</v>
      </c>
      <c r="I36" s="113">
        <v>28</v>
      </c>
      <c r="J36" s="113">
        <v>0</v>
      </c>
      <c r="K36" s="113">
        <v>4</v>
      </c>
      <c r="L36" s="113">
        <v>1</v>
      </c>
      <c r="M36" s="113">
        <v>0</v>
      </c>
      <c r="N36" s="113">
        <v>0</v>
      </c>
      <c r="O36" s="101">
        <f t="shared" si="1"/>
        <v>33</v>
      </c>
      <c r="P36" s="101">
        <f t="shared" si="2"/>
        <v>41</v>
      </c>
    </row>
    <row r="37" spans="1:16" ht="12.6" customHeight="1">
      <c r="A37" s="117">
        <f t="shared" si="3"/>
        <v>32</v>
      </c>
      <c r="B37" s="113">
        <v>4</v>
      </c>
      <c r="C37" s="113">
        <v>1</v>
      </c>
      <c r="D37" s="113">
        <v>3</v>
      </c>
      <c r="E37" s="113">
        <v>0</v>
      </c>
      <c r="F37" s="113">
        <v>0</v>
      </c>
      <c r="G37" s="113">
        <v>0</v>
      </c>
      <c r="H37" s="101">
        <f t="shared" si="0"/>
        <v>8</v>
      </c>
      <c r="I37" s="113">
        <v>33</v>
      </c>
      <c r="J37" s="113">
        <v>0</v>
      </c>
      <c r="K37" s="113">
        <v>5</v>
      </c>
      <c r="L37" s="113">
        <v>0</v>
      </c>
      <c r="M37" s="113">
        <v>2</v>
      </c>
      <c r="N37" s="113">
        <v>0</v>
      </c>
      <c r="O37" s="101">
        <f t="shared" si="1"/>
        <v>40</v>
      </c>
      <c r="P37" s="101">
        <f t="shared" si="2"/>
        <v>48</v>
      </c>
    </row>
    <row r="38" spans="1:16" ht="12.6" customHeight="1">
      <c r="A38" s="117">
        <f t="shared" si="3"/>
        <v>33</v>
      </c>
      <c r="B38" s="113">
        <v>4</v>
      </c>
      <c r="C38" s="113">
        <v>0</v>
      </c>
      <c r="D38" s="113">
        <v>2</v>
      </c>
      <c r="E38" s="113">
        <v>0</v>
      </c>
      <c r="F38" s="113">
        <v>0</v>
      </c>
      <c r="G38" s="113">
        <v>0</v>
      </c>
      <c r="H38" s="101">
        <f t="shared" si="0"/>
        <v>6</v>
      </c>
      <c r="I38" s="113">
        <v>33</v>
      </c>
      <c r="J38" s="113">
        <v>0</v>
      </c>
      <c r="K38" s="113">
        <v>9</v>
      </c>
      <c r="L38" s="113">
        <v>0</v>
      </c>
      <c r="M38" s="113">
        <v>0</v>
      </c>
      <c r="N38" s="113">
        <v>0</v>
      </c>
      <c r="O38" s="101">
        <f t="shared" si="1"/>
        <v>42</v>
      </c>
      <c r="P38" s="101">
        <f t="shared" si="2"/>
        <v>48</v>
      </c>
    </row>
    <row r="39" spans="1:16" ht="12.6" customHeight="1">
      <c r="A39" s="117">
        <f t="shared" si="3"/>
        <v>34</v>
      </c>
      <c r="B39" s="113">
        <v>7</v>
      </c>
      <c r="C39" s="113">
        <v>0</v>
      </c>
      <c r="D39" s="113">
        <v>1</v>
      </c>
      <c r="E39" s="113">
        <v>0</v>
      </c>
      <c r="F39" s="113">
        <v>0</v>
      </c>
      <c r="G39" s="113">
        <v>0</v>
      </c>
      <c r="H39" s="101">
        <f t="shared" si="0"/>
        <v>8</v>
      </c>
      <c r="I39" s="113">
        <v>31</v>
      </c>
      <c r="J39" s="113">
        <v>0</v>
      </c>
      <c r="K39" s="113">
        <v>5</v>
      </c>
      <c r="L39" s="113">
        <v>0</v>
      </c>
      <c r="M39" s="113">
        <v>0</v>
      </c>
      <c r="N39" s="113">
        <v>0</v>
      </c>
      <c r="O39" s="101">
        <f t="shared" si="1"/>
        <v>36</v>
      </c>
      <c r="P39" s="101">
        <f t="shared" si="2"/>
        <v>44</v>
      </c>
    </row>
    <row r="40" spans="1:16" ht="12.6" customHeight="1">
      <c r="A40" s="117">
        <f t="shared" si="3"/>
        <v>35</v>
      </c>
      <c r="B40" s="113">
        <v>8</v>
      </c>
      <c r="C40" s="113">
        <v>0</v>
      </c>
      <c r="D40" s="113">
        <v>1</v>
      </c>
      <c r="E40" s="113">
        <v>0</v>
      </c>
      <c r="F40" s="113">
        <v>0</v>
      </c>
      <c r="G40" s="113">
        <v>0</v>
      </c>
      <c r="H40" s="101">
        <f t="shared" si="0"/>
        <v>9</v>
      </c>
      <c r="I40" s="113">
        <v>37</v>
      </c>
      <c r="J40" s="113">
        <v>1</v>
      </c>
      <c r="K40" s="113">
        <v>6</v>
      </c>
      <c r="L40" s="113">
        <v>1</v>
      </c>
      <c r="M40" s="113">
        <v>1</v>
      </c>
      <c r="N40" s="113">
        <v>0</v>
      </c>
      <c r="O40" s="101">
        <f t="shared" si="1"/>
        <v>46</v>
      </c>
      <c r="P40" s="101">
        <f t="shared" si="2"/>
        <v>55</v>
      </c>
    </row>
    <row r="41" spans="1:16" ht="12.6" customHeight="1">
      <c r="A41" s="117">
        <f t="shared" si="3"/>
        <v>36</v>
      </c>
      <c r="B41" s="113">
        <v>7</v>
      </c>
      <c r="C41" s="113">
        <v>0</v>
      </c>
      <c r="D41" s="113">
        <v>1</v>
      </c>
      <c r="E41" s="113">
        <v>0</v>
      </c>
      <c r="F41" s="113">
        <v>1</v>
      </c>
      <c r="G41" s="113">
        <v>0</v>
      </c>
      <c r="H41" s="101">
        <f t="shared" si="0"/>
        <v>9</v>
      </c>
      <c r="I41" s="113">
        <v>38</v>
      </c>
      <c r="J41" s="113">
        <v>0</v>
      </c>
      <c r="K41" s="113">
        <v>9</v>
      </c>
      <c r="L41" s="113">
        <v>0</v>
      </c>
      <c r="M41" s="113">
        <v>0</v>
      </c>
      <c r="N41" s="113">
        <v>0</v>
      </c>
      <c r="O41" s="101">
        <f t="shared" si="1"/>
        <v>47</v>
      </c>
      <c r="P41" s="101">
        <f t="shared" si="2"/>
        <v>56</v>
      </c>
    </row>
    <row r="42" spans="1:16" ht="12.6" customHeight="1">
      <c r="A42" s="117">
        <f t="shared" si="3"/>
        <v>37</v>
      </c>
      <c r="B42" s="113">
        <v>2</v>
      </c>
      <c r="C42" s="113">
        <v>0</v>
      </c>
      <c r="D42" s="113">
        <v>0</v>
      </c>
      <c r="E42" s="113">
        <v>0</v>
      </c>
      <c r="F42" s="113">
        <v>0</v>
      </c>
      <c r="G42" s="113">
        <v>0</v>
      </c>
      <c r="H42" s="101">
        <f t="shared" si="0"/>
        <v>2</v>
      </c>
      <c r="I42" s="113">
        <v>37</v>
      </c>
      <c r="J42" s="113">
        <v>0</v>
      </c>
      <c r="K42" s="113">
        <v>4</v>
      </c>
      <c r="L42" s="113">
        <v>1</v>
      </c>
      <c r="M42" s="113">
        <v>2</v>
      </c>
      <c r="N42" s="113">
        <v>0</v>
      </c>
      <c r="O42" s="101">
        <f t="shared" si="1"/>
        <v>44</v>
      </c>
      <c r="P42" s="101">
        <f t="shared" si="2"/>
        <v>46</v>
      </c>
    </row>
    <row r="43" spans="1:16" ht="12.6" customHeight="1">
      <c r="A43" s="117">
        <f t="shared" si="3"/>
        <v>38</v>
      </c>
      <c r="B43" s="113">
        <v>4</v>
      </c>
      <c r="C43" s="113">
        <v>0</v>
      </c>
      <c r="D43" s="113">
        <v>3</v>
      </c>
      <c r="E43" s="113">
        <v>0</v>
      </c>
      <c r="F43" s="113">
        <v>0</v>
      </c>
      <c r="G43" s="113">
        <v>0</v>
      </c>
      <c r="H43" s="101">
        <f t="shared" si="0"/>
        <v>7</v>
      </c>
      <c r="I43" s="113">
        <v>31</v>
      </c>
      <c r="J43" s="113">
        <v>1</v>
      </c>
      <c r="K43" s="113">
        <v>4</v>
      </c>
      <c r="L43" s="113">
        <v>1</v>
      </c>
      <c r="M43" s="113">
        <v>0</v>
      </c>
      <c r="N43" s="113">
        <v>0</v>
      </c>
      <c r="O43" s="101">
        <f t="shared" si="1"/>
        <v>37</v>
      </c>
      <c r="P43" s="101">
        <f t="shared" si="2"/>
        <v>44</v>
      </c>
    </row>
    <row r="44" spans="1:16" ht="12.6" customHeight="1">
      <c r="A44" s="117">
        <f t="shared" si="3"/>
        <v>39</v>
      </c>
      <c r="B44" s="113">
        <v>4</v>
      </c>
      <c r="C44" s="113">
        <v>0</v>
      </c>
      <c r="D44" s="113">
        <v>5</v>
      </c>
      <c r="E44" s="113">
        <v>0</v>
      </c>
      <c r="F44" s="113">
        <v>0</v>
      </c>
      <c r="G44" s="113">
        <v>0</v>
      </c>
      <c r="H44" s="101">
        <f t="shared" si="0"/>
        <v>9</v>
      </c>
      <c r="I44" s="113">
        <v>19</v>
      </c>
      <c r="J44" s="113">
        <v>0</v>
      </c>
      <c r="K44" s="113">
        <v>9</v>
      </c>
      <c r="L44" s="113">
        <v>0</v>
      </c>
      <c r="M44" s="113">
        <v>3</v>
      </c>
      <c r="N44" s="113">
        <v>1</v>
      </c>
      <c r="O44" s="101">
        <f t="shared" si="1"/>
        <v>32</v>
      </c>
      <c r="P44" s="101">
        <f t="shared" si="2"/>
        <v>41</v>
      </c>
    </row>
    <row r="45" spans="1:16" ht="12.6" customHeight="1">
      <c r="A45" s="117">
        <f t="shared" si="3"/>
        <v>40</v>
      </c>
      <c r="B45" s="113">
        <v>4</v>
      </c>
      <c r="C45" s="113">
        <v>0</v>
      </c>
      <c r="D45" s="113">
        <v>4</v>
      </c>
      <c r="E45" s="113">
        <v>0</v>
      </c>
      <c r="F45" s="113">
        <v>0</v>
      </c>
      <c r="G45" s="113">
        <v>0</v>
      </c>
      <c r="H45" s="101">
        <f t="shared" si="0"/>
        <v>8</v>
      </c>
      <c r="I45" s="113">
        <v>33</v>
      </c>
      <c r="J45" s="113">
        <v>0</v>
      </c>
      <c r="K45" s="113">
        <v>6</v>
      </c>
      <c r="L45" s="113">
        <v>0</v>
      </c>
      <c r="M45" s="113">
        <v>4</v>
      </c>
      <c r="N45" s="113">
        <v>1</v>
      </c>
      <c r="O45" s="101">
        <f t="shared" si="1"/>
        <v>44</v>
      </c>
      <c r="P45" s="101">
        <f t="shared" si="2"/>
        <v>52</v>
      </c>
    </row>
    <row r="46" spans="1:16" ht="12.6" customHeight="1">
      <c r="A46" s="117">
        <f t="shared" si="3"/>
        <v>41</v>
      </c>
      <c r="B46" s="113">
        <v>7</v>
      </c>
      <c r="C46" s="113">
        <v>0</v>
      </c>
      <c r="D46" s="113">
        <v>2</v>
      </c>
      <c r="E46" s="113">
        <v>0</v>
      </c>
      <c r="F46" s="113">
        <v>0</v>
      </c>
      <c r="G46" s="113">
        <v>0</v>
      </c>
      <c r="H46" s="101">
        <f t="shared" si="0"/>
        <v>9</v>
      </c>
      <c r="I46" s="113">
        <v>31</v>
      </c>
      <c r="J46" s="113">
        <v>1</v>
      </c>
      <c r="K46" s="113">
        <v>1</v>
      </c>
      <c r="L46" s="113">
        <v>0</v>
      </c>
      <c r="M46" s="113">
        <v>9</v>
      </c>
      <c r="N46" s="113">
        <v>2</v>
      </c>
      <c r="O46" s="101">
        <f t="shared" si="1"/>
        <v>44</v>
      </c>
      <c r="P46" s="101">
        <f t="shared" si="2"/>
        <v>53</v>
      </c>
    </row>
    <row r="47" spans="1:16" ht="12.6" customHeight="1">
      <c r="A47" s="117">
        <f t="shared" si="3"/>
        <v>42</v>
      </c>
      <c r="B47" s="113">
        <v>7</v>
      </c>
      <c r="C47" s="113">
        <v>0</v>
      </c>
      <c r="D47" s="113">
        <v>1</v>
      </c>
      <c r="E47" s="113">
        <v>0</v>
      </c>
      <c r="F47" s="113">
        <v>0</v>
      </c>
      <c r="G47" s="113">
        <v>0</v>
      </c>
      <c r="H47" s="101">
        <f t="shared" si="0"/>
        <v>8</v>
      </c>
      <c r="I47" s="113">
        <v>49</v>
      </c>
      <c r="J47" s="113">
        <v>0</v>
      </c>
      <c r="K47" s="113">
        <v>5</v>
      </c>
      <c r="L47" s="113">
        <v>1</v>
      </c>
      <c r="M47" s="113">
        <v>6</v>
      </c>
      <c r="N47" s="113">
        <v>2</v>
      </c>
      <c r="O47" s="101">
        <f t="shared" si="1"/>
        <v>63</v>
      </c>
      <c r="P47" s="101">
        <f t="shared" si="2"/>
        <v>71</v>
      </c>
    </row>
    <row r="48" spans="1:16" ht="12.6" customHeight="1">
      <c r="A48" s="117">
        <f t="shared" si="3"/>
        <v>43</v>
      </c>
      <c r="B48" s="113">
        <v>5</v>
      </c>
      <c r="C48" s="113">
        <v>0</v>
      </c>
      <c r="D48" s="113">
        <v>1</v>
      </c>
      <c r="E48" s="113">
        <v>0</v>
      </c>
      <c r="F48" s="113">
        <v>0</v>
      </c>
      <c r="G48" s="113">
        <v>1</v>
      </c>
      <c r="H48" s="101">
        <f t="shared" si="0"/>
        <v>7</v>
      </c>
      <c r="I48" s="113">
        <v>31</v>
      </c>
      <c r="J48" s="113">
        <v>1</v>
      </c>
      <c r="K48" s="113">
        <v>10</v>
      </c>
      <c r="L48" s="113">
        <v>1</v>
      </c>
      <c r="M48" s="113">
        <v>10</v>
      </c>
      <c r="N48" s="113">
        <v>2</v>
      </c>
      <c r="O48" s="101">
        <f t="shared" si="1"/>
        <v>55</v>
      </c>
      <c r="P48" s="101">
        <f t="shared" si="2"/>
        <v>62</v>
      </c>
    </row>
    <row r="49" spans="1:16" ht="12.6" customHeight="1">
      <c r="A49" s="117">
        <f t="shared" si="3"/>
        <v>44</v>
      </c>
      <c r="B49" s="113">
        <v>3</v>
      </c>
      <c r="C49" s="113">
        <v>0</v>
      </c>
      <c r="D49" s="113">
        <v>3</v>
      </c>
      <c r="E49" s="113">
        <v>0</v>
      </c>
      <c r="F49" s="113">
        <v>1</v>
      </c>
      <c r="G49" s="113">
        <v>0</v>
      </c>
      <c r="H49" s="101">
        <f t="shared" si="0"/>
        <v>7</v>
      </c>
      <c r="I49" s="113">
        <v>31</v>
      </c>
      <c r="J49" s="113">
        <v>2</v>
      </c>
      <c r="K49" s="113">
        <v>5</v>
      </c>
      <c r="L49" s="113">
        <v>0</v>
      </c>
      <c r="M49" s="113">
        <v>20</v>
      </c>
      <c r="N49" s="113">
        <v>2</v>
      </c>
      <c r="O49" s="101">
        <f t="shared" si="1"/>
        <v>60</v>
      </c>
      <c r="P49" s="101">
        <f t="shared" si="2"/>
        <v>67</v>
      </c>
    </row>
    <row r="50" spans="1:16" ht="12.6" customHeight="1">
      <c r="A50" s="117">
        <f t="shared" si="3"/>
        <v>45</v>
      </c>
      <c r="B50" s="113">
        <v>4</v>
      </c>
      <c r="C50" s="113">
        <v>0</v>
      </c>
      <c r="D50" s="113">
        <v>2</v>
      </c>
      <c r="E50" s="113">
        <v>0</v>
      </c>
      <c r="F50" s="113">
        <v>0</v>
      </c>
      <c r="G50" s="113">
        <v>0</v>
      </c>
      <c r="H50" s="101">
        <f t="shared" si="0"/>
        <v>6</v>
      </c>
      <c r="I50" s="113">
        <v>22</v>
      </c>
      <c r="J50" s="113">
        <v>0</v>
      </c>
      <c r="K50" s="113">
        <v>5</v>
      </c>
      <c r="L50" s="113">
        <v>0</v>
      </c>
      <c r="M50" s="113">
        <v>11</v>
      </c>
      <c r="N50" s="113">
        <v>3</v>
      </c>
      <c r="O50" s="101">
        <f t="shared" si="1"/>
        <v>41</v>
      </c>
      <c r="P50" s="101">
        <f t="shared" si="2"/>
        <v>47</v>
      </c>
    </row>
    <row r="51" spans="1:16" ht="12.6" customHeight="1">
      <c r="A51" s="117">
        <f t="shared" si="3"/>
        <v>46</v>
      </c>
      <c r="B51" s="113">
        <v>8</v>
      </c>
      <c r="C51" s="113">
        <v>0</v>
      </c>
      <c r="D51" s="113">
        <v>3</v>
      </c>
      <c r="E51" s="113">
        <v>0</v>
      </c>
      <c r="F51" s="113">
        <v>0</v>
      </c>
      <c r="G51" s="113">
        <v>0</v>
      </c>
      <c r="H51" s="101">
        <f t="shared" si="0"/>
        <v>11</v>
      </c>
      <c r="I51" s="113">
        <v>30</v>
      </c>
      <c r="J51" s="113">
        <v>1</v>
      </c>
      <c r="K51" s="113">
        <v>4</v>
      </c>
      <c r="L51" s="113">
        <v>0</v>
      </c>
      <c r="M51" s="113">
        <v>9</v>
      </c>
      <c r="N51" s="113">
        <v>5</v>
      </c>
      <c r="O51" s="101">
        <f t="shared" si="1"/>
        <v>49</v>
      </c>
      <c r="P51" s="101">
        <f t="shared" si="2"/>
        <v>60</v>
      </c>
    </row>
    <row r="52" spans="1:16" ht="12.6" customHeight="1">
      <c r="A52" s="117">
        <f t="shared" si="3"/>
        <v>47</v>
      </c>
      <c r="B52" s="113">
        <v>4</v>
      </c>
      <c r="C52" s="113">
        <v>0</v>
      </c>
      <c r="D52" s="113">
        <v>2</v>
      </c>
      <c r="E52" s="113">
        <v>0</v>
      </c>
      <c r="F52" s="113">
        <v>0</v>
      </c>
      <c r="G52" s="113">
        <v>0</v>
      </c>
      <c r="H52" s="101">
        <f t="shared" si="0"/>
        <v>6</v>
      </c>
      <c r="I52" s="113">
        <v>24</v>
      </c>
      <c r="J52" s="113">
        <v>0</v>
      </c>
      <c r="K52" s="113">
        <v>5</v>
      </c>
      <c r="L52" s="113">
        <v>0</v>
      </c>
      <c r="M52" s="113">
        <v>15</v>
      </c>
      <c r="N52" s="113">
        <v>6</v>
      </c>
      <c r="O52" s="101">
        <f t="shared" si="1"/>
        <v>50</v>
      </c>
      <c r="P52" s="101">
        <f t="shared" si="2"/>
        <v>56</v>
      </c>
    </row>
    <row r="53" spans="1:16" ht="12.6" customHeight="1">
      <c r="A53" s="117">
        <f t="shared" si="3"/>
        <v>48</v>
      </c>
      <c r="B53" s="113">
        <v>7</v>
      </c>
      <c r="C53" s="113">
        <v>0</v>
      </c>
      <c r="D53" s="113">
        <v>4</v>
      </c>
      <c r="E53" s="113">
        <v>0</v>
      </c>
      <c r="F53" s="113">
        <v>0</v>
      </c>
      <c r="G53" s="113">
        <v>0</v>
      </c>
      <c r="H53" s="101">
        <f t="shared" si="0"/>
        <v>11</v>
      </c>
      <c r="I53" s="113">
        <v>24</v>
      </c>
      <c r="J53" s="113">
        <v>0</v>
      </c>
      <c r="K53" s="113">
        <v>5</v>
      </c>
      <c r="L53" s="113">
        <v>1</v>
      </c>
      <c r="M53" s="113">
        <v>7</v>
      </c>
      <c r="N53" s="113">
        <v>5</v>
      </c>
      <c r="O53" s="101">
        <f t="shared" si="1"/>
        <v>42</v>
      </c>
      <c r="P53" s="101">
        <f t="shared" si="2"/>
        <v>53</v>
      </c>
    </row>
    <row r="54" spans="1:16" ht="12.6" customHeight="1">
      <c r="A54" s="117">
        <f t="shared" si="3"/>
        <v>49</v>
      </c>
      <c r="B54" s="113">
        <v>6</v>
      </c>
      <c r="C54" s="113">
        <v>1</v>
      </c>
      <c r="D54" s="113">
        <v>3</v>
      </c>
      <c r="E54" s="113">
        <v>0</v>
      </c>
      <c r="F54" s="113">
        <v>0</v>
      </c>
      <c r="G54" s="113">
        <v>0</v>
      </c>
      <c r="H54" s="101">
        <f t="shared" si="0"/>
        <v>10</v>
      </c>
      <c r="I54" s="113">
        <v>36</v>
      </c>
      <c r="J54" s="113">
        <v>0</v>
      </c>
      <c r="K54" s="113">
        <v>4</v>
      </c>
      <c r="L54" s="113">
        <v>0</v>
      </c>
      <c r="M54" s="113">
        <v>20</v>
      </c>
      <c r="N54" s="113">
        <v>8</v>
      </c>
      <c r="O54" s="101">
        <f t="shared" si="1"/>
        <v>68</v>
      </c>
      <c r="P54" s="101">
        <f t="shared" si="2"/>
        <v>78</v>
      </c>
    </row>
    <row r="55" spans="1:16" ht="12.6" customHeight="1">
      <c r="A55" s="117">
        <f t="shared" si="3"/>
        <v>50</v>
      </c>
      <c r="B55" s="113">
        <v>8</v>
      </c>
      <c r="C55" s="113">
        <v>0</v>
      </c>
      <c r="D55" s="113">
        <v>3</v>
      </c>
      <c r="E55" s="113">
        <v>0</v>
      </c>
      <c r="F55" s="113">
        <v>0</v>
      </c>
      <c r="G55" s="113">
        <v>0</v>
      </c>
      <c r="H55" s="101">
        <f t="shared" si="0"/>
        <v>11</v>
      </c>
      <c r="I55" s="113">
        <v>35</v>
      </c>
      <c r="J55" s="113">
        <v>0</v>
      </c>
      <c r="K55" s="113">
        <v>7</v>
      </c>
      <c r="L55" s="113">
        <v>0</v>
      </c>
      <c r="M55" s="113">
        <v>13</v>
      </c>
      <c r="N55" s="113">
        <v>8</v>
      </c>
      <c r="O55" s="101">
        <f t="shared" si="1"/>
        <v>63</v>
      </c>
      <c r="P55" s="101">
        <f t="shared" si="2"/>
        <v>74</v>
      </c>
    </row>
    <row r="56" spans="1:16" ht="12.6" customHeight="1">
      <c r="A56" s="117">
        <f t="shared" si="3"/>
        <v>51</v>
      </c>
      <c r="B56" s="113">
        <v>2</v>
      </c>
      <c r="C56" s="113">
        <v>0</v>
      </c>
      <c r="D56" s="113">
        <v>6</v>
      </c>
      <c r="E56" s="113">
        <v>0</v>
      </c>
      <c r="F56" s="113">
        <v>0</v>
      </c>
      <c r="G56" s="113">
        <v>0</v>
      </c>
      <c r="H56" s="101">
        <f t="shared" si="0"/>
        <v>8</v>
      </c>
      <c r="I56" s="113">
        <v>39</v>
      </c>
      <c r="J56" s="113">
        <v>0</v>
      </c>
      <c r="K56" s="113">
        <v>8</v>
      </c>
      <c r="L56" s="113">
        <v>0</v>
      </c>
      <c r="M56" s="113">
        <v>15</v>
      </c>
      <c r="N56" s="113">
        <v>9</v>
      </c>
      <c r="O56" s="101">
        <f t="shared" si="1"/>
        <v>71</v>
      </c>
      <c r="P56" s="101">
        <f t="shared" si="2"/>
        <v>79</v>
      </c>
    </row>
    <row r="57" spans="1:16" ht="12.6" customHeight="1">
      <c r="A57" s="117">
        <f t="shared" si="3"/>
        <v>52</v>
      </c>
      <c r="B57" s="113">
        <v>8</v>
      </c>
      <c r="C57" s="113">
        <v>0</v>
      </c>
      <c r="D57" s="113">
        <v>2</v>
      </c>
      <c r="E57" s="113">
        <v>0</v>
      </c>
      <c r="F57" s="113">
        <v>1</v>
      </c>
      <c r="G57" s="113">
        <v>0</v>
      </c>
      <c r="H57" s="101">
        <f t="shared" si="0"/>
        <v>11</v>
      </c>
      <c r="I57" s="113">
        <v>27</v>
      </c>
      <c r="J57" s="113">
        <v>1</v>
      </c>
      <c r="K57" s="113">
        <v>2</v>
      </c>
      <c r="L57" s="113">
        <v>0</v>
      </c>
      <c r="M57" s="113">
        <v>16</v>
      </c>
      <c r="N57" s="113">
        <v>4</v>
      </c>
      <c r="O57" s="101">
        <f t="shared" si="1"/>
        <v>50</v>
      </c>
      <c r="P57" s="101">
        <f t="shared" si="2"/>
        <v>61</v>
      </c>
    </row>
    <row r="58" spans="1:16" ht="12.6" customHeight="1">
      <c r="A58" s="117">
        <f t="shared" si="3"/>
        <v>53</v>
      </c>
      <c r="B58" s="113">
        <v>9</v>
      </c>
      <c r="C58" s="113">
        <v>0</v>
      </c>
      <c r="D58" s="113">
        <v>0</v>
      </c>
      <c r="E58" s="113">
        <v>0</v>
      </c>
      <c r="F58" s="113">
        <v>1</v>
      </c>
      <c r="G58" s="113">
        <v>0</v>
      </c>
      <c r="H58" s="101">
        <f t="shared" si="0"/>
        <v>10</v>
      </c>
      <c r="I58" s="113">
        <v>26</v>
      </c>
      <c r="J58" s="113">
        <v>0</v>
      </c>
      <c r="K58" s="113">
        <v>8</v>
      </c>
      <c r="L58" s="113">
        <v>0</v>
      </c>
      <c r="M58" s="113">
        <v>11</v>
      </c>
      <c r="N58" s="113">
        <v>6</v>
      </c>
      <c r="O58" s="101">
        <f t="shared" si="1"/>
        <v>51</v>
      </c>
      <c r="P58" s="101">
        <f t="shared" si="2"/>
        <v>61</v>
      </c>
    </row>
    <row r="59" spans="1:16" ht="12.6" customHeight="1">
      <c r="A59" s="117">
        <f t="shared" si="3"/>
        <v>54</v>
      </c>
      <c r="B59" s="113">
        <v>11</v>
      </c>
      <c r="C59" s="113">
        <v>0</v>
      </c>
      <c r="D59" s="113">
        <v>0</v>
      </c>
      <c r="E59" s="113">
        <v>0</v>
      </c>
      <c r="F59" s="113">
        <v>0</v>
      </c>
      <c r="G59" s="113">
        <v>0</v>
      </c>
      <c r="H59" s="101">
        <f t="shared" si="0"/>
        <v>11</v>
      </c>
      <c r="I59" s="113">
        <v>19</v>
      </c>
      <c r="J59" s="113">
        <v>0</v>
      </c>
      <c r="K59" s="113">
        <v>8</v>
      </c>
      <c r="L59" s="113">
        <v>0</v>
      </c>
      <c r="M59" s="113">
        <v>11</v>
      </c>
      <c r="N59" s="113">
        <v>6</v>
      </c>
      <c r="O59" s="101">
        <f t="shared" si="1"/>
        <v>44</v>
      </c>
      <c r="P59" s="101">
        <f t="shared" si="2"/>
        <v>55</v>
      </c>
    </row>
    <row r="60" spans="1:16" ht="12.6" customHeight="1">
      <c r="A60" s="117">
        <f t="shared" si="3"/>
        <v>55</v>
      </c>
      <c r="B60" s="113">
        <v>8</v>
      </c>
      <c r="C60" s="113">
        <v>0</v>
      </c>
      <c r="D60" s="113">
        <v>0</v>
      </c>
      <c r="E60" s="113">
        <v>0</v>
      </c>
      <c r="F60" s="113">
        <v>0</v>
      </c>
      <c r="G60" s="113">
        <v>0</v>
      </c>
      <c r="H60" s="101">
        <f t="shared" si="0"/>
        <v>8</v>
      </c>
      <c r="I60" s="113">
        <v>27</v>
      </c>
      <c r="J60" s="113">
        <v>0</v>
      </c>
      <c r="K60" s="113">
        <v>5</v>
      </c>
      <c r="L60" s="113">
        <v>0</v>
      </c>
      <c r="M60" s="113">
        <v>9</v>
      </c>
      <c r="N60" s="113">
        <v>6</v>
      </c>
      <c r="O60" s="101">
        <f t="shared" si="1"/>
        <v>47</v>
      </c>
      <c r="P60" s="101">
        <f t="shared" si="2"/>
        <v>55</v>
      </c>
    </row>
    <row r="61" spans="1:16" ht="12.6" customHeight="1">
      <c r="A61" s="117">
        <f t="shared" si="3"/>
        <v>56</v>
      </c>
      <c r="B61" s="113">
        <v>11</v>
      </c>
      <c r="C61" s="113">
        <v>0</v>
      </c>
      <c r="D61" s="113">
        <v>1</v>
      </c>
      <c r="E61" s="113">
        <v>0</v>
      </c>
      <c r="F61" s="113">
        <v>0</v>
      </c>
      <c r="G61" s="113">
        <v>0</v>
      </c>
      <c r="H61" s="101">
        <f t="shared" si="0"/>
        <v>12</v>
      </c>
      <c r="I61" s="113">
        <v>23</v>
      </c>
      <c r="J61" s="113">
        <v>0</v>
      </c>
      <c r="K61" s="113">
        <v>4</v>
      </c>
      <c r="L61" s="113">
        <v>0</v>
      </c>
      <c r="M61" s="113">
        <v>11</v>
      </c>
      <c r="N61" s="113">
        <v>7</v>
      </c>
      <c r="O61" s="101">
        <f t="shared" si="1"/>
        <v>45</v>
      </c>
      <c r="P61" s="101">
        <f t="shared" si="2"/>
        <v>57</v>
      </c>
    </row>
    <row r="62" spans="1:16" ht="12.6" customHeight="1">
      <c r="A62" s="117">
        <f t="shared" si="3"/>
        <v>57</v>
      </c>
      <c r="B62" s="113">
        <v>5</v>
      </c>
      <c r="C62" s="113">
        <v>0</v>
      </c>
      <c r="D62" s="113">
        <v>0</v>
      </c>
      <c r="E62" s="113">
        <v>0</v>
      </c>
      <c r="F62" s="113">
        <v>0</v>
      </c>
      <c r="G62" s="113">
        <v>0</v>
      </c>
      <c r="H62" s="101">
        <f t="shared" si="0"/>
        <v>5</v>
      </c>
      <c r="I62" s="113">
        <v>20</v>
      </c>
      <c r="J62" s="113">
        <v>1</v>
      </c>
      <c r="K62" s="113">
        <v>4</v>
      </c>
      <c r="L62" s="113">
        <v>0</v>
      </c>
      <c r="M62" s="113">
        <v>10</v>
      </c>
      <c r="N62" s="113">
        <v>4</v>
      </c>
      <c r="O62" s="101">
        <f t="shared" si="1"/>
        <v>39</v>
      </c>
      <c r="P62" s="101">
        <f t="shared" si="2"/>
        <v>44</v>
      </c>
    </row>
    <row r="63" spans="1:16" ht="12.6" customHeight="1">
      <c r="A63" s="117">
        <f t="shared" si="3"/>
        <v>58</v>
      </c>
      <c r="B63" s="113">
        <v>16</v>
      </c>
      <c r="C63" s="113">
        <v>0</v>
      </c>
      <c r="D63" s="113">
        <v>3</v>
      </c>
      <c r="E63" s="113">
        <v>0</v>
      </c>
      <c r="F63" s="113">
        <v>0</v>
      </c>
      <c r="G63" s="113">
        <v>0</v>
      </c>
      <c r="H63" s="101">
        <f t="shared" si="0"/>
        <v>19</v>
      </c>
      <c r="I63" s="113">
        <v>14</v>
      </c>
      <c r="J63" s="113">
        <v>0</v>
      </c>
      <c r="K63" s="113">
        <v>6</v>
      </c>
      <c r="L63" s="113">
        <v>0</v>
      </c>
      <c r="M63" s="113">
        <v>19</v>
      </c>
      <c r="N63" s="113">
        <v>5</v>
      </c>
      <c r="O63" s="101">
        <f t="shared" si="1"/>
        <v>44</v>
      </c>
      <c r="P63" s="101">
        <f t="shared" si="2"/>
        <v>63</v>
      </c>
    </row>
    <row r="64" spans="1:16" ht="12.6" customHeight="1">
      <c r="A64" s="117">
        <f t="shared" si="3"/>
        <v>59</v>
      </c>
      <c r="B64" s="113">
        <v>15</v>
      </c>
      <c r="C64" s="113">
        <v>1</v>
      </c>
      <c r="D64" s="113">
        <v>0</v>
      </c>
      <c r="E64" s="113">
        <v>0</v>
      </c>
      <c r="F64" s="113">
        <v>0</v>
      </c>
      <c r="G64" s="113">
        <v>0</v>
      </c>
      <c r="H64" s="101">
        <f t="shared" si="0"/>
        <v>16</v>
      </c>
      <c r="I64" s="113">
        <v>21</v>
      </c>
      <c r="J64" s="113">
        <v>0</v>
      </c>
      <c r="K64" s="113">
        <v>5</v>
      </c>
      <c r="L64" s="113">
        <v>0</v>
      </c>
      <c r="M64" s="113">
        <v>12</v>
      </c>
      <c r="N64" s="113">
        <v>9</v>
      </c>
      <c r="O64" s="101">
        <f t="shared" si="1"/>
        <v>47</v>
      </c>
      <c r="P64" s="101">
        <f t="shared" si="2"/>
        <v>63</v>
      </c>
    </row>
    <row r="65" spans="1:16" ht="12.6" customHeight="1">
      <c r="A65" s="117">
        <f t="shared" si="3"/>
        <v>60</v>
      </c>
      <c r="B65" s="113">
        <v>12</v>
      </c>
      <c r="C65" s="113">
        <v>0</v>
      </c>
      <c r="D65" s="113">
        <v>2</v>
      </c>
      <c r="E65" s="113">
        <v>0</v>
      </c>
      <c r="F65" s="113">
        <v>1</v>
      </c>
      <c r="G65" s="113">
        <v>0</v>
      </c>
      <c r="H65" s="101">
        <f t="shared" si="0"/>
        <v>15</v>
      </c>
      <c r="I65" s="113">
        <v>21</v>
      </c>
      <c r="J65" s="113">
        <v>1</v>
      </c>
      <c r="K65" s="113">
        <v>7</v>
      </c>
      <c r="L65" s="113">
        <v>0</v>
      </c>
      <c r="M65" s="113">
        <v>13</v>
      </c>
      <c r="N65" s="113">
        <v>5</v>
      </c>
      <c r="O65" s="101">
        <f t="shared" si="1"/>
        <v>47</v>
      </c>
      <c r="P65" s="101">
        <f t="shared" si="2"/>
        <v>62</v>
      </c>
    </row>
    <row r="66" spans="1:16" ht="12.6" customHeight="1">
      <c r="A66" s="117">
        <f t="shared" si="3"/>
        <v>61</v>
      </c>
      <c r="B66" s="113">
        <v>9</v>
      </c>
      <c r="C66" s="113">
        <v>0</v>
      </c>
      <c r="D66" s="113">
        <v>0</v>
      </c>
      <c r="E66" s="113">
        <v>0</v>
      </c>
      <c r="F66" s="113">
        <v>0</v>
      </c>
      <c r="G66" s="113">
        <v>0</v>
      </c>
      <c r="H66" s="101">
        <f t="shared" si="0"/>
        <v>9</v>
      </c>
      <c r="I66" s="113">
        <v>13</v>
      </c>
      <c r="J66" s="113">
        <v>0</v>
      </c>
      <c r="K66" s="113">
        <v>8</v>
      </c>
      <c r="L66" s="113">
        <v>0</v>
      </c>
      <c r="M66" s="113">
        <v>10</v>
      </c>
      <c r="N66" s="113">
        <v>2</v>
      </c>
      <c r="O66" s="101">
        <f t="shared" si="1"/>
        <v>33</v>
      </c>
      <c r="P66" s="101">
        <f t="shared" si="2"/>
        <v>42</v>
      </c>
    </row>
    <row r="67" spans="1:16" ht="12.6" customHeight="1">
      <c r="A67" s="117">
        <f t="shared" si="3"/>
        <v>62</v>
      </c>
      <c r="B67" s="113">
        <v>8</v>
      </c>
      <c r="C67" s="113">
        <v>0</v>
      </c>
      <c r="D67" s="113">
        <v>0</v>
      </c>
      <c r="E67" s="113">
        <v>0</v>
      </c>
      <c r="F67" s="113">
        <v>0</v>
      </c>
      <c r="G67" s="113">
        <v>0</v>
      </c>
      <c r="H67" s="101">
        <f t="shared" si="0"/>
        <v>8</v>
      </c>
      <c r="I67" s="113">
        <v>13</v>
      </c>
      <c r="J67" s="113">
        <v>0</v>
      </c>
      <c r="K67" s="113">
        <v>6</v>
      </c>
      <c r="L67" s="113">
        <v>0</v>
      </c>
      <c r="M67" s="113">
        <v>9</v>
      </c>
      <c r="N67" s="113">
        <v>0</v>
      </c>
      <c r="O67" s="101">
        <f t="shared" si="1"/>
        <v>28</v>
      </c>
      <c r="P67" s="101">
        <f t="shared" si="2"/>
        <v>36</v>
      </c>
    </row>
    <row r="68" spans="1:16" ht="12.6" customHeight="1">
      <c r="A68" s="117">
        <f t="shared" si="3"/>
        <v>63</v>
      </c>
      <c r="B68" s="113">
        <v>16</v>
      </c>
      <c r="C68" s="113">
        <v>0</v>
      </c>
      <c r="D68" s="113">
        <v>0</v>
      </c>
      <c r="E68" s="113">
        <v>0</v>
      </c>
      <c r="F68" s="113">
        <v>0</v>
      </c>
      <c r="G68" s="113">
        <v>0</v>
      </c>
      <c r="H68" s="101">
        <f t="shared" si="0"/>
        <v>16</v>
      </c>
      <c r="I68" s="113">
        <v>7</v>
      </c>
      <c r="J68" s="113">
        <v>0</v>
      </c>
      <c r="K68" s="113">
        <v>6</v>
      </c>
      <c r="L68" s="113">
        <v>0</v>
      </c>
      <c r="M68" s="113">
        <v>8</v>
      </c>
      <c r="N68" s="113">
        <v>0</v>
      </c>
      <c r="O68" s="101">
        <f t="shared" si="1"/>
        <v>21</v>
      </c>
      <c r="P68" s="101">
        <f t="shared" si="2"/>
        <v>37</v>
      </c>
    </row>
    <row r="69" spans="1:16" ht="12.6" customHeight="1">
      <c r="A69" s="117">
        <f t="shared" si="3"/>
        <v>64</v>
      </c>
      <c r="B69" s="113">
        <v>13</v>
      </c>
      <c r="C69" s="113">
        <v>0</v>
      </c>
      <c r="D69" s="113">
        <v>1</v>
      </c>
      <c r="E69" s="113">
        <v>0</v>
      </c>
      <c r="F69" s="113">
        <v>1</v>
      </c>
      <c r="G69" s="113">
        <v>0</v>
      </c>
      <c r="H69" s="101">
        <f t="shared" si="0"/>
        <v>15</v>
      </c>
      <c r="I69" s="113">
        <v>4</v>
      </c>
      <c r="J69" s="113">
        <v>0</v>
      </c>
      <c r="K69" s="113">
        <v>4</v>
      </c>
      <c r="L69" s="113">
        <v>0</v>
      </c>
      <c r="M69" s="113">
        <v>4</v>
      </c>
      <c r="N69" s="113">
        <v>5</v>
      </c>
      <c r="O69" s="101">
        <f t="shared" si="1"/>
        <v>17</v>
      </c>
      <c r="P69" s="101">
        <f t="shared" si="2"/>
        <v>32</v>
      </c>
    </row>
    <row r="70" spans="1:16" ht="12.6" customHeight="1">
      <c r="A70" s="117">
        <f t="shared" si="3"/>
        <v>65</v>
      </c>
      <c r="B70" s="113">
        <v>15</v>
      </c>
      <c r="C70" s="113">
        <v>0</v>
      </c>
      <c r="D70" s="113">
        <v>0</v>
      </c>
      <c r="E70" s="113">
        <v>0</v>
      </c>
      <c r="F70" s="113">
        <v>0</v>
      </c>
      <c r="G70" s="113">
        <v>0</v>
      </c>
      <c r="H70" s="101">
        <f t="shared" ref="H70:H85" si="4">SUM(B70:G70)</f>
        <v>15</v>
      </c>
      <c r="I70" s="113">
        <v>16</v>
      </c>
      <c r="J70" s="113">
        <v>0</v>
      </c>
      <c r="K70" s="113">
        <v>10</v>
      </c>
      <c r="L70" s="113">
        <v>0</v>
      </c>
      <c r="M70" s="113">
        <v>9</v>
      </c>
      <c r="N70" s="113">
        <v>4</v>
      </c>
      <c r="O70" s="101">
        <f t="shared" ref="O70:O85" si="5">SUM(I70:N70)</f>
        <v>39</v>
      </c>
      <c r="P70" s="101">
        <f t="shared" ref="P70:P85" si="6">H70+O70</f>
        <v>54</v>
      </c>
    </row>
    <row r="71" spans="1:16" ht="12.6" customHeight="1">
      <c r="A71" s="117">
        <f t="shared" ref="A71:A84" si="7">+A70+1</f>
        <v>66</v>
      </c>
      <c r="B71" s="113">
        <v>23</v>
      </c>
      <c r="C71" s="113">
        <v>0</v>
      </c>
      <c r="D71" s="113">
        <v>0</v>
      </c>
      <c r="E71" s="113">
        <v>0</v>
      </c>
      <c r="F71" s="113">
        <v>0</v>
      </c>
      <c r="G71" s="113">
        <v>0</v>
      </c>
      <c r="H71" s="101">
        <f t="shared" si="4"/>
        <v>23</v>
      </c>
      <c r="I71" s="113">
        <v>7</v>
      </c>
      <c r="J71" s="113">
        <v>0</v>
      </c>
      <c r="K71" s="113">
        <v>3</v>
      </c>
      <c r="L71" s="113">
        <v>0</v>
      </c>
      <c r="M71" s="113">
        <v>7</v>
      </c>
      <c r="N71" s="113">
        <v>3</v>
      </c>
      <c r="O71" s="101">
        <f t="shared" si="5"/>
        <v>20</v>
      </c>
      <c r="P71" s="101">
        <f t="shared" si="6"/>
        <v>43</v>
      </c>
    </row>
    <row r="72" spans="1:16" ht="12.6" customHeight="1">
      <c r="A72" s="117">
        <f t="shared" si="7"/>
        <v>67</v>
      </c>
      <c r="B72" s="113">
        <v>18</v>
      </c>
      <c r="C72" s="113">
        <v>0</v>
      </c>
      <c r="D72" s="113">
        <v>1</v>
      </c>
      <c r="E72" s="113">
        <v>0</v>
      </c>
      <c r="F72" s="113">
        <v>0</v>
      </c>
      <c r="G72" s="113">
        <v>0</v>
      </c>
      <c r="H72" s="101">
        <f t="shared" si="4"/>
        <v>19</v>
      </c>
      <c r="I72" s="113">
        <v>4</v>
      </c>
      <c r="J72" s="113">
        <v>0</v>
      </c>
      <c r="K72" s="113">
        <v>1</v>
      </c>
      <c r="L72" s="113">
        <v>0</v>
      </c>
      <c r="M72" s="113">
        <v>9</v>
      </c>
      <c r="N72" s="113">
        <v>4</v>
      </c>
      <c r="O72" s="101">
        <f t="shared" si="5"/>
        <v>18</v>
      </c>
      <c r="P72" s="101">
        <f t="shared" si="6"/>
        <v>37</v>
      </c>
    </row>
    <row r="73" spans="1:16" ht="12.6" customHeight="1">
      <c r="A73" s="117">
        <f t="shared" si="7"/>
        <v>68</v>
      </c>
      <c r="B73" s="113">
        <v>17</v>
      </c>
      <c r="C73" s="113">
        <v>0</v>
      </c>
      <c r="D73" s="113">
        <v>0</v>
      </c>
      <c r="E73" s="113">
        <v>0</v>
      </c>
      <c r="F73" s="113">
        <v>0</v>
      </c>
      <c r="G73" s="113">
        <v>0</v>
      </c>
      <c r="H73" s="101">
        <f t="shared" si="4"/>
        <v>17</v>
      </c>
      <c r="I73" s="113">
        <v>7</v>
      </c>
      <c r="J73" s="113">
        <v>0</v>
      </c>
      <c r="K73" s="113">
        <v>5</v>
      </c>
      <c r="L73" s="113">
        <v>0</v>
      </c>
      <c r="M73" s="113">
        <v>5</v>
      </c>
      <c r="N73" s="113">
        <v>5</v>
      </c>
      <c r="O73" s="101">
        <f t="shared" si="5"/>
        <v>22</v>
      </c>
      <c r="P73" s="101">
        <f t="shared" si="6"/>
        <v>39</v>
      </c>
    </row>
    <row r="74" spans="1:16" ht="12.6" customHeight="1">
      <c r="A74" s="117">
        <f t="shared" si="7"/>
        <v>69</v>
      </c>
      <c r="B74" s="113">
        <v>9</v>
      </c>
      <c r="C74" s="113">
        <v>0</v>
      </c>
      <c r="D74" s="113">
        <v>0</v>
      </c>
      <c r="E74" s="113">
        <v>0</v>
      </c>
      <c r="F74" s="113">
        <v>0</v>
      </c>
      <c r="G74" s="113">
        <v>0</v>
      </c>
      <c r="H74" s="101">
        <f t="shared" si="4"/>
        <v>9</v>
      </c>
      <c r="I74" s="113">
        <v>5</v>
      </c>
      <c r="J74" s="113">
        <v>0</v>
      </c>
      <c r="K74" s="113">
        <v>2</v>
      </c>
      <c r="L74" s="113">
        <v>0</v>
      </c>
      <c r="M74" s="113">
        <v>2</v>
      </c>
      <c r="N74" s="113">
        <v>6</v>
      </c>
      <c r="O74" s="101">
        <f t="shared" si="5"/>
        <v>15</v>
      </c>
      <c r="P74" s="101">
        <f t="shared" si="6"/>
        <v>24</v>
      </c>
    </row>
    <row r="75" spans="1:16" ht="12.6" customHeight="1">
      <c r="A75" s="117">
        <f t="shared" si="7"/>
        <v>70</v>
      </c>
      <c r="B75" s="113">
        <v>13</v>
      </c>
      <c r="C75" s="113">
        <v>0</v>
      </c>
      <c r="D75" s="113">
        <v>0</v>
      </c>
      <c r="E75" s="113">
        <v>0</v>
      </c>
      <c r="F75" s="113">
        <v>0</v>
      </c>
      <c r="G75" s="113">
        <v>0</v>
      </c>
      <c r="H75" s="101">
        <f t="shared" si="4"/>
        <v>13</v>
      </c>
      <c r="I75" s="113">
        <v>12</v>
      </c>
      <c r="J75" s="113">
        <v>0</v>
      </c>
      <c r="K75" s="113">
        <v>2</v>
      </c>
      <c r="L75" s="113">
        <v>0</v>
      </c>
      <c r="M75" s="113">
        <v>6</v>
      </c>
      <c r="N75" s="113">
        <v>3</v>
      </c>
      <c r="O75" s="101">
        <f t="shared" si="5"/>
        <v>23</v>
      </c>
      <c r="P75" s="101">
        <f t="shared" si="6"/>
        <v>36</v>
      </c>
    </row>
    <row r="76" spans="1:16" ht="12.6" customHeight="1">
      <c r="A76" s="117">
        <f t="shared" si="7"/>
        <v>71</v>
      </c>
      <c r="B76" s="113">
        <v>11</v>
      </c>
      <c r="C76" s="113">
        <v>0</v>
      </c>
      <c r="D76" s="113">
        <v>0</v>
      </c>
      <c r="E76" s="113">
        <v>0</v>
      </c>
      <c r="F76" s="113">
        <v>0</v>
      </c>
      <c r="G76" s="113">
        <v>1</v>
      </c>
      <c r="H76" s="101">
        <f t="shared" si="4"/>
        <v>12</v>
      </c>
      <c r="I76" s="113">
        <v>6</v>
      </c>
      <c r="J76" s="113">
        <v>0</v>
      </c>
      <c r="K76" s="113">
        <v>3</v>
      </c>
      <c r="L76" s="113">
        <v>0</v>
      </c>
      <c r="M76" s="113">
        <v>6</v>
      </c>
      <c r="N76" s="113">
        <v>1</v>
      </c>
      <c r="O76" s="101">
        <f t="shared" si="5"/>
        <v>16</v>
      </c>
      <c r="P76" s="101">
        <f t="shared" si="6"/>
        <v>28</v>
      </c>
    </row>
    <row r="77" spans="1:16" ht="12.6" customHeight="1">
      <c r="A77" s="117">
        <f t="shared" si="7"/>
        <v>72</v>
      </c>
      <c r="B77" s="113">
        <v>14</v>
      </c>
      <c r="C77" s="113">
        <v>0</v>
      </c>
      <c r="D77" s="113">
        <v>0</v>
      </c>
      <c r="E77" s="113">
        <v>0</v>
      </c>
      <c r="F77" s="113">
        <v>0</v>
      </c>
      <c r="G77" s="113">
        <v>0</v>
      </c>
      <c r="H77" s="101">
        <f t="shared" si="4"/>
        <v>14</v>
      </c>
      <c r="I77" s="113">
        <v>4</v>
      </c>
      <c r="J77" s="113">
        <v>0</v>
      </c>
      <c r="K77" s="113">
        <v>3</v>
      </c>
      <c r="L77" s="113">
        <v>0</v>
      </c>
      <c r="M77" s="113">
        <v>3</v>
      </c>
      <c r="N77" s="113">
        <v>1</v>
      </c>
      <c r="O77" s="101">
        <f t="shared" si="5"/>
        <v>11</v>
      </c>
      <c r="P77" s="101">
        <f t="shared" si="6"/>
        <v>25</v>
      </c>
    </row>
    <row r="78" spans="1:16" ht="12.6" customHeight="1">
      <c r="A78" s="117">
        <f t="shared" si="7"/>
        <v>73</v>
      </c>
      <c r="B78" s="113">
        <v>12</v>
      </c>
      <c r="C78" s="113">
        <v>0</v>
      </c>
      <c r="D78" s="113">
        <v>0</v>
      </c>
      <c r="E78" s="113">
        <v>0</v>
      </c>
      <c r="F78" s="113">
        <v>0</v>
      </c>
      <c r="G78" s="113">
        <v>0</v>
      </c>
      <c r="H78" s="101">
        <f t="shared" si="4"/>
        <v>12</v>
      </c>
      <c r="I78" s="113">
        <v>5</v>
      </c>
      <c r="J78" s="113">
        <v>0</v>
      </c>
      <c r="K78" s="113">
        <v>3</v>
      </c>
      <c r="L78" s="113">
        <v>0</v>
      </c>
      <c r="M78" s="113">
        <v>1</v>
      </c>
      <c r="N78" s="113">
        <v>4</v>
      </c>
      <c r="O78" s="101">
        <f t="shared" si="5"/>
        <v>13</v>
      </c>
      <c r="P78" s="101">
        <f t="shared" si="6"/>
        <v>25</v>
      </c>
    </row>
    <row r="79" spans="1:16" ht="12.6" customHeight="1">
      <c r="A79" s="117">
        <f t="shared" si="7"/>
        <v>74</v>
      </c>
      <c r="B79" s="113">
        <v>5</v>
      </c>
      <c r="C79" s="113">
        <v>0</v>
      </c>
      <c r="D79" s="113">
        <v>0</v>
      </c>
      <c r="E79" s="113">
        <v>0</v>
      </c>
      <c r="F79" s="113">
        <v>0</v>
      </c>
      <c r="G79" s="113">
        <v>0</v>
      </c>
      <c r="H79" s="101">
        <f t="shared" si="4"/>
        <v>5</v>
      </c>
      <c r="I79" s="113">
        <v>5</v>
      </c>
      <c r="J79" s="113">
        <v>0</v>
      </c>
      <c r="K79" s="113">
        <v>5</v>
      </c>
      <c r="L79" s="113">
        <v>0</v>
      </c>
      <c r="M79" s="113">
        <v>2</v>
      </c>
      <c r="N79" s="113">
        <v>3</v>
      </c>
      <c r="O79" s="101">
        <f t="shared" si="5"/>
        <v>15</v>
      </c>
      <c r="P79" s="101">
        <f t="shared" si="6"/>
        <v>20</v>
      </c>
    </row>
    <row r="80" spans="1:16" ht="12.6" customHeight="1">
      <c r="A80" s="117">
        <f t="shared" si="7"/>
        <v>75</v>
      </c>
      <c r="B80" s="113">
        <v>5</v>
      </c>
      <c r="C80" s="113">
        <v>0</v>
      </c>
      <c r="D80" s="113">
        <v>0</v>
      </c>
      <c r="E80" s="113">
        <v>0</v>
      </c>
      <c r="F80" s="113">
        <v>0</v>
      </c>
      <c r="G80" s="113">
        <v>0</v>
      </c>
      <c r="H80" s="101">
        <f t="shared" si="4"/>
        <v>5</v>
      </c>
      <c r="I80" s="113">
        <v>8</v>
      </c>
      <c r="J80" s="113">
        <v>0</v>
      </c>
      <c r="K80" s="113">
        <v>2</v>
      </c>
      <c r="L80" s="113">
        <v>0</v>
      </c>
      <c r="M80" s="113">
        <v>1</v>
      </c>
      <c r="N80" s="113">
        <v>2</v>
      </c>
      <c r="O80" s="101">
        <f t="shared" si="5"/>
        <v>13</v>
      </c>
      <c r="P80" s="101">
        <f t="shared" si="6"/>
        <v>18</v>
      </c>
    </row>
    <row r="81" spans="1:16" ht="12.6" customHeight="1">
      <c r="A81" s="117">
        <f t="shared" si="7"/>
        <v>76</v>
      </c>
      <c r="B81" s="113">
        <v>9</v>
      </c>
      <c r="C81" s="113">
        <v>0</v>
      </c>
      <c r="D81" s="113">
        <v>0</v>
      </c>
      <c r="E81" s="113">
        <v>0</v>
      </c>
      <c r="F81" s="113">
        <v>0</v>
      </c>
      <c r="G81" s="113">
        <v>0</v>
      </c>
      <c r="H81" s="101">
        <f t="shared" si="4"/>
        <v>9</v>
      </c>
      <c r="I81" s="113">
        <v>4</v>
      </c>
      <c r="J81" s="113">
        <v>0</v>
      </c>
      <c r="K81" s="113">
        <v>5</v>
      </c>
      <c r="L81" s="113">
        <v>0</v>
      </c>
      <c r="M81" s="113">
        <v>3</v>
      </c>
      <c r="N81" s="113">
        <v>1</v>
      </c>
      <c r="O81" s="101">
        <f t="shared" si="5"/>
        <v>13</v>
      </c>
      <c r="P81" s="101">
        <f t="shared" si="6"/>
        <v>22</v>
      </c>
    </row>
    <row r="82" spans="1:16" ht="12.6" customHeight="1">
      <c r="A82" s="117">
        <f t="shared" si="7"/>
        <v>77</v>
      </c>
      <c r="B82" s="113">
        <v>11</v>
      </c>
      <c r="C82" s="113">
        <v>0</v>
      </c>
      <c r="D82" s="113">
        <v>0</v>
      </c>
      <c r="E82" s="113">
        <v>0</v>
      </c>
      <c r="F82" s="113">
        <v>0</v>
      </c>
      <c r="G82" s="113">
        <v>0</v>
      </c>
      <c r="H82" s="101">
        <f t="shared" si="4"/>
        <v>11</v>
      </c>
      <c r="I82" s="113">
        <v>2</v>
      </c>
      <c r="J82" s="113">
        <v>0</v>
      </c>
      <c r="K82" s="113">
        <v>1</v>
      </c>
      <c r="L82" s="113">
        <v>0</v>
      </c>
      <c r="M82" s="113">
        <v>1</v>
      </c>
      <c r="N82" s="113">
        <v>3</v>
      </c>
      <c r="O82" s="101">
        <f t="shared" si="5"/>
        <v>7</v>
      </c>
      <c r="P82" s="101">
        <f t="shared" si="6"/>
        <v>18</v>
      </c>
    </row>
    <row r="83" spans="1:16" ht="12.6" customHeight="1">
      <c r="A83" s="117">
        <f t="shared" si="7"/>
        <v>78</v>
      </c>
      <c r="B83" s="113">
        <v>8</v>
      </c>
      <c r="C83" s="113">
        <v>0</v>
      </c>
      <c r="D83" s="113">
        <v>0</v>
      </c>
      <c r="E83" s="113">
        <v>0</v>
      </c>
      <c r="F83" s="113">
        <v>0</v>
      </c>
      <c r="G83" s="113">
        <v>0</v>
      </c>
      <c r="H83" s="101">
        <f t="shared" si="4"/>
        <v>8</v>
      </c>
      <c r="I83" s="113">
        <v>8</v>
      </c>
      <c r="J83" s="113">
        <v>0</v>
      </c>
      <c r="K83" s="113">
        <v>1</v>
      </c>
      <c r="L83" s="113">
        <v>0</v>
      </c>
      <c r="M83" s="113">
        <v>3</v>
      </c>
      <c r="N83" s="113">
        <v>3</v>
      </c>
      <c r="O83" s="101">
        <f t="shared" si="5"/>
        <v>15</v>
      </c>
      <c r="P83" s="101">
        <f t="shared" si="6"/>
        <v>23</v>
      </c>
    </row>
    <row r="84" spans="1:16" ht="12.6" customHeight="1">
      <c r="A84" s="117">
        <f t="shared" si="7"/>
        <v>79</v>
      </c>
      <c r="B84" s="113">
        <v>3</v>
      </c>
      <c r="C84" s="113">
        <v>0</v>
      </c>
      <c r="D84" s="113">
        <v>0</v>
      </c>
      <c r="E84" s="113">
        <v>0</v>
      </c>
      <c r="F84" s="113">
        <v>0</v>
      </c>
      <c r="G84" s="113">
        <v>0</v>
      </c>
      <c r="H84" s="101">
        <f t="shared" si="4"/>
        <v>3</v>
      </c>
      <c r="I84" s="113">
        <v>2</v>
      </c>
      <c r="J84" s="113">
        <v>0</v>
      </c>
      <c r="K84" s="113">
        <v>2</v>
      </c>
      <c r="L84" s="113">
        <v>0</v>
      </c>
      <c r="M84" s="113">
        <v>0</v>
      </c>
      <c r="N84" s="113">
        <v>1</v>
      </c>
      <c r="O84" s="101">
        <f t="shared" si="5"/>
        <v>5</v>
      </c>
      <c r="P84" s="101">
        <f t="shared" si="6"/>
        <v>8</v>
      </c>
    </row>
    <row r="85" spans="1:16" ht="12.6" customHeight="1">
      <c r="A85" s="117" t="s">
        <v>3100</v>
      </c>
      <c r="B85" s="113">
        <v>55</v>
      </c>
      <c r="C85" s="113">
        <v>1</v>
      </c>
      <c r="D85" s="113">
        <v>0</v>
      </c>
      <c r="E85" s="113">
        <v>0</v>
      </c>
      <c r="F85" s="113">
        <v>0</v>
      </c>
      <c r="G85" s="113">
        <v>0</v>
      </c>
      <c r="H85" s="101">
        <f t="shared" si="4"/>
        <v>56</v>
      </c>
      <c r="I85" s="113">
        <v>18</v>
      </c>
      <c r="J85" s="113">
        <v>0</v>
      </c>
      <c r="K85" s="113">
        <v>7</v>
      </c>
      <c r="L85" s="113">
        <v>0</v>
      </c>
      <c r="M85" s="113">
        <v>6</v>
      </c>
      <c r="N85" s="113">
        <v>2</v>
      </c>
      <c r="O85" s="101">
        <f t="shared" si="5"/>
        <v>33</v>
      </c>
      <c r="P85" s="101">
        <f t="shared" si="6"/>
        <v>89</v>
      </c>
    </row>
    <row r="86" spans="1:16" ht="22.5" customHeight="1" collapsed="1">
      <c r="A86" s="214" t="s">
        <v>1010</v>
      </c>
      <c r="B86" s="104">
        <f>SUM(B5:B85)</f>
        <v>506</v>
      </c>
      <c r="C86" s="104">
        <f t="shared" ref="C86:P86" si="8">SUM(C5:C85)</f>
        <v>4</v>
      </c>
      <c r="D86" s="104">
        <f t="shared" si="8"/>
        <v>212</v>
      </c>
      <c r="E86" s="104">
        <f t="shared" si="8"/>
        <v>130</v>
      </c>
      <c r="F86" s="104">
        <f t="shared" si="8"/>
        <v>6</v>
      </c>
      <c r="G86" s="104">
        <f t="shared" si="8"/>
        <v>2</v>
      </c>
      <c r="H86" s="104">
        <f t="shared" si="8"/>
        <v>860</v>
      </c>
      <c r="I86" s="104">
        <f t="shared" si="8"/>
        <v>1192</v>
      </c>
      <c r="J86" s="104">
        <f t="shared" si="8"/>
        <v>12</v>
      </c>
      <c r="K86" s="104">
        <f t="shared" si="8"/>
        <v>1297</v>
      </c>
      <c r="L86" s="104">
        <f t="shared" si="8"/>
        <v>924</v>
      </c>
      <c r="M86" s="104">
        <f t="shared" si="8"/>
        <v>354</v>
      </c>
      <c r="N86" s="104">
        <f t="shared" si="8"/>
        <v>159</v>
      </c>
      <c r="O86" s="104">
        <f t="shared" si="8"/>
        <v>3938</v>
      </c>
      <c r="P86" s="104">
        <f t="shared" si="8"/>
        <v>4798</v>
      </c>
    </row>
    <row r="88" spans="1:16" customFormat="1"/>
  </sheetData>
  <mergeCells count="6">
    <mergeCell ref="A1:P1"/>
    <mergeCell ref="A2:P2"/>
    <mergeCell ref="A3:A4"/>
    <mergeCell ref="B3:H3"/>
    <mergeCell ref="I3:O3"/>
    <mergeCell ref="P3:P4"/>
  </mergeCells>
  <printOptions horizontalCentered="1" verticalCentered="1"/>
  <pageMargins left="0" right="0" top="0" bottom="0" header="0" footer="0"/>
  <pageSetup paperSize="9" scale="64" orientation="portrait" r:id="rId1"/>
  <headerFooter alignWithMargins="0"/>
</worksheet>
</file>

<file path=xl/worksheets/sheet25.xml><?xml version="1.0" encoding="utf-8"?>
<worksheet xmlns="http://schemas.openxmlformats.org/spreadsheetml/2006/main" xmlns:r="http://schemas.openxmlformats.org/officeDocument/2006/relationships">
  <sheetPr>
    <tabColor theme="0" tint="-0.249977111117893"/>
  </sheetPr>
  <dimension ref="A1:R80"/>
  <sheetViews>
    <sheetView showGridLines="0" zoomScaleNormal="100" workbookViewId="0">
      <pane xSplit="1" ySplit="4" topLeftCell="B67"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5"/>
  <cols>
    <col min="1" max="1" width="7.85546875" style="97" bestFit="1" customWidth="1"/>
    <col min="2" max="8" width="7.85546875" style="97" customWidth="1"/>
    <col min="9" max="15" width="7.7109375" style="97" customWidth="1"/>
    <col min="16" max="16" width="8.28515625" style="97" customWidth="1"/>
    <col min="17" max="17" width="9.140625" style="97"/>
    <col min="19" max="16384" width="9.140625" style="97"/>
  </cols>
  <sheetData>
    <row r="1" spans="1:16" ht="25.5" customHeight="1">
      <c r="A1" s="858" t="s">
        <v>3152</v>
      </c>
      <c r="B1" s="858"/>
      <c r="C1" s="858"/>
      <c r="D1" s="858"/>
      <c r="E1" s="858"/>
      <c r="F1" s="858"/>
      <c r="G1" s="858"/>
      <c r="H1" s="858"/>
      <c r="I1" s="858"/>
      <c r="J1" s="858"/>
      <c r="K1" s="858"/>
      <c r="L1" s="858"/>
      <c r="M1" s="858"/>
      <c r="N1" s="858"/>
      <c r="O1" s="858"/>
      <c r="P1" s="858"/>
    </row>
    <row r="2" spans="1:16">
      <c r="A2" s="971" t="s">
        <v>3153</v>
      </c>
      <c r="B2" s="971"/>
      <c r="C2" s="971"/>
      <c r="D2" s="971"/>
      <c r="E2" s="971"/>
      <c r="F2" s="971"/>
      <c r="G2" s="971"/>
      <c r="H2" s="971"/>
      <c r="I2" s="971"/>
      <c r="J2" s="971"/>
      <c r="K2" s="971"/>
      <c r="L2" s="971"/>
      <c r="M2" s="971"/>
      <c r="N2" s="971"/>
      <c r="O2" s="971"/>
      <c r="P2" s="971"/>
    </row>
    <row r="3" spans="1:16" ht="37.5" customHeight="1">
      <c r="A3" s="963" t="s">
        <v>2925</v>
      </c>
      <c r="B3" s="965" t="s">
        <v>3159</v>
      </c>
      <c r="C3" s="966"/>
      <c r="D3" s="966"/>
      <c r="E3" s="966"/>
      <c r="F3" s="966"/>
      <c r="G3" s="966"/>
      <c r="H3" s="860"/>
      <c r="I3" s="967" t="s">
        <v>3154</v>
      </c>
      <c r="J3" s="968"/>
      <c r="K3" s="968"/>
      <c r="L3" s="968"/>
      <c r="M3" s="968"/>
      <c r="N3" s="968"/>
      <c r="O3" s="969"/>
      <c r="P3" s="960" t="s">
        <v>3034</v>
      </c>
    </row>
    <row r="4" spans="1:16" ht="35.25" customHeight="1">
      <c r="A4" s="964"/>
      <c r="B4" s="441" t="s">
        <v>2820</v>
      </c>
      <c r="C4" s="441" t="s">
        <v>2821</v>
      </c>
      <c r="D4" s="441" t="s">
        <v>2822</v>
      </c>
      <c r="E4" s="441" t="s">
        <v>2823</v>
      </c>
      <c r="F4" s="441" t="s">
        <v>2824</v>
      </c>
      <c r="G4" s="441" t="s">
        <v>2825</v>
      </c>
      <c r="H4" s="233" t="s">
        <v>1010</v>
      </c>
      <c r="I4" s="441" t="s">
        <v>2820</v>
      </c>
      <c r="J4" s="441" t="s">
        <v>2821</v>
      </c>
      <c r="K4" s="441" t="s">
        <v>2822</v>
      </c>
      <c r="L4" s="441" t="s">
        <v>2823</v>
      </c>
      <c r="M4" s="441" t="s">
        <v>2824</v>
      </c>
      <c r="N4" s="441" t="s">
        <v>2825</v>
      </c>
      <c r="O4" s="233" t="s">
        <v>1010</v>
      </c>
      <c r="P4" s="970"/>
    </row>
    <row r="5" spans="1:16">
      <c r="A5" s="117">
        <v>7</v>
      </c>
      <c r="B5" s="119">
        <v>0</v>
      </c>
      <c r="C5" s="119">
        <v>0</v>
      </c>
      <c r="D5" s="119">
        <v>1</v>
      </c>
      <c r="E5" s="119">
        <v>0</v>
      </c>
      <c r="F5" s="119">
        <v>0</v>
      </c>
      <c r="G5" s="119">
        <v>0</v>
      </c>
      <c r="H5" s="101">
        <f t="shared" ref="H5:H68" si="0">SUM(B5:G5)</f>
        <v>1</v>
      </c>
      <c r="I5" s="113">
        <v>0</v>
      </c>
      <c r="J5" s="113">
        <v>0</v>
      </c>
      <c r="K5" s="113">
        <v>1</v>
      </c>
      <c r="L5" s="113">
        <v>0</v>
      </c>
      <c r="M5" s="113">
        <v>0</v>
      </c>
      <c r="N5" s="113">
        <v>0</v>
      </c>
      <c r="O5" s="101">
        <f t="shared" ref="O5:O68" si="1">SUM(I5:N5)</f>
        <v>1</v>
      </c>
      <c r="P5" s="101">
        <f t="shared" ref="P5:P68" si="2">H5+O5</f>
        <v>2</v>
      </c>
    </row>
    <row r="6" spans="1:16">
      <c r="A6" s="117">
        <f t="shared" ref="A6:A69" si="3">+A5+1</f>
        <v>8</v>
      </c>
      <c r="B6" s="119">
        <v>0</v>
      </c>
      <c r="C6" s="119">
        <v>0</v>
      </c>
      <c r="D6" s="119">
        <v>0</v>
      </c>
      <c r="E6" s="119">
        <v>0</v>
      </c>
      <c r="F6" s="119">
        <v>0</v>
      </c>
      <c r="G6" s="119">
        <v>0</v>
      </c>
      <c r="H6" s="101">
        <f t="shared" si="0"/>
        <v>0</v>
      </c>
      <c r="I6" s="113">
        <v>0</v>
      </c>
      <c r="J6" s="113">
        <v>0</v>
      </c>
      <c r="K6" s="113">
        <v>1</v>
      </c>
      <c r="L6" s="113">
        <v>0</v>
      </c>
      <c r="M6" s="113">
        <v>0</v>
      </c>
      <c r="N6" s="113">
        <v>0</v>
      </c>
      <c r="O6" s="101">
        <f t="shared" si="1"/>
        <v>1</v>
      </c>
      <c r="P6" s="101">
        <f t="shared" si="2"/>
        <v>1</v>
      </c>
    </row>
    <row r="7" spans="1:16">
      <c r="A7" s="117">
        <f t="shared" si="3"/>
        <v>9</v>
      </c>
      <c r="B7" s="119">
        <v>0</v>
      </c>
      <c r="C7" s="119">
        <v>0</v>
      </c>
      <c r="D7" s="119">
        <v>1</v>
      </c>
      <c r="E7" s="119">
        <v>0</v>
      </c>
      <c r="F7" s="119">
        <v>0</v>
      </c>
      <c r="G7" s="119">
        <v>0</v>
      </c>
      <c r="H7" s="101">
        <f t="shared" si="0"/>
        <v>1</v>
      </c>
      <c r="I7" s="113">
        <v>0</v>
      </c>
      <c r="J7" s="113">
        <v>0</v>
      </c>
      <c r="K7" s="113">
        <v>1</v>
      </c>
      <c r="L7" s="113">
        <v>0</v>
      </c>
      <c r="M7" s="113">
        <v>0</v>
      </c>
      <c r="N7" s="113">
        <v>0</v>
      </c>
      <c r="O7" s="101">
        <f t="shared" si="1"/>
        <v>1</v>
      </c>
      <c r="P7" s="101">
        <f t="shared" si="2"/>
        <v>2</v>
      </c>
    </row>
    <row r="8" spans="1:16">
      <c r="A8" s="117">
        <f t="shared" si="3"/>
        <v>10</v>
      </c>
      <c r="B8" s="119">
        <v>0</v>
      </c>
      <c r="C8" s="119">
        <v>0</v>
      </c>
      <c r="D8" s="119">
        <v>2</v>
      </c>
      <c r="E8" s="119">
        <v>1</v>
      </c>
      <c r="F8" s="119">
        <v>0</v>
      </c>
      <c r="G8" s="119">
        <v>0</v>
      </c>
      <c r="H8" s="101">
        <f t="shared" si="0"/>
        <v>3</v>
      </c>
      <c r="I8" s="113">
        <v>0</v>
      </c>
      <c r="J8" s="113">
        <v>0</v>
      </c>
      <c r="K8" s="113">
        <v>0</v>
      </c>
      <c r="L8" s="113">
        <v>0</v>
      </c>
      <c r="M8" s="113">
        <v>0</v>
      </c>
      <c r="N8" s="113">
        <v>0</v>
      </c>
      <c r="O8" s="101">
        <f t="shared" si="1"/>
        <v>0</v>
      </c>
      <c r="P8" s="101">
        <f t="shared" si="2"/>
        <v>3</v>
      </c>
    </row>
    <row r="9" spans="1:16">
      <c r="A9" s="117">
        <f t="shared" si="3"/>
        <v>11</v>
      </c>
      <c r="B9" s="113">
        <v>0</v>
      </c>
      <c r="C9" s="113">
        <v>0</v>
      </c>
      <c r="D9" s="113">
        <v>0</v>
      </c>
      <c r="E9" s="113">
        <v>2</v>
      </c>
      <c r="F9" s="113">
        <v>0</v>
      </c>
      <c r="G9" s="113">
        <v>0</v>
      </c>
      <c r="H9" s="101">
        <f t="shared" si="0"/>
        <v>2</v>
      </c>
      <c r="I9" s="113">
        <v>0</v>
      </c>
      <c r="J9" s="113">
        <v>0</v>
      </c>
      <c r="K9" s="113">
        <v>0</v>
      </c>
      <c r="L9" s="113">
        <v>1</v>
      </c>
      <c r="M9" s="113">
        <v>0</v>
      </c>
      <c r="N9" s="113">
        <v>0</v>
      </c>
      <c r="O9" s="101">
        <f t="shared" si="1"/>
        <v>1</v>
      </c>
      <c r="P9" s="101">
        <f t="shared" si="2"/>
        <v>3</v>
      </c>
    </row>
    <row r="10" spans="1:16">
      <c r="A10" s="117">
        <f t="shared" si="3"/>
        <v>12</v>
      </c>
      <c r="B10" s="113">
        <v>0</v>
      </c>
      <c r="C10" s="113">
        <v>0</v>
      </c>
      <c r="D10" s="113">
        <v>1</v>
      </c>
      <c r="E10" s="113">
        <v>0</v>
      </c>
      <c r="F10" s="113">
        <v>0</v>
      </c>
      <c r="G10" s="113">
        <v>0</v>
      </c>
      <c r="H10" s="101">
        <f t="shared" si="0"/>
        <v>1</v>
      </c>
      <c r="I10" s="113">
        <v>0</v>
      </c>
      <c r="J10" s="113">
        <v>0</v>
      </c>
      <c r="K10" s="113">
        <v>0</v>
      </c>
      <c r="L10" s="113">
        <v>1</v>
      </c>
      <c r="M10" s="113">
        <v>0</v>
      </c>
      <c r="N10" s="113">
        <v>0</v>
      </c>
      <c r="O10" s="101">
        <f t="shared" si="1"/>
        <v>1</v>
      </c>
      <c r="P10" s="101">
        <f t="shared" si="2"/>
        <v>2</v>
      </c>
    </row>
    <row r="11" spans="1:16">
      <c r="A11" s="117">
        <f t="shared" si="3"/>
        <v>13</v>
      </c>
      <c r="B11" s="113">
        <v>0</v>
      </c>
      <c r="C11" s="113">
        <v>0</v>
      </c>
      <c r="D11" s="113">
        <v>0</v>
      </c>
      <c r="E11" s="113">
        <v>1</v>
      </c>
      <c r="F11" s="113">
        <v>0</v>
      </c>
      <c r="G11" s="113">
        <v>0</v>
      </c>
      <c r="H11" s="101">
        <f t="shared" si="0"/>
        <v>1</v>
      </c>
      <c r="I11" s="113">
        <v>0</v>
      </c>
      <c r="J11" s="113">
        <v>0</v>
      </c>
      <c r="K11" s="113">
        <v>0</v>
      </c>
      <c r="L11" s="113">
        <v>0</v>
      </c>
      <c r="M11" s="113">
        <v>0</v>
      </c>
      <c r="N11" s="113">
        <v>0</v>
      </c>
      <c r="O11" s="101">
        <f t="shared" si="1"/>
        <v>0</v>
      </c>
      <c r="P11" s="101">
        <f t="shared" si="2"/>
        <v>1</v>
      </c>
    </row>
    <row r="12" spans="1:16">
      <c r="A12" s="117">
        <f t="shared" si="3"/>
        <v>14</v>
      </c>
      <c r="B12" s="113">
        <v>0</v>
      </c>
      <c r="C12" s="113">
        <v>0</v>
      </c>
      <c r="D12" s="113">
        <v>0</v>
      </c>
      <c r="E12" s="113">
        <v>0</v>
      </c>
      <c r="F12" s="113">
        <v>0</v>
      </c>
      <c r="G12" s="113">
        <v>0</v>
      </c>
      <c r="H12" s="101">
        <f t="shared" si="0"/>
        <v>0</v>
      </c>
      <c r="I12" s="113">
        <v>0</v>
      </c>
      <c r="J12" s="113">
        <v>0</v>
      </c>
      <c r="K12" s="113">
        <v>0</v>
      </c>
      <c r="L12" s="113">
        <v>0</v>
      </c>
      <c r="M12" s="113">
        <v>0</v>
      </c>
      <c r="N12" s="113">
        <v>0</v>
      </c>
      <c r="O12" s="101">
        <f t="shared" si="1"/>
        <v>0</v>
      </c>
      <c r="P12" s="101">
        <f t="shared" si="2"/>
        <v>0</v>
      </c>
    </row>
    <row r="13" spans="1:16">
      <c r="A13" s="117">
        <f t="shared" si="3"/>
        <v>15</v>
      </c>
      <c r="B13" s="113">
        <v>0</v>
      </c>
      <c r="C13" s="113">
        <v>0</v>
      </c>
      <c r="D13" s="113">
        <v>0</v>
      </c>
      <c r="E13" s="113">
        <v>0</v>
      </c>
      <c r="F13" s="113">
        <v>0</v>
      </c>
      <c r="G13" s="113">
        <v>0</v>
      </c>
      <c r="H13" s="101">
        <f t="shared" si="0"/>
        <v>0</v>
      </c>
      <c r="I13" s="113">
        <v>0</v>
      </c>
      <c r="J13" s="113">
        <v>0</v>
      </c>
      <c r="K13" s="113">
        <v>0</v>
      </c>
      <c r="L13" s="113">
        <v>0</v>
      </c>
      <c r="M13" s="113">
        <v>0</v>
      </c>
      <c r="N13" s="113">
        <v>0</v>
      </c>
      <c r="O13" s="101">
        <f t="shared" si="1"/>
        <v>0</v>
      </c>
      <c r="P13" s="101">
        <f t="shared" si="2"/>
        <v>0</v>
      </c>
    </row>
    <row r="14" spans="1:16">
      <c r="A14" s="117">
        <f t="shared" si="3"/>
        <v>16</v>
      </c>
      <c r="B14" s="113">
        <v>0</v>
      </c>
      <c r="C14" s="113">
        <v>0</v>
      </c>
      <c r="D14" s="113">
        <v>0</v>
      </c>
      <c r="E14" s="113">
        <v>1</v>
      </c>
      <c r="F14" s="113">
        <v>0</v>
      </c>
      <c r="G14" s="113">
        <v>0</v>
      </c>
      <c r="H14" s="101">
        <f t="shared" si="0"/>
        <v>1</v>
      </c>
      <c r="I14" s="113">
        <v>0</v>
      </c>
      <c r="J14" s="113">
        <v>0</v>
      </c>
      <c r="K14" s="113">
        <v>0</v>
      </c>
      <c r="L14" s="113">
        <v>0</v>
      </c>
      <c r="M14" s="113">
        <v>0</v>
      </c>
      <c r="N14" s="113">
        <v>0</v>
      </c>
      <c r="O14" s="101">
        <f t="shared" si="1"/>
        <v>0</v>
      </c>
      <c r="P14" s="101">
        <f t="shared" si="2"/>
        <v>1</v>
      </c>
    </row>
    <row r="15" spans="1:16">
      <c r="A15" s="117">
        <f t="shared" si="3"/>
        <v>17</v>
      </c>
      <c r="B15" s="113">
        <v>0</v>
      </c>
      <c r="C15" s="113">
        <v>0</v>
      </c>
      <c r="D15" s="113">
        <v>0</v>
      </c>
      <c r="E15" s="113">
        <v>0</v>
      </c>
      <c r="F15" s="113">
        <v>0</v>
      </c>
      <c r="G15" s="113">
        <v>0</v>
      </c>
      <c r="H15" s="101">
        <f t="shared" si="0"/>
        <v>0</v>
      </c>
      <c r="I15" s="113">
        <v>0</v>
      </c>
      <c r="J15" s="113">
        <v>0</v>
      </c>
      <c r="K15" s="113">
        <v>0</v>
      </c>
      <c r="L15" s="113">
        <v>0</v>
      </c>
      <c r="M15" s="113">
        <v>0</v>
      </c>
      <c r="N15" s="113">
        <v>0</v>
      </c>
      <c r="O15" s="101">
        <f t="shared" si="1"/>
        <v>0</v>
      </c>
      <c r="P15" s="101">
        <f t="shared" si="2"/>
        <v>0</v>
      </c>
    </row>
    <row r="16" spans="1:16">
      <c r="A16" s="117">
        <f t="shared" si="3"/>
        <v>18</v>
      </c>
      <c r="B16" s="113">
        <v>0</v>
      </c>
      <c r="C16" s="113">
        <v>0</v>
      </c>
      <c r="D16" s="113">
        <v>0</v>
      </c>
      <c r="E16" s="113">
        <v>1</v>
      </c>
      <c r="F16" s="113">
        <v>0</v>
      </c>
      <c r="G16" s="113">
        <v>0</v>
      </c>
      <c r="H16" s="101">
        <f t="shared" si="0"/>
        <v>1</v>
      </c>
      <c r="I16" s="113">
        <v>0</v>
      </c>
      <c r="J16" s="113">
        <v>0</v>
      </c>
      <c r="K16" s="113">
        <v>0</v>
      </c>
      <c r="L16" s="113">
        <v>0</v>
      </c>
      <c r="M16" s="113">
        <v>0</v>
      </c>
      <c r="N16" s="113">
        <v>0</v>
      </c>
      <c r="O16" s="101">
        <f t="shared" si="1"/>
        <v>0</v>
      </c>
      <c r="P16" s="101">
        <f t="shared" si="2"/>
        <v>1</v>
      </c>
    </row>
    <row r="17" spans="1:16">
      <c r="A17" s="117">
        <f t="shared" si="3"/>
        <v>19</v>
      </c>
      <c r="B17" s="113">
        <v>0</v>
      </c>
      <c r="C17" s="113">
        <v>0</v>
      </c>
      <c r="D17" s="113">
        <v>0</v>
      </c>
      <c r="E17" s="113">
        <v>0</v>
      </c>
      <c r="F17" s="113">
        <v>0</v>
      </c>
      <c r="G17" s="113">
        <v>0</v>
      </c>
      <c r="H17" s="101">
        <f t="shared" si="0"/>
        <v>0</v>
      </c>
      <c r="I17" s="113">
        <v>0</v>
      </c>
      <c r="J17" s="113">
        <v>0</v>
      </c>
      <c r="K17" s="113">
        <v>0</v>
      </c>
      <c r="L17" s="113">
        <v>0</v>
      </c>
      <c r="M17" s="113">
        <v>0</v>
      </c>
      <c r="N17" s="113">
        <v>0</v>
      </c>
      <c r="O17" s="101">
        <f t="shared" si="1"/>
        <v>0</v>
      </c>
      <c r="P17" s="101">
        <f t="shared" si="2"/>
        <v>0</v>
      </c>
    </row>
    <row r="18" spans="1:16">
      <c r="A18" s="117">
        <f t="shared" si="3"/>
        <v>20</v>
      </c>
      <c r="B18" s="113">
        <v>0</v>
      </c>
      <c r="C18" s="113">
        <v>0</v>
      </c>
      <c r="D18" s="113">
        <v>0</v>
      </c>
      <c r="E18" s="113">
        <v>0</v>
      </c>
      <c r="F18" s="113">
        <v>0</v>
      </c>
      <c r="G18" s="113">
        <v>0</v>
      </c>
      <c r="H18" s="101">
        <f t="shared" si="0"/>
        <v>0</v>
      </c>
      <c r="I18" s="113">
        <v>0</v>
      </c>
      <c r="J18" s="113">
        <v>0</v>
      </c>
      <c r="K18" s="113">
        <v>0</v>
      </c>
      <c r="L18" s="113">
        <v>0</v>
      </c>
      <c r="M18" s="113">
        <v>0</v>
      </c>
      <c r="N18" s="113">
        <v>0</v>
      </c>
      <c r="O18" s="101">
        <f t="shared" si="1"/>
        <v>0</v>
      </c>
      <c r="P18" s="101">
        <f t="shared" si="2"/>
        <v>0</v>
      </c>
    </row>
    <row r="19" spans="1:16">
      <c r="A19" s="117">
        <f t="shared" si="3"/>
        <v>21</v>
      </c>
      <c r="B19" s="113">
        <v>0</v>
      </c>
      <c r="C19" s="113">
        <v>0</v>
      </c>
      <c r="D19" s="113">
        <v>0</v>
      </c>
      <c r="E19" s="113">
        <v>0</v>
      </c>
      <c r="F19" s="113">
        <v>0</v>
      </c>
      <c r="G19" s="113">
        <v>0</v>
      </c>
      <c r="H19" s="101">
        <f t="shared" si="0"/>
        <v>0</v>
      </c>
      <c r="I19" s="113">
        <v>0</v>
      </c>
      <c r="J19" s="113">
        <v>0</v>
      </c>
      <c r="K19" s="113">
        <v>1</v>
      </c>
      <c r="L19" s="113">
        <v>0</v>
      </c>
      <c r="M19" s="113">
        <v>0</v>
      </c>
      <c r="N19" s="113">
        <v>0</v>
      </c>
      <c r="O19" s="101">
        <f t="shared" si="1"/>
        <v>1</v>
      </c>
      <c r="P19" s="101">
        <f t="shared" si="2"/>
        <v>1</v>
      </c>
    </row>
    <row r="20" spans="1:16">
      <c r="A20" s="117">
        <f t="shared" si="3"/>
        <v>22</v>
      </c>
      <c r="B20" s="113">
        <v>0</v>
      </c>
      <c r="C20" s="113">
        <v>0</v>
      </c>
      <c r="D20" s="113">
        <v>0</v>
      </c>
      <c r="E20" s="113">
        <v>0</v>
      </c>
      <c r="F20" s="113">
        <v>0</v>
      </c>
      <c r="G20" s="113">
        <v>0</v>
      </c>
      <c r="H20" s="101">
        <f t="shared" si="0"/>
        <v>0</v>
      </c>
      <c r="I20" s="113">
        <v>0</v>
      </c>
      <c r="J20" s="113">
        <v>0</v>
      </c>
      <c r="K20" s="113">
        <v>0</v>
      </c>
      <c r="L20" s="113">
        <v>1</v>
      </c>
      <c r="M20" s="113">
        <v>0</v>
      </c>
      <c r="N20" s="113">
        <v>0</v>
      </c>
      <c r="O20" s="101">
        <f t="shared" si="1"/>
        <v>1</v>
      </c>
      <c r="P20" s="101">
        <f t="shared" si="2"/>
        <v>1</v>
      </c>
    </row>
    <row r="21" spans="1:16">
      <c r="A21" s="117">
        <f t="shared" si="3"/>
        <v>23</v>
      </c>
      <c r="B21" s="113">
        <v>0</v>
      </c>
      <c r="C21" s="113">
        <v>0</v>
      </c>
      <c r="D21" s="113">
        <v>0</v>
      </c>
      <c r="E21" s="113">
        <v>0</v>
      </c>
      <c r="F21" s="113">
        <v>0</v>
      </c>
      <c r="G21" s="113">
        <v>0</v>
      </c>
      <c r="H21" s="101">
        <f t="shared" si="0"/>
        <v>0</v>
      </c>
      <c r="I21" s="113">
        <v>0</v>
      </c>
      <c r="J21" s="113">
        <v>0</v>
      </c>
      <c r="K21" s="113">
        <v>0</v>
      </c>
      <c r="L21" s="113">
        <v>0</v>
      </c>
      <c r="M21" s="113">
        <v>0</v>
      </c>
      <c r="N21" s="113">
        <v>0</v>
      </c>
      <c r="O21" s="101">
        <f t="shared" si="1"/>
        <v>0</v>
      </c>
      <c r="P21" s="101">
        <f t="shared" si="2"/>
        <v>0</v>
      </c>
    </row>
    <row r="22" spans="1:16">
      <c r="A22" s="117">
        <f t="shared" si="3"/>
        <v>24</v>
      </c>
      <c r="B22" s="113">
        <v>0</v>
      </c>
      <c r="C22" s="113">
        <v>0</v>
      </c>
      <c r="D22" s="113">
        <v>0</v>
      </c>
      <c r="E22" s="113">
        <v>0</v>
      </c>
      <c r="F22" s="113">
        <v>0</v>
      </c>
      <c r="G22" s="113">
        <v>0</v>
      </c>
      <c r="H22" s="101">
        <f t="shared" si="0"/>
        <v>0</v>
      </c>
      <c r="I22" s="113">
        <v>0</v>
      </c>
      <c r="J22" s="113">
        <v>0</v>
      </c>
      <c r="K22" s="113">
        <v>0</v>
      </c>
      <c r="L22" s="113">
        <v>0</v>
      </c>
      <c r="M22" s="113">
        <v>0</v>
      </c>
      <c r="N22" s="113">
        <v>0</v>
      </c>
      <c r="O22" s="101">
        <f t="shared" si="1"/>
        <v>0</v>
      </c>
      <c r="P22" s="101">
        <f t="shared" si="2"/>
        <v>0</v>
      </c>
    </row>
    <row r="23" spans="1:16">
      <c r="A23" s="117">
        <f t="shared" si="3"/>
        <v>25</v>
      </c>
      <c r="B23" s="113">
        <v>0</v>
      </c>
      <c r="C23" s="113">
        <v>0</v>
      </c>
      <c r="D23" s="113">
        <v>0</v>
      </c>
      <c r="E23" s="113">
        <v>0</v>
      </c>
      <c r="F23" s="113">
        <v>0</v>
      </c>
      <c r="G23" s="113">
        <v>0</v>
      </c>
      <c r="H23" s="101">
        <f t="shared" si="0"/>
        <v>0</v>
      </c>
      <c r="I23" s="113">
        <v>0</v>
      </c>
      <c r="J23" s="113">
        <v>0</v>
      </c>
      <c r="K23" s="113">
        <v>0</v>
      </c>
      <c r="L23" s="113">
        <v>0</v>
      </c>
      <c r="M23" s="113">
        <v>0</v>
      </c>
      <c r="N23" s="113">
        <v>0</v>
      </c>
      <c r="O23" s="101">
        <f t="shared" si="1"/>
        <v>0</v>
      </c>
      <c r="P23" s="101">
        <f t="shared" si="2"/>
        <v>0</v>
      </c>
    </row>
    <row r="24" spans="1:16">
      <c r="A24" s="117">
        <f t="shared" si="3"/>
        <v>26</v>
      </c>
      <c r="B24" s="113">
        <v>0</v>
      </c>
      <c r="C24" s="113">
        <v>0</v>
      </c>
      <c r="D24" s="113">
        <v>0</v>
      </c>
      <c r="E24" s="113">
        <v>0</v>
      </c>
      <c r="F24" s="113">
        <v>0</v>
      </c>
      <c r="G24" s="113">
        <v>0</v>
      </c>
      <c r="H24" s="101">
        <f t="shared" si="0"/>
        <v>0</v>
      </c>
      <c r="I24" s="113">
        <v>0</v>
      </c>
      <c r="J24" s="113">
        <v>0</v>
      </c>
      <c r="K24" s="113">
        <v>0</v>
      </c>
      <c r="L24" s="113">
        <v>1</v>
      </c>
      <c r="M24" s="113">
        <v>0</v>
      </c>
      <c r="N24" s="113">
        <v>0</v>
      </c>
      <c r="O24" s="101">
        <f t="shared" si="1"/>
        <v>1</v>
      </c>
      <c r="P24" s="101">
        <f t="shared" si="2"/>
        <v>1</v>
      </c>
    </row>
    <row r="25" spans="1:16">
      <c r="A25" s="117">
        <f t="shared" si="3"/>
        <v>27</v>
      </c>
      <c r="B25" s="113">
        <v>0</v>
      </c>
      <c r="C25" s="113">
        <v>0</v>
      </c>
      <c r="D25" s="113">
        <v>1</v>
      </c>
      <c r="E25" s="113">
        <v>0</v>
      </c>
      <c r="F25" s="113">
        <v>0</v>
      </c>
      <c r="G25" s="113">
        <v>0</v>
      </c>
      <c r="H25" s="101">
        <f t="shared" si="0"/>
        <v>1</v>
      </c>
      <c r="I25" s="113">
        <v>0</v>
      </c>
      <c r="J25" s="113">
        <v>0</v>
      </c>
      <c r="K25" s="113">
        <v>0</v>
      </c>
      <c r="L25" s="113">
        <v>0</v>
      </c>
      <c r="M25" s="113">
        <v>0</v>
      </c>
      <c r="N25" s="113">
        <v>0</v>
      </c>
      <c r="O25" s="101">
        <f t="shared" si="1"/>
        <v>0</v>
      </c>
      <c r="P25" s="101">
        <f t="shared" si="2"/>
        <v>1</v>
      </c>
    </row>
    <row r="26" spans="1:16">
      <c r="A26" s="117">
        <f t="shared" si="3"/>
        <v>28</v>
      </c>
      <c r="B26" s="113">
        <v>2</v>
      </c>
      <c r="C26" s="113">
        <v>0</v>
      </c>
      <c r="D26" s="113">
        <v>1</v>
      </c>
      <c r="E26" s="113">
        <v>0</v>
      </c>
      <c r="F26" s="113">
        <v>0</v>
      </c>
      <c r="G26" s="113">
        <v>0</v>
      </c>
      <c r="H26" s="101">
        <f t="shared" si="0"/>
        <v>3</v>
      </c>
      <c r="I26" s="113">
        <v>0</v>
      </c>
      <c r="J26" s="113">
        <v>0</v>
      </c>
      <c r="K26" s="113">
        <v>0</v>
      </c>
      <c r="L26" s="113">
        <v>0</v>
      </c>
      <c r="M26" s="113">
        <v>0</v>
      </c>
      <c r="N26" s="113">
        <v>0</v>
      </c>
      <c r="O26" s="101">
        <f t="shared" si="1"/>
        <v>0</v>
      </c>
      <c r="P26" s="101">
        <f t="shared" si="2"/>
        <v>3</v>
      </c>
    </row>
    <row r="27" spans="1:16">
      <c r="A27" s="117">
        <f t="shared" si="3"/>
        <v>29</v>
      </c>
      <c r="B27" s="113">
        <v>0</v>
      </c>
      <c r="C27" s="113">
        <v>0</v>
      </c>
      <c r="D27" s="113">
        <v>0</v>
      </c>
      <c r="E27" s="113">
        <v>0</v>
      </c>
      <c r="F27" s="113">
        <v>0</v>
      </c>
      <c r="G27" s="113">
        <v>0</v>
      </c>
      <c r="H27" s="101">
        <f t="shared" si="0"/>
        <v>0</v>
      </c>
      <c r="I27" s="113">
        <v>0</v>
      </c>
      <c r="J27" s="113">
        <v>0</v>
      </c>
      <c r="K27" s="113">
        <v>0</v>
      </c>
      <c r="L27" s="113">
        <v>1</v>
      </c>
      <c r="M27" s="113">
        <v>0</v>
      </c>
      <c r="N27" s="113">
        <v>0</v>
      </c>
      <c r="O27" s="101">
        <f t="shared" si="1"/>
        <v>1</v>
      </c>
      <c r="P27" s="101">
        <f t="shared" si="2"/>
        <v>1</v>
      </c>
    </row>
    <row r="28" spans="1:16">
      <c r="A28" s="117">
        <f t="shared" si="3"/>
        <v>30</v>
      </c>
      <c r="B28" s="113">
        <v>0</v>
      </c>
      <c r="C28" s="113">
        <v>0</v>
      </c>
      <c r="D28" s="113">
        <v>0</v>
      </c>
      <c r="E28" s="113">
        <v>0</v>
      </c>
      <c r="F28" s="113">
        <v>0</v>
      </c>
      <c r="G28" s="113">
        <v>0</v>
      </c>
      <c r="H28" s="101">
        <f t="shared" si="0"/>
        <v>0</v>
      </c>
      <c r="I28" s="113">
        <v>0</v>
      </c>
      <c r="J28" s="113">
        <v>0</v>
      </c>
      <c r="K28" s="113">
        <v>0</v>
      </c>
      <c r="L28" s="113">
        <v>0</v>
      </c>
      <c r="M28" s="113">
        <v>0</v>
      </c>
      <c r="N28" s="113">
        <v>0</v>
      </c>
      <c r="O28" s="101">
        <f t="shared" si="1"/>
        <v>0</v>
      </c>
      <c r="P28" s="101">
        <f t="shared" si="2"/>
        <v>0</v>
      </c>
    </row>
    <row r="29" spans="1:16">
      <c r="A29" s="117">
        <f t="shared" si="3"/>
        <v>31</v>
      </c>
      <c r="B29" s="113">
        <v>0</v>
      </c>
      <c r="C29" s="113">
        <v>0</v>
      </c>
      <c r="D29" s="113">
        <v>0</v>
      </c>
      <c r="E29" s="113">
        <v>0</v>
      </c>
      <c r="F29" s="113">
        <v>0</v>
      </c>
      <c r="G29" s="113">
        <v>0</v>
      </c>
      <c r="H29" s="101">
        <f t="shared" si="0"/>
        <v>0</v>
      </c>
      <c r="I29" s="113">
        <v>0</v>
      </c>
      <c r="J29" s="113">
        <v>0</v>
      </c>
      <c r="K29" s="113">
        <v>0</v>
      </c>
      <c r="L29" s="113">
        <v>0</v>
      </c>
      <c r="M29" s="113">
        <v>0</v>
      </c>
      <c r="N29" s="113">
        <v>0</v>
      </c>
      <c r="O29" s="101">
        <f t="shared" si="1"/>
        <v>0</v>
      </c>
      <c r="P29" s="101">
        <f t="shared" si="2"/>
        <v>0</v>
      </c>
    </row>
    <row r="30" spans="1:16">
      <c r="A30" s="117">
        <f t="shared" si="3"/>
        <v>32</v>
      </c>
      <c r="B30" s="113">
        <v>0</v>
      </c>
      <c r="C30" s="113">
        <v>0</v>
      </c>
      <c r="D30" s="113">
        <v>1</v>
      </c>
      <c r="E30" s="113">
        <v>0</v>
      </c>
      <c r="F30" s="113">
        <v>0</v>
      </c>
      <c r="G30" s="113">
        <v>0</v>
      </c>
      <c r="H30" s="101">
        <f t="shared" si="0"/>
        <v>1</v>
      </c>
      <c r="I30" s="113">
        <v>0</v>
      </c>
      <c r="J30" s="113">
        <v>0</v>
      </c>
      <c r="K30" s="113">
        <v>0</v>
      </c>
      <c r="L30" s="113">
        <v>0</v>
      </c>
      <c r="M30" s="113">
        <v>0</v>
      </c>
      <c r="N30" s="113">
        <v>0</v>
      </c>
      <c r="O30" s="101">
        <f t="shared" si="1"/>
        <v>0</v>
      </c>
      <c r="P30" s="101">
        <f t="shared" si="2"/>
        <v>1</v>
      </c>
    </row>
    <row r="31" spans="1:16">
      <c r="A31" s="117">
        <f t="shared" si="3"/>
        <v>33</v>
      </c>
      <c r="B31" s="113">
        <v>0</v>
      </c>
      <c r="C31" s="113">
        <v>0</v>
      </c>
      <c r="D31" s="113">
        <v>1</v>
      </c>
      <c r="E31" s="113">
        <v>0</v>
      </c>
      <c r="F31" s="113">
        <v>0</v>
      </c>
      <c r="G31" s="113">
        <v>0</v>
      </c>
      <c r="H31" s="101">
        <f t="shared" si="0"/>
        <v>1</v>
      </c>
      <c r="I31" s="113">
        <v>0</v>
      </c>
      <c r="J31" s="113">
        <v>0</v>
      </c>
      <c r="K31" s="113">
        <v>1</v>
      </c>
      <c r="L31" s="113">
        <v>0</v>
      </c>
      <c r="M31" s="113">
        <v>0</v>
      </c>
      <c r="N31" s="113">
        <v>0</v>
      </c>
      <c r="O31" s="101">
        <f t="shared" si="1"/>
        <v>1</v>
      </c>
      <c r="P31" s="101">
        <f t="shared" si="2"/>
        <v>2</v>
      </c>
    </row>
    <row r="32" spans="1:16">
      <c r="A32" s="117">
        <f t="shared" si="3"/>
        <v>34</v>
      </c>
      <c r="B32" s="113">
        <v>0</v>
      </c>
      <c r="C32" s="113">
        <v>0</v>
      </c>
      <c r="D32" s="113">
        <v>0</v>
      </c>
      <c r="E32" s="113">
        <v>0</v>
      </c>
      <c r="F32" s="113">
        <v>0</v>
      </c>
      <c r="G32" s="113">
        <v>0</v>
      </c>
      <c r="H32" s="101">
        <f t="shared" si="0"/>
        <v>0</v>
      </c>
      <c r="I32" s="113">
        <v>0</v>
      </c>
      <c r="J32" s="113">
        <v>0</v>
      </c>
      <c r="K32" s="113">
        <v>1</v>
      </c>
      <c r="L32" s="113">
        <v>0</v>
      </c>
      <c r="M32" s="113">
        <v>0</v>
      </c>
      <c r="N32" s="113">
        <v>0</v>
      </c>
      <c r="O32" s="101">
        <f t="shared" si="1"/>
        <v>1</v>
      </c>
      <c r="P32" s="101">
        <f t="shared" si="2"/>
        <v>1</v>
      </c>
    </row>
    <row r="33" spans="1:16">
      <c r="A33" s="117">
        <f t="shared" si="3"/>
        <v>35</v>
      </c>
      <c r="B33" s="113">
        <v>0</v>
      </c>
      <c r="C33" s="113">
        <v>0</v>
      </c>
      <c r="D33" s="113">
        <v>2</v>
      </c>
      <c r="E33" s="113">
        <v>0</v>
      </c>
      <c r="F33" s="113">
        <v>0</v>
      </c>
      <c r="G33" s="113">
        <v>0</v>
      </c>
      <c r="H33" s="101">
        <f t="shared" si="0"/>
        <v>2</v>
      </c>
      <c r="I33" s="113">
        <v>1</v>
      </c>
      <c r="J33" s="113">
        <v>0</v>
      </c>
      <c r="K33" s="113">
        <v>0</v>
      </c>
      <c r="L33" s="113">
        <v>0</v>
      </c>
      <c r="M33" s="113">
        <v>0</v>
      </c>
      <c r="N33" s="113">
        <v>0</v>
      </c>
      <c r="O33" s="101">
        <f t="shared" si="1"/>
        <v>1</v>
      </c>
      <c r="P33" s="101">
        <f t="shared" si="2"/>
        <v>3</v>
      </c>
    </row>
    <row r="34" spans="1:16">
      <c r="A34" s="117">
        <f t="shared" si="3"/>
        <v>36</v>
      </c>
      <c r="B34" s="113">
        <v>0</v>
      </c>
      <c r="C34" s="113">
        <v>0</v>
      </c>
      <c r="D34" s="113">
        <v>2</v>
      </c>
      <c r="E34" s="113">
        <v>0</v>
      </c>
      <c r="F34" s="113">
        <v>0</v>
      </c>
      <c r="G34" s="113">
        <v>0</v>
      </c>
      <c r="H34" s="101">
        <f t="shared" si="0"/>
        <v>2</v>
      </c>
      <c r="I34" s="113">
        <v>0</v>
      </c>
      <c r="J34" s="113">
        <v>0</v>
      </c>
      <c r="K34" s="113">
        <v>1</v>
      </c>
      <c r="L34" s="113">
        <v>0</v>
      </c>
      <c r="M34" s="113">
        <v>0</v>
      </c>
      <c r="N34" s="113">
        <v>0</v>
      </c>
      <c r="O34" s="101">
        <f t="shared" si="1"/>
        <v>1</v>
      </c>
      <c r="P34" s="101">
        <f t="shared" si="2"/>
        <v>3</v>
      </c>
    </row>
    <row r="35" spans="1:16">
      <c r="A35" s="117">
        <f t="shared" si="3"/>
        <v>37</v>
      </c>
      <c r="B35" s="113">
        <v>0</v>
      </c>
      <c r="C35" s="113">
        <v>0</v>
      </c>
      <c r="D35" s="113">
        <v>1</v>
      </c>
      <c r="E35" s="113">
        <v>0</v>
      </c>
      <c r="F35" s="113">
        <v>0</v>
      </c>
      <c r="G35" s="113">
        <v>0</v>
      </c>
      <c r="H35" s="101">
        <f t="shared" si="0"/>
        <v>1</v>
      </c>
      <c r="I35" s="113">
        <v>1</v>
      </c>
      <c r="J35" s="113">
        <v>0</v>
      </c>
      <c r="K35" s="113">
        <v>0</v>
      </c>
      <c r="L35" s="113">
        <v>0</v>
      </c>
      <c r="M35" s="113">
        <v>0</v>
      </c>
      <c r="N35" s="113">
        <v>0</v>
      </c>
      <c r="O35" s="101">
        <f t="shared" si="1"/>
        <v>1</v>
      </c>
      <c r="P35" s="101">
        <f t="shared" si="2"/>
        <v>2</v>
      </c>
    </row>
    <row r="36" spans="1:16">
      <c r="A36" s="117">
        <f t="shared" si="3"/>
        <v>38</v>
      </c>
      <c r="B36" s="113">
        <v>0</v>
      </c>
      <c r="C36" s="113">
        <v>0</v>
      </c>
      <c r="D36" s="113">
        <v>0</v>
      </c>
      <c r="E36" s="113">
        <v>0</v>
      </c>
      <c r="F36" s="113">
        <v>0</v>
      </c>
      <c r="G36" s="113">
        <v>0</v>
      </c>
      <c r="H36" s="101">
        <f t="shared" si="0"/>
        <v>0</v>
      </c>
      <c r="I36" s="113">
        <v>0</v>
      </c>
      <c r="J36" s="113">
        <v>0</v>
      </c>
      <c r="K36" s="113">
        <v>0</v>
      </c>
      <c r="L36" s="113">
        <v>0</v>
      </c>
      <c r="M36" s="113">
        <v>0</v>
      </c>
      <c r="N36" s="113">
        <v>0</v>
      </c>
      <c r="O36" s="101">
        <f t="shared" si="1"/>
        <v>0</v>
      </c>
      <c r="P36" s="101">
        <f t="shared" si="2"/>
        <v>0</v>
      </c>
    </row>
    <row r="37" spans="1:16">
      <c r="A37" s="117">
        <f t="shared" si="3"/>
        <v>39</v>
      </c>
      <c r="B37" s="113">
        <v>0</v>
      </c>
      <c r="C37" s="113">
        <v>0</v>
      </c>
      <c r="D37" s="113">
        <v>3</v>
      </c>
      <c r="E37" s="113">
        <v>0</v>
      </c>
      <c r="F37" s="113">
        <v>0</v>
      </c>
      <c r="G37" s="113">
        <v>0</v>
      </c>
      <c r="H37" s="101">
        <f t="shared" si="0"/>
        <v>3</v>
      </c>
      <c r="I37" s="113">
        <v>0</v>
      </c>
      <c r="J37" s="113">
        <v>0</v>
      </c>
      <c r="K37" s="113">
        <v>0</v>
      </c>
      <c r="L37" s="113">
        <v>0</v>
      </c>
      <c r="M37" s="113">
        <v>0</v>
      </c>
      <c r="N37" s="113">
        <v>0</v>
      </c>
      <c r="O37" s="101">
        <f t="shared" si="1"/>
        <v>0</v>
      </c>
      <c r="P37" s="101">
        <f t="shared" si="2"/>
        <v>3</v>
      </c>
    </row>
    <row r="38" spans="1:16">
      <c r="A38" s="117">
        <f t="shared" si="3"/>
        <v>40</v>
      </c>
      <c r="B38" s="113">
        <v>0</v>
      </c>
      <c r="C38" s="113">
        <v>0</v>
      </c>
      <c r="D38" s="113">
        <v>4</v>
      </c>
      <c r="E38" s="113">
        <v>0</v>
      </c>
      <c r="F38" s="113">
        <v>0</v>
      </c>
      <c r="G38" s="113">
        <v>0</v>
      </c>
      <c r="H38" s="101">
        <f t="shared" si="0"/>
        <v>4</v>
      </c>
      <c r="I38" s="113">
        <v>0</v>
      </c>
      <c r="J38" s="113">
        <v>0</v>
      </c>
      <c r="K38" s="113">
        <v>3</v>
      </c>
      <c r="L38" s="113">
        <v>1</v>
      </c>
      <c r="M38" s="113">
        <v>0</v>
      </c>
      <c r="N38" s="113">
        <v>0</v>
      </c>
      <c r="O38" s="101">
        <f t="shared" si="1"/>
        <v>4</v>
      </c>
      <c r="P38" s="101">
        <f t="shared" si="2"/>
        <v>8</v>
      </c>
    </row>
    <row r="39" spans="1:16">
      <c r="A39" s="117">
        <f t="shared" si="3"/>
        <v>41</v>
      </c>
      <c r="B39" s="113">
        <v>0</v>
      </c>
      <c r="C39" s="113">
        <v>0</v>
      </c>
      <c r="D39" s="113">
        <v>2</v>
      </c>
      <c r="E39" s="113">
        <v>0</v>
      </c>
      <c r="F39" s="113">
        <v>0</v>
      </c>
      <c r="G39" s="113">
        <v>0</v>
      </c>
      <c r="H39" s="101">
        <f t="shared" si="0"/>
        <v>2</v>
      </c>
      <c r="I39" s="113">
        <v>1</v>
      </c>
      <c r="J39" s="113">
        <v>0</v>
      </c>
      <c r="K39" s="113">
        <v>1</v>
      </c>
      <c r="L39" s="113">
        <v>0</v>
      </c>
      <c r="M39" s="113">
        <v>0</v>
      </c>
      <c r="N39" s="113">
        <v>0</v>
      </c>
      <c r="O39" s="101">
        <f t="shared" si="1"/>
        <v>2</v>
      </c>
      <c r="P39" s="101">
        <f t="shared" si="2"/>
        <v>4</v>
      </c>
    </row>
    <row r="40" spans="1:16">
      <c r="A40" s="117">
        <f t="shared" si="3"/>
        <v>42</v>
      </c>
      <c r="B40" s="113">
        <v>3</v>
      </c>
      <c r="C40" s="113">
        <v>0</v>
      </c>
      <c r="D40" s="113">
        <v>1</v>
      </c>
      <c r="E40" s="113">
        <v>0</v>
      </c>
      <c r="F40" s="113">
        <v>0</v>
      </c>
      <c r="G40" s="113">
        <v>0</v>
      </c>
      <c r="H40" s="101">
        <f t="shared" si="0"/>
        <v>4</v>
      </c>
      <c r="I40" s="113">
        <v>0</v>
      </c>
      <c r="J40" s="113">
        <v>0</v>
      </c>
      <c r="K40" s="113">
        <v>0</v>
      </c>
      <c r="L40" s="113">
        <v>0</v>
      </c>
      <c r="M40" s="113">
        <v>0</v>
      </c>
      <c r="N40" s="113">
        <v>0</v>
      </c>
      <c r="O40" s="101">
        <f t="shared" si="1"/>
        <v>0</v>
      </c>
      <c r="P40" s="101">
        <f t="shared" si="2"/>
        <v>4</v>
      </c>
    </row>
    <row r="41" spans="1:16">
      <c r="A41" s="117">
        <f t="shared" si="3"/>
        <v>43</v>
      </c>
      <c r="B41" s="113">
        <v>0</v>
      </c>
      <c r="C41" s="113">
        <v>0</v>
      </c>
      <c r="D41" s="113">
        <v>3</v>
      </c>
      <c r="E41" s="113">
        <v>0</v>
      </c>
      <c r="F41" s="113">
        <v>0</v>
      </c>
      <c r="G41" s="113">
        <v>0</v>
      </c>
      <c r="H41" s="101">
        <f t="shared" si="0"/>
        <v>3</v>
      </c>
      <c r="I41" s="113">
        <v>0</v>
      </c>
      <c r="J41" s="113">
        <v>0</v>
      </c>
      <c r="K41" s="113">
        <v>0</v>
      </c>
      <c r="L41" s="113">
        <v>0</v>
      </c>
      <c r="M41" s="113">
        <v>0</v>
      </c>
      <c r="N41" s="113">
        <v>0</v>
      </c>
      <c r="O41" s="101">
        <f t="shared" si="1"/>
        <v>0</v>
      </c>
      <c r="P41" s="101">
        <f t="shared" si="2"/>
        <v>3</v>
      </c>
    </row>
    <row r="42" spans="1:16">
      <c r="A42" s="117">
        <f t="shared" si="3"/>
        <v>44</v>
      </c>
      <c r="B42" s="113">
        <v>0</v>
      </c>
      <c r="C42" s="113">
        <v>0</v>
      </c>
      <c r="D42" s="113">
        <v>0</v>
      </c>
      <c r="E42" s="113">
        <v>0</v>
      </c>
      <c r="F42" s="113">
        <v>0</v>
      </c>
      <c r="G42" s="113">
        <v>0</v>
      </c>
      <c r="H42" s="101">
        <f t="shared" si="0"/>
        <v>0</v>
      </c>
      <c r="I42" s="113">
        <v>0</v>
      </c>
      <c r="J42" s="113">
        <v>0</v>
      </c>
      <c r="K42" s="113">
        <v>1</v>
      </c>
      <c r="L42" s="113">
        <v>0</v>
      </c>
      <c r="M42" s="113">
        <v>0</v>
      </c>
      <c r="N42" s="113">
        <v>0</v>
      </c>
      <c r="O42" s="101">
        <f t="shared" si="1"/>
        <v>1</v>
      </c>
      <c r="P42" s="101">
        <f t="shared" si="2"/>
        <v>1</v>
      </c>
    </row>
    <row r="43" spans="1:16">
      <c r="A43" s="117">
        <f t="shared" si="3"/>
        <v>45</v>
      </c>
      <c r="B43" s="113">
        <v>1</v>
      </c>
      <c r="C43" s="113">
        <v>0</v>
      </c>
      <c r="D43" s="113">
        <v>2</v>
      </c>
      <c r="E43" s="113">
        <v>0</v>
      </c>
      <c r="F43" s="113">
        <v>0</v>
      </c>
      <c r="G43" s="113">
        <v>0</v>
      </c>
      <c r="H43" s="101">
        <f t="shared" si="0"/>
        <v>3</v>
      </c>
      <c r="I43" s="113">
        <v>0</v>
      </c>
      <c r="J43" s="113">
        <v>0</v>
      </c>
      <c r="K43" s="113">
        <v>0</v>
      </c>
      <c r="L43" s="113">
        <v>0</v>
      </c>
      <c r="M43" s="113">
        <v>0</v>
      </c>
      <c r="N43" s="113">
        <v>0</v>
      </c>
      <c r="O43" s="101">
        <f t="shared" si="1"/>
        <v>0</v>
      </c>
      <c r="P43" s="101">
        <f t="shared" si="2"/>
        <v>3</v>
      </c>
    </row>
    <row r="44" spans="1:16">
      <c r="A44" s="117">
        <f t="shared" si="3"/>
        <v>46</v>
      </c>
      <c r="B44" s="113">
        <v>2</v>
      </c>
      <c r="C44" s="113">
        <v>0</v>
      </c>
      <c r="D44" s="113">
        <v>0</v>
      </c>
      <c r="E44" s="113">
        <v>0</v>
      </c>
      <c r="F44" s="113">
        <v>0</v>
      </c>
      <c r="G44" s="113">
        <v>0</v>
      </c>
      <c r="H44" s="101">
        <f t="shared" si="0"/>
        <v>2</v>
      </c>
      <c r="I44" s="113">
        <v>1</v>
      </c>
      <c r="J44" s="113">
        <v>0</v>
      </c>
      <c r="K44" s="113">
        <v>2</v>
      </c>
      <c r="L44" s="113">
        <v>1</v>
      </c>
      <c r="M44" s="113">
        <v>0</v>
      </c>
      <c r="N44" s="113">
        <v>0</v>
      </c>
      <c r="O44" s="101">
        <f t="shared" si="1"/>
        <v>4</v>
      </c>
      <c r="P44" s="101">
        <f t="shared" si="2"/>
        <v>6</v>
      </c>
    </row>
    <row r="45" spans="1:16">
      <c r="A45" s="117">
        <f t="shared" si="3"/>
        <v>47</v>
      </c>
      <c r="B45" s="113">
        <v>1</v>
      </c>
      <c r="C45" s="113">
        <v>0</v>
      </c>
      <c r="D45" s="113">
        <v>0</v>
      </c>
      <c r="E45" s="113">
        <v>0</v>
      </c>
      <c r="F45" s="113">
        <v>0</v>
      </c>
      <c r="G45" s="113">
        <v>0</v>
      </c>
      <c r="H45" s="101">
        <f t="shared" si="0"/>
        <v>1</v>
      </c>
      <c r="I45" s="113">
        <v>1</v>
      </c>
      <c r="J45" s="113">
        <v>0</v>
      </c>
      <c r="K45" s="113">
        <v>0</v>
      </c>
      <c r="L45" s="113">
        <v>0</v>
      </c>
      <c r="M45" s="113">
        <v>0</v>
      </c>
      <c r="N45" s="113">
        <v>0</v>
      </c>
      <c r="O45" s="101">
        <f t="shared" si="1"/>
        <v>1</v>
      </c>
      <c r="P45" s="101">
        <f t="shared" si="2"/>
        <v>2</v>
      </c>
    </row>
    <row r="46" spans="1:16">
      <c r="A46" s="117">
        <f t="shared" si="3"/>
        <v>48</v>
      </c>
      <c r="B46" s="113">
        <v>0</v>
      </c>
      <c r="C46" s="113">
        <v>0</v>
      </c>
      <c r="D46" s="113">
        <v>0</v>
      </c>
      <c r="E46" s="113">
        <v>0</v>
      </c>
      <c r="F46" s="113">
        <v>0</v>
      </c>
      <c r="G46" s="113">
        <v>0</v>
      </c>
      <c r="H46" s="101">
        <f t="shared" si="0"/>
        <v>0</v>
      </c>
      <c r="I46" s="113">
        <v>1</v>
      </c>
      <c r="J46" s="113">
        <v>0</v>
      </c>
      <c r="K46" s="113">
        <v>4</v>
      </c>
      <c r="L46" s="113">
        <v>0</v>
      </c>
      <c r="M46" s="113">
        <v>0</v>
      </c>
      <c r="N46" s="113">
        <v>0</v>
      </c>
      <c r="O46" s="101">
        <f t="shared" si="1"/>
        <v>5</v>
      </c>
      <c r="P46" s="101">
        <f t="shared" si="2"/>
        <v>5</v>
      </c>
    </row>
    <row r="47" spans="1:16">
      <c r="A47" s="117">
        <f t="shared" si="3"/>
        <v>49</v>
      </c>
      <c r="B47" s="113">
        <v>0</v>
      </c>
      <c r="C47" s="113">
        <v>0</v>
      </c>
      <c r="D47" s="113">
        <v>2</v>
      </c>
      <c r="E47" s="113">
        <v>0</v>
      </c>
      <c r="F47" s="113">
        <v>0</v>
      </c>
      <c r="G47" s="113">
        <v>0</v>
      </c>
      <c r="H47" s="101">
        <f t="shared" si="0"/>
        <v>2</v>
      </c>
      <c r="I47" s="113">
        <v>1</v>
      </c>
      <c r="J47" s="113">
        <v>0</v>
      </c>
      <c r="K47" s="113">
        <v>0</v>
      </c>
      <c r="L47" s="113">
        <v>0</v>
      </c>
      <c r="M47" s="113">
        <v>0</v>
      </c>
      <c r="N47" s="113">
        <v>0</v>
      </c>
      <c r="O47" s="101">
        <f t="shared" si="1"/>
        <v>1</v>
      </c>
      <c r="P47" s="101">
        <f t="shared" si="2"/>
        <v>3</v>
      </c>
    </row>
    <row r="48" spans="1:16">
      <c r="A48" s="117">
        <f t="shared" si="3"/>
        <v>50</v>
      </c>
      <c r="B48" s="113">
        <v>2</v>
      </c>
      <c r="C48" s="113">
        <v>0</v>
      </c>
      <c r="D48" s="113">
        <v>2</v>
      </c>
      <c r="E48" s="113">
        <v>0</v>
      </c>
      <c r="F48" s="113">
        <v>0</v>
      </c>
      <c r="G48" s="113">
        <v>0</v>
      </c>
      <c r="H48" s="101">
        <f t="shared" si="0"/>
        <v>4</v>
      </c>
      <c r="I48" s="113">
        <v>1</v>
      </c>
      <c r="J48" s="113">
        <v>0</v>
      </c>
      <c r="K48" s="113">
        <v>6</v>
      </c>
      <c r="L48" s="113">
        <v>0</v>
      </c>
      <c r="M48" s="113">
        <v>0</v>
      </c>
      <c r="N48" s="113">
        <v>0</v>
      </c>
      <c r="O48" s="101">
        <f t="shared" si="1"/>
        <v>7</v>
      </c>
      <c r="P48" s="101">
        <f t="shared" si="2"/>
        <v>11</v>
      </c>
    </row>
    <row r="49" spans="1:16">
      <c r="A49" s="117">
        <f t="shared" si="3"/>
        <v>51</v>
      </c>
      <c r="B49" s="113">
        <v>1</v>
      </c>
      <c r="C49" s="113">
        <v>0</v>
      </c>
      <c r="D49" s="113">
        <v>1</v>
      </c>
      <c r="E49" s="113">
        <v>0</v>
      </c>
      <c r="F49" s="113">
        <v>0</v>
      </c>
      <c r="G49" s="113">
        <v>0</v>
      </c>
      <c r="H49" s="101">
        <f t="shared" si="0"/>
        <v>2</v>
      </c>
      <c r="I49" s="113">
        <v>4</v>
      </c>
      <c r="J49" s="113">
        <v>0</v>
      </c>
      <c r="K49" s="113">
        <v>5</v>
      </c>
      <c r="L49" s="113">
        <v>0</v>
      </c>
      <c r="M49" s="113">
        <v>0</v>
      </c>
      <c r="N49" s="113">
        <v>0</v>
      </c>
      <c r="O49" s="101">
        <f t="shared" si="1"/>
        <v>9</v>
      </c>
      <c r="P49" s="101">
        <f t="shared" si="2"/>
        <v>11</v>
      </c>
    </row>
    <row r="50" spans="1:16">
      <c r="A50" s="117">
        <f t="shared" si="3"/>
        <v>52</v>
      </c>
      <c r="B50" s="113">
        <v>0</v>
      </c>
      <c r="C50" s="113">
        <v>0</v>
      </c>
      <c r="D50" s="113">
        <v>1</v>
      </c>
      <c r="E50" s="113">
        <v>0</v>
      </c>
      <c r="F50" s="113">
        <v>0</v>
      </c>
      <c r="G50" s="113">
        <v>0</v>
      </c>
      <c r="H50" s="101">
        <f t="shared" si="0"/>
        <v>1</v>
      </c>
      <c r="I50" s="113">
        <v>1</v>
      </c>
      <c r="J50" s="113">
        <v>0</v>
      </c>
      <c r="K50" s="113">
        <v>1</v>
      </c>
      <c r="L50" s="113">
        <v>0</v>
      </c>
      <c r="M50" s="113">
        <v>0</v>
      </c>
      <c r="N50" s="113">
        <v>0</v>
      </c>
      <c r="O50" s="101">
        <f t="shared" si="1"/>
        <v>2</v>
      </c>
      <c r="P50" s="101">
        <f t="shared" si="2"/>
        <v>3</v>
      </c>
    </row>
    <row r="51" spans="1:16">
      <c r="A51" s="117">
        <f t="shared" si="3"/>
        <v>53</v>
      </c>
      <c r="B51" s="113">
        <v>1</v>
      </c>
      <c r="C51" s="113">
        <v>0</v>
      </c>
      <c r="D51" s="113">
        <v>2</v>
      </c>
      <c r="E51" s="113">
        <v>0</v>
      </c>
      <c r="F51" s="113">
        <v>0</v>
      </c>
      <c r="G51" s="113">
        <v>0</v>
      </c>
      <c r="H51" s="101">
        <f t="shared" si="0"/>
        <v>3</v>
      </c>
      <c r="I51" s="113">
        <v>0</v>
      </c>
      <c r="J51" s="113">
        <v>0</v>
      </c>
      <c r="K51" s="113">
        <v>0</v>
      </c>
      <c r="L51" s="113">
        <v>0</v>
      </c>
      <c r="M51" s="113">
        <v>0</v>
      </c>
      <c r="N51" s="113">
        <v>0</v>
      </c>
      <c r="O51" s="101">
        <f t="shared" si="1"/>
        <v>0</v>
      </c>
      <c r="P51" s="101">
        <f t="shared" si="2"/>
        <v>3</v>
      </c>
    </row>
    <row r="52" spans="1:16">
      <c r="A52" s="117">
        <f t="shared" si="3"/>
        <v>54</v>
      </c>
      <c r="B52" s="113">
        <v>0</v>
      </c>
      <c r="C52" s="113">
        <v>0</v>
      </c>
      <c r="D52" s="113">
        <v>0</v>
      </c>
      <c r="E52" s="113">
        <v>0</v>
      </c>
      <c r="F52" s="113">
        <v>0</v>
      </c>
      <c r="G52" s="113">
        <v>0</v>
      </c>
      <c r="H52" s="101">
        <f t="shared" si="0"/>
        <v>0</v>
      </c>
      <c r="I52" s="113">
        <v>1</v>
      </c>
      <c r="J52" s="113">
        <v>0</v>
      </c>
      <c r="K52" s="113">
        <v>5</v>
      </c>
      <c r="L52" s="113">
        <v>0</v>
      </c>
      <c r="M52" s="113">
        <v>0</v>
      </c>
      <c r="N52" s="113">
        <v>0</v>
      </c>
      <c r="O52" s="101">
        <f t="shared" si="1"/>
        <v>6</v>
      </c>
      <c r="P52" s="101">
        <f t="shared" si="2"/>
        <v>6</v>
      </c>
    </row>
    <row r="53" spans="1:16">
      <c r="A53" s="117">
        <f t="shared" si="3"/>
        <v>55</v>
      </c>
      <c r="B53" s="113">
        <v>0</v>
      </c>
      <c r="C53" s="113">
        <v>0</v>
      </c>
      <c r="D53" s="113">
        <v>2</v>
      </c>
      <c r="E53" s="113">
        <v>0</v>
      </c>
      <c r="F53" s="113">
        <v>0</v>
      </c>
      <c r="G53" s="113">
        <v>0</v>
      </c>
      <c r="H53" s="101">
        <f t="shared" si="0"/>
        <v>2</v>
      </c>
      <c r="I53" s="113">
        <v>0</v>
      </c>
      <c r="J53" s="113">
        <v>0</v>
      </c>
      <c r="K53" s="113">
        <v>2</v>
      </c>
      <c r="L53" s="113">
        <v>0</v>
      </c>
      <c r="M53" s="113">
        <v>0</v>
      </c>
      <c r="N53" s="113">
        <v>0</v>
      </c>
      <c r="O53" s="101">
        <f t="shared" si="1"/>
        <v>2</v>
      </c>
      <c r="P53" s="101">
        <f t="shared" si="2"/>
        <v>4</v>
      </c>
    </row>
    <row r="54" spans="1:16">
      <c r="A54" s="117">
        <f t="shared" si="3"/>
        <v>56</v>
      </c>
      <c r="B54" s="113">
        <v>2</v>
      </c>
      <c r="C54" s="113">
        <v>0</v>
      </c>
      <c r="D54" s="113">
        <v>0</v>
      </c>
      <c r="E54" s="113">
        <v>0</v>
      </c>
      <c r="F54" s="113">
        <v>0</v>
      </c>
      <c r="G54" s="113">
        <v>0</v>
      </c>
      <c r="H54" s="101">
        <f t="shared" si="0"/>
        <v>2</v>
      </c>
      <c r="I54" s="113">
        <v>1</v>
      </c>
      <c r="J54" s="113">
        <v>0</v>
      </c>
      <c r="K54" s="113">
        <v>2</v>
      </c>
      <c r="L54" s="113">
        <v>0</v>
      </c>
      <c r="M54" s="113">
        <v>0</v>
      </c>
      <c r="N54" s="113">
        <v>0</v>
      </c>
      <c r="O54" s="101">
        <f t="shared" si="1"/>
        <v>3</v>
      </c>
      <c r="P54" s="101">
        <f t="shared" si="2"/>
        <v>5</v>
      </c>
    </row>
    <row r="55" spans="1:16">
      <c r="A55" s="117">
        <f t="shared" si="3"/>
        <v>57</v>
      </c>
      <c r="B55" s="113">
        <v>1</v>
      </c>
      <c r="C55" s="113">
        <v>0</v>
      </c>
      <c r="D55" s="113">
        <v>0</v>
      </c>
      <c r="E55" s="113">
        <v>0</v>
      </c>
      <c r="F55" s="113">
        <v>0</v>
      </c>
      <c r="G55" s="113">
        <v>0</v>
      </c>
      <c r="H55" s="101">
        <f t="shared" si="0"/>
        <v>1</v>
      </c>
      <c r="I55" s="113">
        <v>0</v>
      </c>
      <c r="J55" s="113">
        <v>0</v>
      </c>
      <c r="K55" s="113">
        <v>0</v>
      </c>
      <c r="L55" s="113">
        <v>0</v>
      </c>
      <c r="M55" s="113">
        <v>0</v>
      </c>
      <c r="N55" s="113">
        <v>0</v>
      </c>
      <c r="O55" s="101">
        <f t="shared" si="1"/>
        <v>0</v>
      </c>
      <c r="P55" s="101">
        <f t="shared" si="2"/>
        <v>1</v>
      </c>
    </row>
    <row r="56" spans="1:16">
      <c r="A56" s="117">
        <f t="shared" si="3"/>
        <v>58</v>
      </c>
      <c r="B56" s="113">
        <v>0</v>
      </c>
      <c r="C56" s="113">
        <v>0</v>
      </c>
      <c r="D56" s="113">
        <v>0</v>
      </c>
      <c r="E56" s="113">
        <v>0</v>
      </c>
      <c r="F56" s="113">
        <v>0</v>
      </c>
      <c r="G56" s="113">
        <v>0</v>
      </c>
      <c r="H56" s="101">
        <f t="shared" si="0"/>
        <v>0</v>
      </c>
      <c r="I56" s="113">
        <v>0</v>
      </c>
      <c r="J56" s="113">
        <v>0</v>
      </c>
      <c r="K56" s="113">
        <v>0</v>
      </c>
      <c r="L56" s="113">
        <v>0</v>
      </c>
      <c r="M56" s="113">
        <v>0</v>
      </c>
      <c r="N56" s="113">
        <v>0</v>
      </c>
      <c r="O56" s="101">
        <f t="shared" si="1"/>
        <v>0</v>
      </c>
      <c r="P56" s="101">
        <f t="shared" si="2"/>
        <v>0</v>
      </c>
    </row>
    <row r="57" spans="1:16">
      <c r="A57" s="117">
        <f t="shared" si="3"/>
        <v>59</v>
      </c>
      <c r="B57" s="113">
        <v>0</v>
      </c>
      <c r="C57" s="113">
        <v>0</v>
      </c>
      <c r="D57" s="113">
        <v>0</v>
      </c>
      <c r="E57" s="113">
        <v>0</v>
      </c>
      <c r="F57" s="113">
        <v>0</v>
      </c>
      <c r="G57" s="113">
        <v>0</v>
      </c>
      <c r="H57" s="101">
        <f t="shared" si="0"/>
        <v>0</v>
      </c>
      <c r="I57" s="113">
        <v>1</v>
      </c>
      <c r="J57" s="113">
        <v>0</v>
      </c>
      <c r="K57" s="113">
        <v>2</v>
      </c>
      <c r="L57" s="113">
        <v>0</v>
      </c>
      <c r="M57" s="113">
        <v>0</v>
      </c>
      <c r="N57" s="113">
        <v>0</v>
      </c>
      <c r="O57" s="101">
        <f t="shared" si="1"/>
        <v>3</v>
      </c>
      <c r="P57" s="101">
        <f t="shared" si="2"/>
        <v>3</v>
      </c>
    </row>
    <row r="58" spans="1:16">
      <c r="A58" s="117">
        <f t="shared" si="3"/>
        <v>60</v>
      </c>
      <c r="B58" s="113">
        <v>2</v>
      </c>
      <c r="C58" s="113">
        <v>0</v>
      </c>
      <c r="D58" s="113">
        <v>1</v>
      </c>
      <c r="E58" s="113">
        <v>0</v>
      </c>
      <c r="F58" s="113">
        <v>0</v>
      </c>
      <c r="G58" s="113">
        <v>0</v>
      </c>
      <c r="H58" s="101">
        <f t="shared" si="0"/>
        <v>3</v>
      </c>
      <c r="I58" s="113">
        <v>0</v>
      </c>
      <c r="J58" s="113">
        <v>0</v>
      </c>
      <c r="K58" s="113">
        <v>2</v>
      </c>
      <c r="L58" s="113">
        <v>0</v>
      </c>
      <c r="M58" s="113">
        <v>0</v>
      </c>
      <c r="N58" s="113">
        <v>0</v>
      </c>
      <c r="O58" s="101">
        <f t="shared" si="1"/>
        <v>2</v>
      </c>
      <c r="P58" s="101">
        <f t="shared" si="2"/>
        <v>5</v>
      </c>
    </row>
    <row r="59" spans="1:16">
      <c r="A59" s="117">
        <f t="shared" si="3"/>
        <v>61</v>
      </c>
      <c r="B59" s="113">
        <v>4</v>
      </c>
      <c r="C59" s="113">
        <v>0</v>
      </c>
      <c r="D59" s="113">
        <v>0</v>
      </c>
      <c r="E59" s="113">
        <v>0</v>
      </c>
      <c r="F59" s="113">
        <v>0</v>
      </c>
      <c r="G59" s="113">
        <v>0</v>
      </c>
      <c r="H59" s="101">
        <f t="shared" si="0"/>
        <v>4</v>
      </c>
      <c r="I59" s="113">
        <v>1</v>
      </c>
      <c r="J59" s="113">
        <v>0</v>
      </c>
      <c r="K59" s="113">
        <v>3</v>
      </c>
      <c r="L59" s="113">
        <v>0</v>
      </c>
      <c r="M59" s="113">
        <v>0</v>
      </c>
      <c r="N59" s="113">
        <v>0</v>
      </c>
      <c r="O59" s="101">
        <f t="shared" si="1"/>
        <v>4</v>
      </c>
      <c r="P59" s="101">
        <f t="shared" si="2"/>
        <v>8</v>
      </c>
    </row>
    <row r="60" spans="1:16">
      <c r="A60" s="117">
        <f t="shared" si="3"/>
        <v>62</v>
      </c>
      <c r="B60" s="113">
        <v>4</v>
      </c>
      <c r="C60" s="113">
        <v>0</v>
      </c>
      <c r="D60" s="113">
        <v>0</v>
      </c>
      <c r="E60" s="113">
        <v>0</v>
      </c>
      <c r="F60" s="113">
        <v>0</v>
      </c>
      <c r="G60" s="113">
        <v>0</v>
      </c>
      <c r="H60" s="101">
        <f t="shared" si="0"/>
        <v>4</v>
      </c>
      <c r="I60" s="113">
        <v>1</v>
      </c>
      <c r="J60" s="113">
        <v>0</v>
      </c>
      <c r="K60" s="113">
        <v>1</v>
      </c>
      <c r="L60" s="113">
        <v>0</v>
      </c>
      <c r="M60" s="113">
        <v>0</v>
      </c>
      <c r="N60" s="113">
        <v>0</v>
      </c>
      <c r="O60" s="101">
        <f t="shared" si="1"/>
        <v>2</v>
      </c>
      <c r="P60" s="101">
        <f t="shared" si="2"/>
        <v>6</v>
      </c>
    </row>
    <row r="61" spans="1:16">
      <c r="A61" s="117">
        <f t="shared" si="3"/>
        <v>63</v>
      </c>
      <c r="B61" s="113">
        <v>2</v>
      </c>
      <c r="C61" s="113">
        <v>0</v>
      </c>
      <c r="D61" s="113">
        <v>0</v>
      </c>
      <c r="E61" s="113">
        <v>0</v>
      </c>
      <c r="F61" s="113">
        <v>0</v>
      </c>
      <c r="G61" s="113">
        <v>0</v>
      </c>
      <c r="H61" s="101">
        <f t="shared" si="0"/>
        <v>2</v>
      </c>
      <c r="I61" s="113">
        <v>3</v>
      </c>
      <c r="J61" s="113">
        <v>0</v>
      </c>
      <c r="K61" s="113">
        <v>3</v>
      </c>
      <c r="L61" s="113">
        <v>0</v>
      </c>
      <c r="M61" s="113">
        <v>0</v>
      </c>
      <c r="N61" s="113">
        <v>0</v>
      </c>
      <c r="O61" s="101">
        <f t="shared" si="1"/>
        <v>6</v>
      </c>
      <c r="P61" s="101">
        <f t="shared" si="2"/>
        <v>8</v>
      </c>
    </row>
    <row r="62" spans="1:16">
      <c r="A62" s="117">
        <f t="shared" si="3"/>
        <v>64</v>
      </c>
      <c r="B62" s="113">
        <v>4</v>
      </c>
      <c r="C62" s="113">
        <v>0</v>
      </c>
      <c r="D62" s="113">
        <v>0</v>
      </c>
      <c r="E62" s="113">
        <v>0</v>
      </c>
      <c r="F62" s="113">
        <v>0</v>
      </c>
      <c r="G62" s="113">
        <v>0</v>
      </c>
      <c r="H62" s="101">
        <f t="shared" si="0"/>
        <v>4</v>
      </c>
      <c r="I62" s="113">
        <v>1</v>
      </c>
      <c r="J62" s="113">
        <v>0</v>
      </c>
      <c r="K62" s="113">
        <v>1</v>
      </c>
      <c r="L62" s="113">
        <v>0</v>
      </c>
      <c r="M62" s="113">
        <v>0</v>
      </c>
      <c r="N62" s="113">
        <v>0</v>
      </c>
      <c r="O62" s="101">
        <f t="shared" si="1"/>
        <v>2</v>
      </c>
      <c r="P62" s="101">
        <f t="shared" si="2"/>
        <v>6</v>
      </c>
    </row>
    <row r="63" spans="1:16">
      <c r="A63" s="117">
        <f t="shared" si="3"/>
        <v>65</v>
      </c>
      <c r="B63" s="113">
        <v>4</v>
      </c>
      <c r="C63" s="113">
        <v>0</v>
      </c>
      <c r="D63" s="113">
        <v>0</v>
      </c>
      <c r="E63" s="113">
        <v>0</v>
      </c>
      <c r="F63" s="113">
        <v>0</v>
      </c>
      <c r="G63" s="113">
        <v>0</v>
      </c>
      <c r="H63" s="101">
        <f t="shared" si="0"/>
        <v>4</v>
      </c>
      <c r="I63" s="113">
        <v>1</v>
      </c>
      <c r="J63" s="113">
        <v>0</v>
      </c>
      <c r="K63" s="113">
        <v>2</v>
      </c>
      <c r="L63" s="113">
        <v>0</v>
      </c>
      <c r="M63" s="113">
        <v>0</v>
      </c>
      <c r="N63" s="113">
        <v>0</v>
      </c>
      <c r="O63" s="101">
        <f t="shared" si="1"/>
        <v>3</v>
      </c>
      <c r="P63" s="101">
        <f t="shared" si="2"/>
        <v>7</v>
      </c>
    </row>
    <row r="64" spans="1:16">
      <c r="A64" s="117">
        <f t="shared" si="3"/>
        <v>66</v>
      </c>
      <c r="B64" s="113">
        <v>3</v>
      </c>
      <c r="C64" s="113">
        <v>0</v>
      </c>
      <c r="D64" s="113">
        <v>0</v>
      </c>
      <c r="E64" s="113">
        <v>0</v>
      </c>
      <c r="F64" s="113">
        <v>0</v>
      </c>
      <c r="G64" s="113">
        <v>0</v>
      </c>
      <c r="H64" s="101">
        <f t="shared" si="0"/>
        <v>3</v>
      </c>
      <c r="I64" s="113">
        <v>6</v>
      </c>
      <c r="J64" s="113">
        <v>0</v>
      </c>
      <c r="K64" s="113">
        <v>1</v>
      </c>
      <c r="L64" s="113">
        <v>0</v>
      </c>
      <c r="M64" s="113">
        <v>0</v>
      </c>
      <c r="N64" s="113">
        <v>0</v>
      </c>
      <c r="O64" s="101">
        <f t="shared" si="1"/>
        <v>7</v>
      </c>
      <c r="P64" s="101">
        <f t="shared" si="2"/>
        <v>10</v>
      </c>
    </row>
    <row r="65" spans="1:16">
      <c r="A65" s="117">
        <f t="shared" si="3"/>
        <v>67</v>
      </c>
      <c r="B65" s="113">
        <v>3</v>
      </c>
      <c r="C65" s="113">
        <v>0</v>
      </c>
      <c r="D65" s="113">
        <v>0</v>
      </c>
      <c r="E65" s="113">
        <v>0</v>
      </c>
      <c r="F65" s="113">
        <v>0</v>
      </c>
      <c r="G65" s="113">
        <v>0</v>
      </c>
      <c r="H65" s="101">
        <f t="shared" si="0"/>
        <v>3</v>
      </c>
      <c r="I65" s="113">
        <v>3</v>
      </c>
      <c r="J65" s="113">
        <v>0</v>
      </c>
      <c r="K65" s="113">
        <v>2</v>
      </c>
      <c r="L65" s="113">
        <v>0</v>
      </c>
      <c r="M65" s="113">
        <v>0</v>
      </c>
      <c r="N65" s="113">
        <v>0</v>
      </c>
      <c r="O65" s="101">
        <f t="shared" si="1"/>
        <v>5</v>
      </c>
      <c r="P65" s="101">
        <f t="shared" si="2"/>
        <v>8</v>
      </c>
    </row>
    <row r="66" spans="1:16">
      <c r="A66" s="117">
        <f t="shared" si="3"/>
        <v>68</v>
      </c>
      <c r="B66" s="113">
        <v>6</v>
      </c>
      <c r="C66" s="113">
        <v>0</v>
      </c>
      <c r="D66" s="113">
        <v>0</v>
      </c>
      <c r="E66" s="113">
        <v>0</v>
      </c>
      <c r="F66" s="113">
        <v>0</v>
      </c>
      <c r="G66" s="113">
        <v>0</v>
      </c>
      <c r="H66" s="101">
        <f t="shared" si="0"/>
        <v>6</v>
      </c>
      <c r="I66" s="113">
        <v>2</v>
      </c>
      <c r="J66" s="113">
        <v>0</v>
      </c>
      <c r="K66" s="113">
        <v>1</v>
      </c>
      <c r="L66" s="113">
        <v>0</v>
      </c>
      <c r="M66" s="113">
        <v>0</v>
      </c>
      <c r="N66" s="113">
        <v>0</v>
      </c>
      <c r="O66" s="101">
        <f t="shared" si="1"/>
        <v>3</v>
      </c>
      <c r="P66" s="101">
        <f t="shared" si="2"/>
        <v>9</v>
      </c>
    </row>
    <row r="67" spans="1:16">
      <c r="A67" s="117">
        <f t="shared" si="3"/>
        <v>69</v>
      </c>
      <c r="B67" s="113">
        <v>3</v>
      </c>
      <c r="C67" s="113">
        <v>0</v>
      </c>
      <c r="D67" s="113">
        <v>0</v>
      </c>
      <c r="E67" s="113">
        <v>0</v>
      </c>
      <c r="F67" s="113">
        <v>0</v>
      </c>
      <c r="G67" s="113">
        <v>0</v>
      </c>
      <c r="H67" s="101">
        <f t="shared" si="0"/>
        <v>3</v>
      </c>
      <c r="I67" s="113">
        <v>5</v>
      </c>
      <c r="J67" s="113">
        <v>0</v>
      </c>
      <c r="K67" s="113">
        <v>0</v>
      </c>
      <c r="L67" s="113">
        <v>0</v>
      </c>
      <c r="M67" s="113">
        <v>0</v>
      </c>
      <c r="N67" s="113">
        <v>0</v>
      </c>
      <c r="O67" s="101">
        <f t="shared" si="1"/>
        <v>5</v>
      </c>
      <c r="P67" s="101">
        <f t="shared" si="2"/>
        <v>8</v>
      </c>
    </row>
    <row r="68" spans="1:16">
      <c r="A68" s="117">
        <f t="shared" si="3"/>
        <v>70</v>
      </c>
      <c r="B68" s="113">
        <v>6</v>
      </c>
      <c r="C68" s="113">
        <v>0</v>
      </c>
      <c r="D68" s="113">
        <v>0</v>
      </c>
      <c r="E68" s="113">
        <v>0</v>
      </c>
      <c r="F68" s="113">
        <v>0</v>
      </c>
      <c r="G68" s="113">
        <v>0</v>
      </c>
      <c r="H68" s="101">
        <f t="shared" si="0"/>
        <v>6</v>
      </c>
      <c r="I68" s="113">
        <v>1</v>
      </c>
      <c r="J68" s="113">
        <v>0</v>
      </c>
      <c r="K68" s="113">
        <v>3</v>
      </c>
      <c r="L68" s="113">
        <v>0</v>
      </c>
      <c r="M68" s="113">
        <v>0</v>
      </c>
      <c r="N68" s="113">
        <v>0</v>
      </c>
      <c r="O68" s="101">
        <f t="shared" si="1"/>
        <v>4</v>
      </c>
      <c r="P68" s="101">
        <f t="shared" si="2"/>
        <v>10</v>
      </c>
    </row>
    <row r="69" spans="1:16">
      <c r="A69" s="117">
        <f t="shared" si="3"/>
        <v>71</v>
      </c>
      <c r="B69" s="113">
        <v>7</v>
      </c>
      <c r="C69" s="113">
        <v>0</v>
      </c>
      <c r="D69" s="113">
        <v>0</v>
      </c>
      <c r="E69" s="113">
        <v>0</v>
      </c>
      <c r="F69" s="113">
        <v>0</v>
      </c>
      <c r="G69" s="113">
        <v>0</v>
      </c>
      <c r="H69" s="101">
        <f t="shared" ref="H69:H78" si="4">SUM(B69:G69)</f>
        <v>7</v>
      </c>
      <c r="I69" s="113">
        <v>3</v>
      </c>
      <c r="J69" s="113">
        <v>0</v>
      </c>
      <c r="K69" s="113">
        <v>1</v>
      </c>
      <c r="L69" s="113">
        <v>0</v>
      </c>
      <c r="M69" s="113">
        <v>0</v>
      </c>
      <c r="N69" s="113">
        <v>0</v>
      </c>
      <c r="O69" s="101">
        <f t="shared" ref="O69:O78" si="5">SUM(I69:N69)</f>
        <v>4</v>
      </c>
      <c r="P69" s="101">
        <f t="shared" ref="P69:P78" si="6">H69+O69</f>
        <v>11</v>
      </c>
    </row>
    <row r="70" spans="1:16">
      <c r="A70" s="117">
        <f t="shared" ref="A70:A77" si="7">+A69+1</f>
        <v>72</v>
      </c>
      <c r="B70" s="113">
        <v>1</v>
      </c>
      <c r="C70" s="113">
        <v>0</v>
      </c>
      <c r="D70" s="113">
        <v>0</v>
      </c>
      <c r="E70" s="113">
        <v>0</v>
      </c>
      <c r="F70" s="113">
        <v>0</v>
      </c>
      <c r="G70" s="113">
        <v>0</v>
      </c>
      <c r="H70" s="101">
        <f t="shared" si="4"/>
        <v>1</v>
      </c>
      <c r="I70" s="113">
        <v>6</v>
      </c>
      <c r="J70" s="113">
        <v>0</v>
      </c>
      <c r="K70" s="113">
        <v>0</v>
      </c>
      <c r="L70" s="113">
        <v>0</v>
      </c>
      <c r="M70" s="113">
        <v>0</v>
      </c>
      <c r="N70" s="113">
        <v>0</v>
      </c>
      <c r="O70" s="101">
        <f t="shared" si="5"/>
        <v>6</v>
      </c>
      <c r="P70" s="101">
        <f t="shared" si="6"/>
        <v>7</v>
      </c>
    </row>
    <row r="71" spans="1:16">
      <c r="A71" s="117">
        <f t="shared" si="7"/>
        <v>73</v>
      </c>
      <c r="B71" s="113">
        <v>4</v>
      </c>
      <c r="C71" s="113">
        <v>0</v>
      </c>
      <c r="D71" s="113">
        <v>0</v>
      </c>
      <c r="E71" s="113">
        <v>0</v>
      </c>
      <c r="F71" s="113">
        <v>0</v>
      </c>
      <c r="G71" s="113">
        <v>0</v>
      </c>
      <c r="H71" s="101">
        <f t="shared" si="4"/>
        <v>4</v>
      </c>
      <c r="I71" s="113">
        <v>1</v>
      </c>
      <c r="J71" s="113">
        <v>0</v>
      </c>
      <c r="K71" s="113">
        <v>3</v>
      </c>
      <c r="L71" s="113">
        <v>0</v>
      </c>
      <c r="M71" s="113">
        <v>0</v>
      </c>
      <c r="N71" s="113">
        <v>0</v>
      </c>
      <c r="O71" s="101">
        <f t="shared" si="5"/>
        <v>4</v>
      </c>
      <c r="P71" s="101">
        <f t="shared" si="6"/>
        <v>8</v>
      </c>
    </row>
    <row r="72" spans="1:16">
      <c r="A72" s="117">
        <f t="shared" si="7"/>
        <v>74</v>
      </c>
      <c r="B72" s="113">
        <v>3</v>
      </c>
      <c r="C72" s="113">
        <v>0</v>
      </c>
      <c r="D72" s="113">
        <v>0</v>
      </c>
      <c r="E72" s="113">
        <v>0</v>
      </c>
      <c r="F72" s="113">
        <v>0</v>
      </c>
      <c r="G72" s="113">
        <v>0</v>
      </c>
      <c r="H72" s="101">
        <f t="shared" si="4"/>
        <v>3</v>
      </c>
      <c r="I72" s="113">
        <v>1</v>
      </c>
      <c r="J72" s="113">
        <v>0</v>
      </c>
      <c r="K72" s="113">
        <v>0</v>
      </c>
      <c r="L72" s="113">
        <v>0</v>
      </c>
      <c r="M72" s="113">
        <v>0</v>
      </c>
      <c r="N72" s="113">
        <v>0</v>
      </c>
      <c r="O72" s="101">
        <f t="shared" si="5"/>
        <v>1</v>
      </c>
      <c r="P72" s="101">
        <f t="shared" si="6"/>
        <v>4</v>
      </c>
    </row>
    <row r="73" spans="1:16">
      <c r="A73" s="117">
        <f t="shared" si="7"/>
        <v>75</v>
      </c>
      <c r="B73" s="113">
        <v>7</v>
      </c>
      <c r="C73" s="113">
        <v>0</v>
      </c>
      <c r="D73" s="113">
        <v>0</v>
      </c>
      <c r="E73" s="113">
        <v>0</v>
      </c>
      <c r="F73" s="113">
        <v>0</v>
      </c>
      <c r="G73" s="113">
        <v>0</v>
      </c>
      <c r="H73" s="101">
        <f t="shared" si="4"/>
        <v>7</v>
      </c>
      <c r="I73" s="113">
        <v>2</v>
      </c>
      <c r="J73" s="113">
        <v>0</v>
      </c>
      <c r="K73" s="113">
        <v>0</v>
      </c>
      <c r="L73" s="113">
        <v>0</v>
      </c>
      <c r="M73" s="113">
        <v>0</v>
      </c>
      <c r="N73" s="113">
        <v>0</v>
      </c>
      <c r="O73" s="101">
        <f t="shared" si="5"/>
        <v>2</v>
      </c>
      <c r="P73" s="101">
        <f t="shared" si="6"/>
        <v>9</v>
      </c>
    </row>
    <row r="74" spans="1:16">
      <c r="A74" s="117">
        <f t="shared" si="7"/>
        <v>76</v>
      </c>
      <c r="B74" s="113">
        <v>9</v>
      </c>
      <c r="C74" s="113">
        <v>0</v>
      </c>
      <c r="D74" s="113">
        <v>0</v>
      </c>
      <c r="E74" s="113">
        <v>0</v>
      </c>
      <c r="F74" s="113">
        <v>0</v>
      </c>
      <c r="G74" s="113">
        <v>0</v>
      </c>
      <c r="H74" s="101">
        <f t="shared" si="4"/>
        <v>9</v>
      </c>
      <c r="I74" s="113">
        <v>4</v>
      </c>
      <c r="J74" s="113">
        <v>0</v>
      </c>
      <c r="K74" s="113">
        <v>0</v>
      </c>
      <c r="L74" s="113">
        <v>0</v>
      </c>
      <c r="M74" s="113">
        <v>0</v>
      </c>
      <c r="N74" s="113">
        <v>0</v>
      </c>
      <c r="O74" s="101">
        <f t="shared" si="5"/>
        <v>4</v>
      </c>
      <c r="P74" s="101">
        <f t="shared" si="6"/>
        <v>13</v>
      </c>
    </row>
    <row r="75" spans="1:16">
      <c r="A75" s="117">
        <f t="shared" si="7"/>
        <v>77</v>
      </c>
      <c r="B75" s="113">
        <v>2</v>
      </c>
      <c r="C75" s="113">
        <v>0</v>
      </c>
      <c r="D75" s="113">
        <v>0</v>
      </c>
      <c r="E75" s="113">
        <v>0</v>
      </c>
      <c r="F75" s="113">
        <v>0</v>
      </c>
      <c r="G75" s="113">
        <v>0</v>
      </c>
      <c r="H75" s="101">
        <f t="shared" si="4"/>
        <v>2</v>
      </c>
      <c r="I75" s="113">
        <v>3</v>
      </c>
      <c r="J75" s="113">
        <v>0</v>
      </c>
      <c r="K75" s="113">
        <v>0</v>
      </c>
      <c r="L75" s="113">
        <v>0</v>
      </c>
      <c r="M75" s="113">
        <v>0</v>
      </c>
      <c r="N75" s="113">
        <v>0</v>
      </c>
      <c r="O75" s="101">
        <f t="shared" si="5"/>
        <v>3</v>
      </c>
      <c r="P75" s="101">
        <f t="shared" si="6"/>
        <v>5</v>
      </c>
    </row>
    <row r="76" spans="1:16">
      <c r="A76" s="117">
        <f t="shared" si="7"/>
        <v>78</v>
      </c>
      <c r="B76" s="113">
        <v>6</v>
      </c>
      <c r="C76" s="113">
        <v>0</v>
      </c>
      <c r="D76" s="113">
        <v>0</v>
      </c>
      <c r="E76" s="113">
        <v>0</v>
      </c>
      <c r="F76" s="113">
        <v>0</v>
      </c>
      <c r="G76" s="113">
        <v>0</v>
      </c>
      <c r="H76" s="101">
        <f t="shared" si="4"/>
        <v>6</v>
      </c>
      <c r="I76" s="113">
        <v>2</v>
      </c>
      <c r="J76" s="113">
        <v>0</v>
      </c>
      <c r="K76" s="113">
        <v>1</v>
      </c>
      <c r="L76" s="113">
        <v>0</v>
      </c>
      <c r="M76" s="113">
        <v>0</v>
      </c>
      <c r="N76" s="113">
        <v>0</v>
      </c>
      <c r="O76" s="101">
        <f t="shared" si="5"/>
        <v>3</v>
      </c>
      <c r="P76" s="101">
        <f t="shared" si="6"/>
        <v>9</v>
      </c>
    </row>
    <row r="77" spans="1:16">
      <c r="A77" s="117">
        <f t="shared" si="7"/>
        <v>79</v>
      </c>
      <c r="B77" s="113">
        <v>5</v>
      </c>
      <c r="C77" s="113">
        <v>0</v>
      </c>
      <c r="D77" s="113">
        <v>0</v>
      </c>
      <c r="E77" s="113">
        <v>0</v>
      </c>
      <c r="F77" s="113">
        <v>0</v>
      </c>
      <c r="G77" s="113">
        <v>0</v>
      </c>
      <c r="H77" s="101">
        <f t="shared" si="4"/>
        <v>5</v>
      </c>
      <c r="I77" s="113">
        <v>1</v>
      </c>
      <c r="J77" s="113">
        <v>0</v>
      </c>
      <c r="K77" s="113">
        <v>0</v>
      </c>
      <c r="L77" s="113">
        <v>0</v>
      </c>
      <c r="M77" s="113">
        <v>0</v>
      </c>
      <c r="N77" s="113">
        <v>0</v>
      </c>
      <c r="O77" s="101">
        <f t="shared" si="5"/>
        <v>1</v>
      </c>
      <c r="P77" s="101">
        <f t="shared" si="6"/>
        <v>6</v>
      </c>
    </row>
    <row r="78" spans="1:16">
      <c r="A78" s="117" t="s">
        <v>3100</v>
      </c>
      <c r="B78" s="113">
        <v>18</v>
      </c>
      <c r="C78" s="113">
        <v>0</v>
      </c>
      <c r="D78" s="113">
        <v>0</v>
      </c>
      <c r="E78" s="113">
        <v>0</v>
      </c>
      <c r="F78" s="113">
        <v>0</v>
      </c>
      <c r="G78" s="113">
        <v>0</v>
      </c>
      <c r="H78" s="101">
        <f t="shared" si="4"/>
        <v>18</v>
      </c>
      <c r="I78" s="113">
        <v>11</v>
      </c>
      <c r="J78" s="113">
        <v>0</v>
      </c>
      <c r="K78" s="113">
        <v>0</v>
      </c>
      <c r="L78" s="113">
        <v>0</v>
      </c>
      <c r="M78" s="113">
        <v>0</v>
      </c>
      <c r="N78" s="113">
        <v>0</v>
      </c>
      <c r="O78" s="101">
        <f t="shared" si="5"/>
        <v>11</v>
      </c>
      <c r="P78" s="101">
        <f t="shared" si="6"/>
        <v>29</v>
      </c>
    </row>
    <row r="79" spans="1:16" ht="25.5">
      <c r="A79" s="214" t="s">
        <v>1010</v>
      </c>
      <c r="B79" s="107">
        <f t="shared" ref="B79:P79" si="8">SUM(B5:B78)</f>
        <v>119</v>
      </c>
      <c r="C79" s="107">
        <f t="shared" si="8"/>
        <v>0</v>
      </c>
      <c r="D79" s="107">
        <f t="shared" si="8"/>
        <v>40</v>
      </c>
      <c r="E79" s="107">
        <f t="shared" si="8"/>
        <v>6</v>
      </c>
      <c r="F79" s="107">
        <f t="shared" si="8"/>
        <v>0</v>
      </c>
      <c r="G79" s="107">
        <f t="shared" si="8"/>
        <v>0</v>
      </c>
      <c r="H79" s="107">
        <f t="shared" si="8"/>
        <v>165</v>
      </c>
      <c r="I79" s="107">
        <f t="shared" si="8"/>
        <v>74</v>
      </c>
      <c r="J79" s="107">
        <f t="shared" si="8"/>
        <v>0</v>
      </c>
      <c r="K79" s="107">
        <f t="shared" si="8"/>
        <v>65</v>
      </c>
      <c r="L79" s="107">
        <f t="shared" si="8"/>
        <v>7</v>
      </c>
      <c r="M79" s="107">
        <f t="shared" si="8"/>
        <v>0</v>
      </c>
      <c r="N79" s="107">
        <f t="shared" si="8"/>
        <v>0</v>
      </c>
      <c r="O79" s="107">
        <f t="shared" si="8"/>
        <v>146</v>
      </c>
      <c r="P79" s="107">
        <f t="shared" si="8"/>
        <v>311</v>
      </c>
    </row>
    <row r="80" spans="1:16" customFormat="1"/>
  </sheetData>
  <mergeCells count="6">
    <mergeCell ref="A1:P1"/>
    <mergeCell ref="A2:P2"/>
    <mergeCell ref="A3:A4"/>
    <mergeCell ref="B3:H3"/>
    <mergeCell ref="I3:O3"/>
    <mergeCell ref="P3:P4"/>
  </mergeCells>
  <printOptions horizontalCentered="1" verticalCentered="1"/>
  <pageMargins left="0" right="0" top="0" bottom="0" header="0" footer="0"/>
  <pageSetup paperSize="9" scale="66" orientation="portrait" r:id="rId1"/>
  <headerFooter alignWithMargins="0"/>
</worksheet>
</file>

<file path=xl/worksheets/sheet26.xml><?xml version="1.0" encoding="utf-8"?>
<worksheet xmlns="http://schemas.openxmlformats.org/spreadsheetml/2006/main" xmlns:r="http://schemas.openxmlformats.org/officeDocument/2006/relationships">
  <sheetPr>
    <tabColor theme="0" tint="-0.249977111117893"/>
  </sheetPr>
  <dimension ref="A1:U91"/>
  <sheetViews>
    <sheetView showGridLines="0" zoomScaleNormal="100" workbookViewId="0">
      <pane xSplit="2" ySplit="5" topLeftCell="C75" activePane="bottomRight" state="frozen"/>
      <selection activeCell="J27" sqref="J27"/>
      <selection pane="topRight" activeCell="J27" sqref="J27"/>
      <selection pane="bottomLeft" activeCell="J27" sqref="J27"/>
      <selection pane="bottomRight" activeCell="J27" sqref="J27"/>
    </sheetView>
  </sheetViews>
  <sheetFormatPr defaultRowHeight="15"/>
  <cols>
    <col min="1" max="1" width="4.5703125" style="2" customWidth="1"/>
    <col min="2" max="2" width="13.7109375" style="2" customWidth="1"/>
    <col min="3" max="3" width="6.42578125" style="2" bestFit="1" customWidth="1"/>
    <col min="4" max="4" width="7.7109375" style="2" customWidth="1"/>
    <col min="5" max="5" width="8" style="2" customWidth="1"/>
    <col min="6" max="6" width="8.85546875" style="2" customWidth="1"/>
    <col min="7" max="7" width="6.42578125" style="2" bestFit="1" customWidth="1"/>
    <col min="8" max="8" width="6.7109375" style="2" bestFit="1" customWidth="1"/>
    <col min="9" max="9" width="5.85546875" style="2" bestFit="1" customWidth="1"/>
    <col min="10" max="10" width="6.7109375" style="2" bestFit="1" customWidth="1"/>
    <col min="11" max="11" width="6.140625" style="2" bestFit="1" customWidth="1"/>
    <col min="12" max="12" width="7.7109375" style="2" bestFit="1" customWidth="1"/>
    <col min="13" max="14" width="8.140625" style="2" bestFit="1" customWidth="1"/>
    <col min="15" max="15" width="6" style="2" bestFit="1" customWidth="1"/>
    <col min="16" max="16" width="6.7109375" style="2" bestFit="1" customWidth="1"/>
    <col min="17" max="17" width="5.85546875" style="2" bestFit="1" customWidth="1"/>
    <col min="18" max="18" width="6.7109375" style="2" bestFit="1" customWidth="1"/>
    <col min="19" max="19" width="6.42578125" style="2" bestFit="1" customWidth="1"/>
    <col min="20" max="20" width="7.7109375" style="2" customWidth="1"/>
    <col min="22" max="179" width="9.140625" style="2"/>
    <col min="180" max="180" width="4.5703125" style="2" customWidth="1"/>
    <col min="181" max="181" width="65" style="2" customWidth="1"/>
    <col min="182" max="435" width="9.140625" style="2"/>
    <col min="436" max="436" width="4.5703125" style="2" customWidth="1"/>
    <col min="437" max="437" width="65" style="2" customWidth="1"/>
    <col min="438" max="691" width="9.140625" style="2"/>
    <col min="692" max="692" width="4.5703125" style="2" customWidth="1"/>
    <col min="693" max="693" width="65" style="2" customWidth="1"/>
    <col min="694" max="947" width="9.140625" style="2"/>
    <col min="948" max="948" width="4.5703125" style="2" customWidth="1"/>
    <col min="949" max="949" width="65" style="2" customWidth="1"/>
    <col min="950" max="1203" width="9.140625" style="2"/>
    <col min="1204" max="1204" width="4.5703125" style="2" customWidth="1"/>
    <col min="1205" max="1205" width="65" style="2" customWidth="1"/>
    <col min="1206" max="1459" width="9.140625" style="2"/>
    <col min="1460" max="1460" width="4.5703125" style="2" customWidth="1"/>
    <col min="1461" max="1461" width="65" style="2" customWidth="1"/>
    <col min="1462" max="1715" width="9.140625" style="2"/>
    <col min="1716" max="1716" width="4.5703125" style="2" customWidth="1"/>
    <col min="1717" max="1717" width="65" style="2" customWidth="1"/>
    <col min="1718" max="1971" width="9.140625" style="2"/>
    <col min="1972" max="1972" width="4.5703125" style="2" customWidth="1"/>
    <col min="1973" max="1973" width="65" style="2" customWidth="1"/>
    <col min="1974" max="2227" width="9.140625" style="2"/>
    <col min="2228" max="2228" width="4.5703125" style="2" customWidth="1"/>
    <col min="2229" max="2229" width="65" style="2" customWidth="1"/>
    <col min="2230" max="2483" width="9.140625" style="2"/>
    <col min="2484" max="2484" width="4.5703125" style="2" customWidth="1"/>
    <col min="2485" max="2485" width="65" style="2" customWidth="1"/>
    <col min="2486" max="2739" width="9.140625" style="2"/>
    <col min="2740" max="2740" width="4.5703125" style="2" customWidth="1"/>
    <col min="2741" max="2741" width="65" style="2" customWidth="1"/>
    <col min="2742" max="2995" width="9.140625" style="2"/>
    <col min="2996" max="2996" width="4.5703125" style="2" customWidth="1"/>
    <col min="2997" max="2997" width="65" style="2" customWidth="1"/>
    <col min="2998" max="3251" width="9.140625" style="2"/>
    <col min="3252" max="3252" width="4.5703125" style="2" customWidth="1"/>
    <col min="3253" max="3253" width="65" style="2" customWidth="1"/>
    <col min="3254" max="3507" width="9.140625" style="2"/>
    <col min="3508" max="3508" width="4.5703125" style="2" customWidth="1"/>
    <col min="3509" max="3509" width="65" style="2" customWidth="1"/>
    <col min="3510" max="3763" width="9.140625" style="2"/>
    <col min="3764" max="3764" width="4.5703125" style="2" customWidth="1"/>
    <col min="3765" max="3765" width="65" style="2" customWidth="1"/>
    <col min="3766" max="4019" width="9.140625" style="2"/>
    <col min="4020" max="4020" width="4.5703125" style="2" customWidth="1"/>
    <col min="4021" max="4021" width="65" style="2" customWidth="1"/>
    <col min="4022" max="4275" width="9.140625" style="2"/>
    <col min="4276" max="4276" width="4.5703125" style="2" customWidth="1"/>
    <col min="4277" max="4277" width="65" style="2" customWidth="1"/>
    <col min="4278" max="4531" width="9.140625" style="2"/>
    <col min="4532" max="4532" width="4.5703125" style="2" customWidth="1"/>
    <col min="4533" max="4533" width="65" style="2" customWidth="1"/>
    <col min="4534" max="4787" width="9.140625" style="2"/>
    <col min="4788" max="4788" width="4.5703125" style="2" customWidth="1"/>
    <col min="4789" max="4789" width="65" style="2" customWidth="1"/>
    <col min="4790" max="5043" width="9.140625" style="2"/>
    <col min="5044" max="5044" width="4.5703125" style="2" customWidth="1"/>
    <col min="5045" max="5045" width="65" style="2" customWidth="1"/>
    <col min="5046" max="5299" width="9.140625" style="2"/>
    <col min="5300" max="5300" width="4.5703125" style="2" customWidth="1"/>
    <col min="5301" max="5301" width="65" style="2" customWidth="1"/>
    <col min="5302" max="5555" width="9.140625" style="2"/>
    <col min="5556" max="5556" width="4.5703125" style="2" customWidth="1"/>
    <col min="5557" max="5557" width="65" style="2" customWidth="1"/>
    <col min="5558" max="5811" width="9.140625" style="2"/>
    <col min="5812" max="5812" width="4.5703125" style="2" customWidth="1"/>
    <col min="5813" max="5813" width="65" style="2" customWidth="1"/>
    <col min="5814" max="6067" width="9.140625" style="2"/>
    <col min="6068" max="6068" width="4.5703125" style="2" customWidth="1"/>
    <col min="6069" max="6069" width="65" style="2" customWidth="1"/>
    <col min="6070" max="6323" width="9.140625" style="2"/>
    <col min="6324" max="6324" width="4.5703125" style="2" customWidth="1"/>
    <col min="6325" max="6325" width="65" style="2" customWidth="1"/>
    <col min="6326" max="6579" width="9.140625" style="2"/>
    <col min="6580" max="6580" width="4.5703125" style="2" customWidth="1"/>
    <col min="6581" max="6581" width="65" style="2" customWidth="1"/>
    <col min="6582" max="6835" width="9.140625" style="2"/>
    <col min="6836" max="6836" width="4.5703125" style="2" customWidth="1"/>
    <col min="6837" max="6837" width="65" style="2" customWidth="1"/>
    <col min="6838" max="7091" width="9.140625" style="2"/>
    <col min="7092" max="7092" width="4.5703125" style="2" customWidth="1"/>
    <col min="7093" max="7093" width="65" style="2" customWidth="1"/>
    <col min="7094" max="7347" width="9.140625" style="2"/>
    <col min="7348" max="7348" width="4.5703125" style="2" customWidth="1"/>
    <col min="7349" max="7349" width="65" style="2" customWidth="1"/>
    <col min="7350" max="7603" width="9.140625" style="2"/>
    <col min="7604" max="7604" width="4.5703125" style="2" customWidth="1"/>
    <col min="7605" max="7605" width="65" style="2" customWidth="1"/>
    <col min="7606" max="7859" width="9.140625" style="2"/>
    <col min="7860" max="7860" width="4.5703125" style="2" customWidth="1"/>
    <col min="7861" max="7861" width="65" style="2" customWidth="1"/>
    <col min="7862" max="8115" width="9.140625" style="2"/>
    <col min="8116" max="8116" width="4.5703125" style="2" customWidth="1"/>
    <col min="8117" max="8117" width="65" style="2" customWidth="1"/>
    <col min="8118" max="8371" width="9.140625" style="2"/>
    <col min="8372" max="8372" width="4.5703125" style="2" customWidth="1"/>
    <col min="8373" max="8373" width="65" style="2" customWidth="1"/>
    <col min="8374" max="8627" width="9.140625" style="2"/>
    <col min="8628" max="8628" width="4.5703125" style="2" customWidth="1"/>
    <col min="8629" max="8629" width="65" style="2" customWidth="1"/>
    <col min="8630" max="8883" width="9.140625" style="2"/>
    <col min="8884" max="8884" width="4.5703125" style="2" customWidth="1"/>
    <col min="8885" max="8885" width="65" style="2" customWidth="1"/>
    <col min="8886" max="9139" width="9.140625" style="2"/>
    <col min="9140" max="9140" width="4.5703125" style="2" customWidth="1"/>
    <col min="9141" max="9141" width="65" style="2" customWidth="1"/>
    <col min="9142" max="9395" width="9.140625" style="2"/>
    <col min="9396" max="9396" width="4.5703125" style="2" customWidth="1"/>
    <col min="9397" max="9397" width="65" style="2" customWidth="1"/>
    <col min="9398" max="9651" width="9.140625" style="2"/>
    <col min="9652" max="9652" width="4.5703125" style="2" customWidth="1"/>
    <col min="9653" max="9653" width="65" style="2" customWidth="1"/>
    <col min="9654" max="9907" width="9.140625" style="2"/>
    <col min="9908" max="9908" width="4.5703125" style="2" customWidth="1"/>
    <col min="9909" max="9909" width="65" style="2" customWidth="1"/>
    <col min="9910" max="10163" width="9.140625" style="2"/>
    <col min="10164" max="10164" width="4.5703125" style="2" customWidth="1"/>
    <col min="10165" max="10165" width="65" style="2" customWidth="1"/>
    <col min="10166" max="10419" width="9.140625" style="2"/>
    <col min="10420" max="10420" width="4.5703125" style="2" customWidth="1"/>
    <col min="10421" max="10421" width="65" style="2" customWidth="1"/>
    <col min="10422" max="10675" width="9.140625" style="2"/>
    <col min="10676" max="10676" width="4.5703125" style="2" customWidth="1"/>
    <col min="10677" max="10677" width="65" style="2" customWidth="1"/>
    <col min="10678" max="10931" width="9.140625" style="2"/>
    <col min="10932" max="10932" width="4.5703125" style="2" customWidth="1"/>
    <col min="10933" max="10933" width="65" style="2" customWidth="1"/>
    <col min="10934" max="11187" width="9.140625" style="2"/>
    <col min="11188" max="11188" width="4.5703125" style="2" customWidth="1"/>
    <col min="11189" max="11189" width="65" style="2" customWidth="1"/>
    <col min="11190" max="11443" width="9.140625" style="2"/>
    <col min="11444" max="11444" width="4.5703125" style="2" customWidth="1"/>
    <col min="11445" max="11445" width="65" style="2" customWidth="1"/>
    <col min="11446" max="11699" width="9.140625" style="2"/>
    <col min="11700" max="11700" width="4.5703125" style="2" customWidth="1"/>
    <col min="11701" max="11701" width="65" style="2" customWidth="1"/>
    <col min="11702" max="11955" width="9.140625" style="2"/>
    <col min="11956" max="11956" width="4.5703125" style="2" customWidth="1"/>
    <col min="11957" max="11957" width="65" style="2" customWidth="1"/>
    <col min="11958" max="12211" width="9.140625" style="2"/>
    <col min="12212" max="12212" width="4.5703125" style="2" customWidth="1"/>
    <col min="12213" max="12213" width="65" style="2" customWidth="1"/>
    <col min="12214" max="12467" width="9.140625" style="2"/>
    <col min="12468" max="12468" width="4.5703125" style="2" customWidth="1"/>
    <col min="12469" max="12469" width="65" style="2" customWidth="1"/>
    <col min="12470" max="12723" width="9.140625" style="2"/>
    <col min="12724" max="12724" width="4.5703125" style="2" customWidth="1"/>
    <col min="12725" max="12725" width="65" style="2" customWidth="1"/>
    <col min="12726" max="12979" width="9.140625" style="2"/>
    <col min="12980" max="12980" width="4.5703125" style="2" customWidth="1"/>
    <col min="12981" max="12981" width="65" style="2" customWidth="1"/>
    <col min="12982" max="13235" width="9.140625" style="2"/>
    <col min="13236" max="13236" width="4.5703125" style="2" customWidth="1"/>
    <col min="13237" max="13237" width="65" style="2" customWidth="1"/>
    <col min="13238" max="13491" width="9.140625" style="2"/>
    <col min="13492" max="13492" width="4.5703125" style="2" customWidth="1"/>
    <col min="13493" max="13493" width="65" style="2" customWidth="1"/>
    <col min="13494" max="13747" width="9.140625" style="2"/>
    <col min="13748" max="13748" width="4.5703125" style="2" customWidth="1"/>
    <col min="13749" max="13749" width="65" style="2" customWidth="1"/>
    <col min="13750" max="14003" width="9.140625" style="2"/>
    <col min="14004" max="14004" width="4.5703125" style="2" customWidth="1"/>
    <col min="14005" max="14005" width="65" style="2" customWidth="1"/>
    <col min="14006" max="14259" width="9.140625" style="2"/>
    <col min="14260" max="14260" width="4.5703125" style="2" customWidth="1"/>
    <col min="14261" max="14261" width="65" style="2" customWidth="1"/>
    <col min="14262" max="14515" width="9.140625" style="2"/>
    <col min="14516" max="14516" width="4.5703125" style="2" customWidth="1"/>
    <col min="14517" max="14517" width="65" style="2" customWidth="1"/>
    <col min="14518" max="14771" width="9.140625" style="2"/>
    <col min="14772" max="14772" width="4.5703125" style="2" customWidth="1"/>
    <col min="14773" max="14773" width="65" style="2" customWidth="1"/>
    <col min="14774" max="15027" width="9.140625" style="2"/>
    <col min="15028" max="15028" width="4.5703125" style="2" customWidth="1"/>
    <col min="15029" max="15029" width="65" style="2" customWidth="1"/>
    <col min="15030" max="15283" width="9.140625" style="2"/>
    <col min="15284" max="15284" width="4.5703125" style="2" customWidth="1"/>
    <col min="15285" max="15285" width="65" style="2" customWidth="1"/>
    <col min="15286" max="15539" width="9.140625" style="2"/>
    <col min="15540" max="15540" width="4.5703125" style="2" customWidth="1"/>
    <col min="15541" max="15541" width="65" style="2" customWidth="1"/>
    <col min="15542" max="15795" width="9.140625" style="2"/>
    <col min="15796" max="15796" width="4.5703125" style="2" customWidth="1"/>
    <col min="15797" max="15797" width="65" style="2" customWidth="1"/>
    <col min="15798" max="16051" width="9.140625" style="2"/>
    <col min="16052" max="16052" width="4.5703125" style="2" customWidth="1"/>
    <col min="16053" max="16053" width="65" style="2" customWidth="1"/>
    <col min="16054" max="16384" width="9.140625" style="2"/>
  </cols>
  <sheetData>
    <row r="1" spans="1:21" s="476" customFormat="1" ht="26.25" customHeight="1">
      <c r="A1" s="747" t="s">
        <v>3213</v>
      </c>
      <c r="B1" s="747"/>
      <c r="C1" s="747"/>
      <c r="D1" s="747"/>
      <c r="E1" s="747"/>
      <c r="F1" s="747"/>
      <c r="G1" s="747"/>
      <c r="H1" s="747"/>
      <c r="I1" s="747"/>
      <c r="J1" s="747"/>
      <c r="K1" s="747"/>
      <c r="L1" s="747"/>
      <c r="M1" s="747"/>
      <c r="N1" s="747"/>
      <c r="O1" s="747"/>
      <c r="P1" s="747"/>
      <c r="Q1" s="747"/>
      <c r="R1" s="747"/>
      <c r="S1" s="747"/>
      <c r="T1" s="747"/>
      <c r="U1"/>
    </row>
    <row r="2" spans="1:21" s="477" customFormat="1">
      <c r="A2" s="975" t="s">
        <v>3214</v>
      </c>
      <c r="B2" s="975"/>
      <c r="C2" s="975"/>
      <c r="D2" s="975"/>
      <c r="E2" s="975"/>
      <c r="F2" s="975"/>
      <c r="G2" s="975"/>
      <c r="H2" s="975"/>
      <c r="I2" s="975"/>
      <c r="J2" s="975"/>
      <c r="K2" s="975"/>
      <c r="L2" s="975"/>
      <c r="M2" s="975"/>
      <c r="N2" s="975"/>
      <c r="O2" s="975"/>
      <c r="P2" s="975"/>
      <c r="Q2" s="975"/>
      <c r="R2" s="975"/>
      <c r="S2" s="975"/>
      <c r="T2" s="975"/>
      <c r="U2"/>
    </row>
    <row r="3" spans="1:21" s="476" customFormat="1">
      <c r="A3" s="1"/>
      <c r="B3" s="2"/>
      <c r="C3" s="2"/>
      <c r="D3" s="2"/>
      <c r="E3" s="2"/>
      <c r="F3" s="2"/>
      <c r="G3" s="2"/>
      <c r="H3" s="2"/>
      <c r="I3" s="2"/>
      <c r="J3" s="2"/>
      <c r="K3" s="2"/>
      <c r="L3" s="2"/>
      <c r="M3" s="2"/>
      <c r="S3" s="959" t="s">
        <v>2950</v>
      </c>
      <c r="T3" s="959"/>
      <c r="U3"/>
    </row>
    <row r="4" spans="1:21" s="1" customFormat="1" ht="15" customHeight="1">
      <c r="A4" s="822" t="s">
        <v>1107</v>
      </c>
      <c r="B4" s="920" t="s">
        <v>1108</v>
      </c>
      <c r="C4" s="884" t="s">
        <v>2933</v>
      </c>
      <c r="D4" s="893"/>
      <c r="E4" s="893"/>
      <c r="F4" s="893"/>
      <c r="G4" s="893"/>
      <c r="H4" s="893"/>
      <c r="I4" s="893"/>
      <c r="J4" s="953"/>
      <c r="K4" s="954" t="s">
        <v>2934</v>
      </c>
      <c r="L4" s="955"/>
      <c r="M4" s="955"/>
      <c r="N4" s="955"/>
      <c r="O4" s="955"/>
      <c r="P4" s="955"/>
      <c r="Q4" s="955"/>
      <c r="R4" s="872"/>
      <c r="S4" s="954" t="s">
        <v>1111</v>
      </c>
      <c r="T4" s="955"/>
      <c r="U4"/>
    </row>
    <row r="5" spans="1:21" s="480" customFormat="1" ht="51">
      <c r="A5" s="824"/>
      <c r="B5" s="924"/>
      <c r="C5" s="434" t="s">
        <v>2890</v>
      </c>
      <c r="D5" s="441" t="s">
        <v>2820</v>
      </c>
      <c r="E5" s="441" t="s">
        <v>2821</v>
      </c>
      <c r="F5" s="441" t="s">
        <v>2822</v>
      </c>
      <c r="G5" s="441" t="s">
        <v>2823</v>
      </c>
      <c r="H5" s="441" t="s">
        <v>2824</v>
      </c>
      <c r="I5" s="441" t="s">
        <v>2825</v>
      </c>
      <c r="J5" s="233" t="s">
        <v>2889</v>
      </c>
      <c r="K5" s="434" t="s">
        <v>2890</v>
      </c>
      <c r="L5" s="441" t="s">
        <v>2820</v>
      </c>
      <c r="M5" s="441" t="s">
        <v>2821</v>
      </c>
      <c r="N5" s="441" t="s">
        <v>2822</v>
      </c>
      <c r="O5" s="441" t="s">
        <v>2823</v>
      </c>
      <c r="P5" s="441" t="s">
        <v>2824</v>
      </c>
      <c r="Q5" s="441" t="s">
        <v>2825</v>
      </c>
      <c r="R5" s="233" t="s">
        <v>2889</v>
      </c>
      <c r="S5" s="437" t="s">
        <v>2891</v>
      </c>
      <c r="T5" s="438" t="s">
        <v>2892</v>
      </c>
      <c r="U5"/>
    </row>
    <row r="6" spans="1:21" s="503" customFormat="1" ht="12.2" customHeight="1">
      <c r="A6" s="414" t="s">
        <v>1011</v>
      </c>
      <c r="B6" s="415" t="s">
        <v>1112</v>
      </c>
      <c r="C6" s="416">
        <v>1489</v>
      </c>
      <c r="D6" s="417">
        <v>1041</v>
      </c>
      <c r="E6" s="417">
        <v>5</v>
      </c>
      <c r="F6" s="501">
        <v>757</v>
      </c>
      <c r="G6" s="501">
        <v>420</v>
      </c>
      <c r="H6" s="501">
        <v>245</v>
      </c>
      <c r="I6" s="501">
        <v>77</v>
      </c>
      <c r="J6" s="502">
        <f>SUM(D6:I6)</f>
        <v>2545</v>
      </c>
      <c r="K6" s="416">
        <v>9</v>
      </c>
      <c r="L6" s="501">
        <v>9</v>
      </c>
      <c r="M6" s="501">
        <v>0</v>
      </c>
      <c r="N6" s="417">
        <v>0</v>
      </c>
      <c r="O6" s="417">
        <v>0</v>
      </c>
      <c r="P6" s="417">
        <v>0</v>
      </c>
      <c r="Q6" s="417">
        <v>0</v>
      </c>
      <c r="R6" s="418">
        <f>SUM(L6:Q6)</f>
        <v>9</v>
      </c>
      <c r="S6" s="419">
        <f>C6+K6</f>
        <v>1498</v>
      </c>
      <c r="T6" s="420">
        <f>J6+R6</f>
        <v>2554</v>
      </c>
      <c r="U6"/>
    </row>
    <row r="7" spans="1:21" s="503" customFormat="1" ht="12.2" customHeight="1">
      <c r="A7" s="414" t="s">
        <v>1013</v>
      </c>
      <c r="B7" s="415" t="s">
        <v>1113</v>
      </c>
      <c r="C7" s="416">
        <v>240</v>
      </c>
      <c r="D7" s="417">
        <v>185</v>
      </c>
      <c r="E7" s="417">
        <v>0</v>
      </c>
      <c r="F7" s="501">
        <v>137</v>
      </c>
      <c r="G7" s="501">
        <v>117</v>
      </c>
      <c r="H7" s="501">
        <v>33</v>
      </c>
      <c r="I7" s="501">
        <v>18</v>
      </c>
      <c r="J7" s="502">
        <f t="shared" ref="J7:J45" si="0">SUM(D7:I7)</f>
        <v>490</v>
      </c>
      <c r="K7" s="416">
        <v>2</v>
      </c>
      <c r="L7" s="501">
        <v>0</v>
      </c>
      <c r="M7" s="501">
        <v>0</v>
      </c>
      <c r="N7" s="417">
        <v>0</v>
      </c>
      <c r="O7" s="417">
        <v>0</v>
      </c>
      <c r="P7" s="417">
        <v>2</v>
      </c>
      <c r="Q7" s="417">
        <v>0</v>
      </c>
      <c r="R7" s="418">
        <f t="shared" ref="R7:R45" si="1">SUM(L7:Q7)</f>
        <v>2</v>
      </c>
      <c r="S7" s="419">
        <f t="shared" ref="S7:S45" si="2">C7+K7</f>
        <v>242</v>
      </c>
      <c r="T7" s="420">
        <f t="shared" ref="T7:T45" si="3">J7+R7</f>
        <v>492</v>
      </c>
      <c r="U7"/>
    </row>
    <row r="8" spans="1:21" s="503" customFormat="1" ht="12.2" customHeight="1">
      <c r="A8" s="414" t="s">
        <v>1015</v>
      </c>
      <c r="B8" s="415" t="s">
        <v>1114</v>
      </c>
      <c r="C8" s="416">
        <v>540</v>
      </c>
      <c r="D8" s="417">
        <v>414</v>
      </c>
      <c r="E8" s="417">
        <v>0</v>
      </c>
      <c r="F8" s="501">
        <v>162</v>
      </c>
      <c r="G8" s="501">
        <v>113</v>
      </c>
      <c r="H8" s="501">
        <v>78</v>
      </c>
      <c r="I8" s="501">
        <v>27</v>
      </c>
      <c r="J8" s="502">
        <f t="shared" si="0"/>
        <v>794</v>
      </c>
      <c r="K8" s="428">
        <v>1</v>
      </c>
      <c r="L8" s="504">
        <v>0</v>
      </c>
      <c r="M8" s="504">
        <v>0</v>
      </c>
      <c r="N8" s="505">
        <v>1</v>
      </c>
      <c r="O8" s="505">
        <v>0</v>
      </c>
      <c r="P8" s="505">
        <v>0</v>
      </c>
      <c r="Q8" s="505">
        <v>0</v>
      </c>
      <c r="R8" s="506">
        <f t="shared" si="1"/>
        <v>1</v>
      </c>
      <c r="S8" s="419">
        <f t="shared" si="2"/>
        <v>541</v>
      </c>
      <c r="T8" s="420">
        <f t="shared" si="3"/>
        <v>795</v>
      </c>
      <c r="U8"/>
    </row>
    <row r="9" spans="1:21" s="503" customFormat="1" ht="12.2" customHeight="1">
      <c r="A9" s="414" t="s">
        <v>1115</v>
      </c>
      <c r="B9" s="415" t="s">
        <v>1116</v>
      </c>
      <c r="C9" s="416">
        <v>238</v>
      </c>
      <c r="D9" s="417">
        <v>108</v>
      </c>
      <c r="E9" s="417">
        <v>0</v>
      </c>
      <c r="F9" s="501">
        <v>131</v>
      </c>
      <c r="G9" s="501">
        <v>114</v>
      </c>
      <c r="H9" s="501">
        <v>86</v>
      </c>
      <c r="I9" s="501">
        <v>65</v>
      </c>
      <c r="J9" s="502">
        <f t="shared" si="0"/>
        <v>504</v>
      </c>
      <c r="K9" s="428">
        <v>1</v>
      </c>
      <c r="L9" s="504">
        <v>1</v>
      </c>
      <c r="M9" s="504">
        <v>0</v>
      </c>
      <c r="N9" s="505">
        <v>0</v>
      </c>
      <c r="O9" s="505">
        <v>0</v>
      </c>
      <c r="P9" s="505">
        <v>0</v>
      </c>
      <c r="Q9" s="505">
        <v>0</v>
      </c>
      <c r="R9" s="506">
        <f t="shared" si="1"/>
        <v>1</v>
      </c>
      <c r="S9" s="419">
        <f t="shared" si="2"/>
        <v>239</v>
      </c>
      <c r="T9" s="420">
        <f t="shared" si="3"/>
        <v>505</v>
      </c>
      <c r="U9"/>
    </row>
    <row r="10" spans="1:21" s="503" customFormat="1" ht="12.2" customHeight="1">
      <c r="A10" s="414" t="s">
        <v>1017</v>
      </c>
      <c r="B10" s="415" t="s">
        <v>1117</v>
      </c>
      <c r="C10" s="416">
        <v>348</v>
      </c>
      <c r="D10" s="417">
        <v>273</v>
      </c>
      <c r="E10" s="417">
        <v>2</v>
      </c>
      <c r="F10" s="501">
        <v>115</v>
      </c>
      <c r="G10" s="501">
        <v>66</v>
      </c>
      <c r="H10" s="501">
        <v>41</v>
      </c>
      <c r="I10" s="501">
        <v>13</v>
      </c>
      <c r="J10" s="502">
        <f t="shared" si="0"/>
        <v>510</v>
      </c>
      <c r="K10" s="428">
        <v>5</v>
      </c>
      <c r="L10" s="504">
        <v>5</v>
      </c>
      <c r="M10" s="504">
        <v>0</v>
      </c>
      <c r="N10" s="505">
        <v>1</v>
      </c>
      <c r="O10" s="505">
        <v>1</v>
      </c>
      <c r="P10" s="505">
        <v>0</v>
      </c>
      <c r="Q10" s="505">
        <v>0</v>
      </c>
      <c r="R10" s="506">
        <f t="shared" si="1"/>
        <v>7</v>
      </c>
      <c r="S10" s="419">
        <f t="shared" si="2"/>
        <v>353</v>
      </c>
      <c r="T10" s="420">
        <f t="shared" si="3"/>
        <v>517</v>
      </c>
      <c r="U10"/>
    </row>
    <row r="11" spans="1:21" s="503" customFormat="1" ht="12.2" customHeight="1">
      <c r="A11" s="414" t="s">
        <v>1019</v>
      </c>
      <c r="B11" s="415" t="s">
        <v>1118</v>
      </c>
      <c r="C11" s="416">
        <v>3033</v>
      </c>
      <c r="D11" s="417">
        <v>2346</v>
      </c>
      <c r="E11" s="417">
        <v>5</v>
      </c>
      <c r="F11" s="501">
        <v>1116</v>
      </c>
      <c r="G11" s="501">
        <v>629</v>
      </c>
      <c r="H11" s="501">
        <v>274</v>
      </c>
      <c r="I11" s="501">
        <v>28</v>
      </c>
      <c r="J11" s="502">
        <f t="shared" si="0"/>
        <v>4398</v>
      </c>
      <c r="K11" s="428">
        <v>80</v>
      </c>
      <c r="L11" s="504">
        <v>49</v>
      </c>
      <c r="M11" s="504">
        <v>0</v>
      </c>
      <c r="N11" s="505">
        <v>35</v>
      </c>
      <c r="O11" s="505">
        <v>2</v>
      </c>
      <c r="P11" s="505">
        <v>0</v>
      </c>
      <c r="Q11" s="505">
        <v>0</v>
      </c>
      <c r="R11" s="506">
        <f t="shared" si="1"/>
        <v>86</v>
      </c>
      <c r="S11" s="419">
        <f t="shared" si="2"/>
        <v>3113</v>
      </c>
      <c r="T11" s="420">
        <f t="shared" si="3"/>
        <v>4484</v>
      </c>
      <c r="U11"/>
    </row>
    <row r="12" spans="1:21" s="503" customFormat="1" ht="12.2" customHeight="1">
      <c r="A12" s="414" t="s">
        <v>1021</v>
      </c>
      <c r="B12" s="415" t="s">
        <v>1119</v>
      </c>
      <c r="C12" s="416">
        <v>1101</v>
      </c>
      <c r="D12" s="417">
        <v>782</v>
      </c>
      <c r="E12" s="417">
        <v>4</v>
      </c>
      <c r="F12" s="501">
        <v>427</v>
      </c>
      <c r="G12" s="501">
        <v>205</v>
      </c>
      <c r="H12" s="501">
        <v>129</v>
      </c>
      <c r="I12" s="501">
        <v>34</v>
      </c>
      <c r="J12" s="502">
        <f t="shared" si="0"/>
        <v>1581</v>
      </c>
      <c r="K12" s="428">
        <v>16</v>
      </c>
      <c r="L12" s="504">
        <v>9</v>
      </c>
      <c r="M12" s="504">
        <v>0</v>
      </c>
      <c r="N12" s="505">
        <v>7</v>
      </c>
      <c r="O12" s="505">
        <v>1</v>
      </c>
      <c r="P12" s="505">
        <v>0</v>
      </c>
      <c r="Q12" s="505">
        <v>0</v>
      </c>
      <c r="R12" s="506">
        <f t="shared" si="1"/>
        <v>17</v>
      </c>
      <c r="S12" s="419">
        <f t="shared" si="2"/>
        <v>1117</v>
      </c>
      <c r="T12" s="420">
        <f t="shared" si="3"/>
        <v>1598</v>
      </c>
      <c r="U12"/>
    </row>
    <row r="13" spans="1:21" s="503" customFormat="1" ht="12.2" customHeight="1">
      <c r="A13" s="414" t="s">
        <v>1023</v>
      </c>
      <c r="B13" s="415" t="s">
        <v>1120</v>
      </c>
      <c r="C13" s="416">
        <v>176</v>
      </c>
      <c r="D13" s="417">
        <v>129</v>
      </c>
      <c r="E13" s="417">
        <v>0</v>
      </c>
      <c r="F13" s="501">
        <v>62</v>
      </c>
      <c r="G13" s="501">
        <v>37</v>
      </c>
      <c r="H13" s="501">
        <v>33</v>
      </c>
      <c r="I13" s="501">
        <v>12</v>
      </c>
      <c r="J13" s="502">
        <f t="shared" si="0"/>
        <v>273</v>
      </c>
      <c r="K13" s="428">
        <v>5</v>
      </c>
      <c r="L13" s="504">
        <v>5</v>
      </c>
      <c r="M13" s="504">
        <v>0</v>
      </c>
      <c r="N13" s="505">
        <v>0</v>
      </c>
      <c r="O13" s="505">
        <v>0</v>
      </c>
      <c r="P13" s="505">
        <v>0</v>
      </c>
      <c r="Q13" s="505">
        <v>0</v>
      </c>
      <c r="R13" s="506">
        <f t="shared" si="1"/>
        <v>5</v>
      </c>
      <c r="S13" s="419">
        <f t="shared" si="2"/>
        <v>181</v>
      </c>
      <c r="T13" s="420">
        <f t="shared" si="3"/>
        <v>278</v>
      </c>
      <c r="U13"/>
    </row>
    <row r="14" spans="1:21" s="503" customFormat="1" ht="12.2" customHeight="1">
      <c r="A14" s="414" t="s">
        <v>1025</v>
      </c>
      <c r="B14" s="415" t="s">
        <v>1121</v>
      </c>
      <c r="C14" s="416">
        <v>601</v>
      </c>
      <c r="D14" s="417">
        <v>461</v>
      </c>
      <c r="E14" s="417">
        <v>1</v>
      </c>
      <c r="F14" s="501">
        <v>235</v>
      </c>
      <c r="G14" s="501">
        <v>114</v>
      </c>
      <c r="H14" s="501">
        <v>50</v>
      </c>
      <c r="I14" s="501">
        <v>13</v>
      </c>
      <c r="J14" s="502">
        <f t="shared" si="0"/>
        <v>874</v>
      </c>
      <c r="K14" s="428">
        <v>26</v>
      </c>
      <c r="L14" s="504">
        <v>18</v>
      </c>
      <c r="M14" s="504">
        <v>1</v>
      </c>
      <c r="N14" s="505">
        <v>9</v>
      </c>
      <c r="O14" s="505">
        <v>1</v>
      </c>
      <c r="P14" s="505">
        <v>0</v>
      </c>
      <c r="Q14" s="505">
        <v>0</v>
      </c>
      <c r="R14" s="506">
        <f t="shared" si="1"/>
        <v>29</v>
      </c>
      <c r="S14" s="419">
        <f t="shared" si="2"/>
        <v>627</v>
      </c>
      <c r="T14" s="420">
        <f t="shared" si="3"/>
        <v>903</v>
      </c>
      <c r="U14"/>
    </row>
    <row r="15" spans="1:21" s="503" customFormat="1" ht="12.2" customHeight="1">
      <c r="A15" s="421">
        <f t="shared" ref="A15:A45" si="4">+A14+1</f>
        <v>10</v>
      </c>
      <c r="B15" s="415" t="s">
        <v>1122</v>
      </c>
      <c r="C15" s="416">
        <v>877</v>
      </c>
      <c r="D15" s="417">
        <v>681</v>
      </c>
      <c r="E15" s="417">
        <v>1</v>
      </c>
      <c r="F15" s="501">
        <v>286</v>
      </c>
      <c r="G15" s="501">
        <v>166</v>
      </c>
      <c r="H15" s="501">
        <v>128</v>
      </c>
      <c r="I15" s="501">
        <v>34</v>
      </c>
      <c r="J15" s="502">
        <f t="shared" si="0"/>
        <v>1296</v>
      </c>
      <c r="K15" s="428">
        <v>20</v>
      </c>
      <c r="L15" s="504">
        <v>11</v>
      </c>
      <c r="M15" s="504">
        <v>0</v>
      </c>
      <c r="N15" s="505">
        <v>9</v>
      </c>
      <c r="O15" s="505">
        <v>0</v>
      </c>
      <c r="P15" s="505">
        <v>0</v>
      </c>
      <c r="Q15" s="505">
        <v>0</v>
      </c>
      <c r="R15" s="506">
        <f t="shared" si="1"/>
        <v>20</v>
      </c>
      <c r="S15" s="419">
        <f t="shared" si="2"/>
        <v>897</v>
      </c>
      <c r="T15" s="420">
        <f t="shared" si="3"/>
        <v>1316</v>
      </c>
      <c r="U15"/>
    </row>
    <row r="16" spans="1:21" s="503" customFormat="1" ht="12.2" customHeight="1">
      <c r="A16" s="421">
        <f t="shared" si="4"/>
        <v>11</v>
      </c>
      <c r="B16" s="415" t="s">
        <v>1123</v>
      </c>
      <c r="C16" s="416">
        <v>157</v>
      </c>
      <c r="D16" s="417">
        <v>114</v>
      </c>
      <c r="E16" s="417">
        <v>1</v>
      </c>
      <c r="F16" s="501">
        <v>34</v>
      </c>
      <c r="G16" s="501">
        <v>37</v>
      </c>
      <c r="H16" s="501">
        <v>24</v>
      </c>
      <c r="I16" s="501">
        <v>11</v>
      </c>
      <c r="J16" s="502">
        <f t="shared" si="0"/>
        <v>221</v>
      </c>
      <c r="K16" s="428">
        <v>4</v>
      </c>
      <c r="L16" s="504">
        <v>4</v>
      </c>
      <c r="M16" s="504">
        <v>0</v>
      </c>
      <c r="N16" s="505">
        <v>0</v>
      </c>
      <c r="O16" s="505">
        <v>0</v>
      </c>
      <c r="P16" s="505">
        <v>0</v>
      </c>
      <c r="Q16" s="505">
        <v>0</v>
      </c>
      <c r="R16" s="506">
        <f t="shared" si="1"/>
        <v>4</v>
      </c>
      <c r="S16" s="419">
        <f t="shared" si="2"/>
        <v>161</v>
      </c>
      <c r="T16" s="420">
        <f t="shared" si="3"/>
        <v>225</v>
      </c>
      <c r="U16"/>
    </row>
    <row r="17" spans="1:21" s="503" customFormat="1" ht="12.2" customHeight="1">
      <c r="A17" s="421">
        <f t="shared" si="4"/>
        <v>12</v>
      </c>
      <c r="B17" s="415" t="s">
        <v>1124</v>
      </c>
      <c r="C17" s="416">
        <v>138</v>
      </c>
      <c r="D17" s="417">
        <v>95</v>
      </c>
      <c r="E17" s="417">
        <v>0</v>
      </c>
      <c r="F17" s="501">
        <v>101</v>
      </c>
      <c r="G17" s="501">
        <v>68</v>
      </c>
      <c r="H17" s="501">
        <v>28</v>
      </c>
      <c r="I17" s="501">
        <v>9</v>
      </c>
      <c r="J17" s="502">
        <f t="shared" si="0"/>
        <v>301</v>
      </c>
      <c r="K17" s="428">
        <v>0</v>
      </c>
      <c r="L17" s="504">
        <v>0</v>
      </c>
      <c r="M17" s="504">
        <v>0</v>
      </c>
      <c r="N17" s="505">
        <v>0</v>
      </c>
      <c r="O17" s="505">
        <v>0</v>
      </c>
      <c r="P17" s="505">
        <v>0</v>
      </c>
      <c r="Q17" s="505">
        <v>0</v>
      </c>
      <c r="R17" s="506">
        <f t="shared" si="1"/>
        <v>0</v>
      </c>
      <c r="S17" s="419">
        <f t="shared" si="2"/>
        <v>138</v>
      </c>
      <c r="T17" s="420">
        <f t="shared" si="3"/>
        <v>301</v>
      </c>
      <c r="U17"/>
    </row>
    <row r="18" spans="1:21" s="503" customFormat="1" ht="12.2" customHeight="1">
      <c r="A18" s="421">
        <f t="shared" si="4"/>
        <v>13</v>
      </c>
      <c r="B18" s="415" t="s">
        <v>1125</v>
      </c>
      <c r="C18" s="416">
        <v>134</v>
      </c>
      <c r="D18" s="417">
        <v>80</v>
      </c>
      <c r="E18" s="417">
        <v>0</v>
      </c>
      <c r="F18" s="501">
        <v>88</v>
      </c>
      <c r="G18" s="501">
        <v>52</v>
      </c>
      <c r="H18" s="501">
        <v>39</v>
      </c>
      <c r="I18" s="501">
        <v>19</v>
      </c>
      <c r="J18" s="502">
        <f t="shared" si="0"/>
        <v>278</v>
      </c>
      <c r="K18" s="428">
        <v>0</v>
      </c>
      <c r="L18" s="504">
        <v>0</v>
      </c>
      <c r="M18" s="504">
        <v>0</v>
      </c>
      <c r="N18" s="505">
        <v>0</v>
      </c>
      <c r="O18" s="505">
        <v>0</v>
      </c>
      <c r="P18" s="505">
        <v>0</v>
      </c>
      <c r="Q18" s="505">
        <v>0</v>
      </c>
      <c r="R18" s="506">
        <f t="shared" si="1"/>
        <v>0</v>
      </c>
      <c r="S18" s="419">
        <f t="shared" si="2"/>
        <v>134</v>
      </c>
      <c r="T18" s="420">
        <f t="shared" si="3"/>
        <v>278</v>
      </c>
      <c r="U18"/>
    </row>
    <row r="19" spans="1:21" s="503" customFormat="1" ht="12.2" customHeight="1">
      <c r="A19" s="421">
        <f t="shared" si="4"/>
        <v>14</v>
      </c>
      <c r="B19" s="415" t="s">
        <v>1126</v>
      </c>
      <c r="C19" s="416">
        <v>219</v>
      </c>
      <c r="D19" s="417">
        <v>173</v>
      </c>
      <c r="E19" s="417">
        <v>1</v>
      </c>
      <c r="F19" s="501">
        <v>70</v>
      </c>
      <c r="G19" s="501">
        <v>37</v>
      </c>
      <c r="H19" s="501">
        <v>24</v>
      </c>
      <c r="I19" s="501">
        <v>7</v>
      </c>
      <c r="J19" s="502">
        <f t="shared" si="0"/>
        <v>312</v>
      </c>
      <c r="K19" s="428">
        <v>10</v>
      </c>
      <c r="L19" s="504">
        <v>0</v>
      </c>
      <c r="M19" s="504">
        <v>0</v>
      </c>
      <c r="N19" s="505">
        <v>8</v>
      </c>
      <c r="O19" s="505">
        <v>2</v>
      </c>
      <c r="P19" s="505">
        <v>0</v>
      </c>
      <c r="Q19" s="505">
        <v>0</v>
      </c>
      <c r="R19" s="506">
        <f t="shared" si="1"/>
        <v>10</v>
      </c>
      <c r="S19" s="419">
        <f t="shared" si="2"/>
        <v>229</v>
      </c>
      <c r="T19" s="420">
        <f t="shared" si="3"/>
        <v>322</v>
      </c>
      <c r="U19"/>
    </row>
    <row r="20" spans="1:21" s="503" customFormat="1" ht="12.2" customHeight="1">
      <c r="A20" s="421">
        <f t="shared" si="4"/>
        <v>15</v>
      </c>
      <c r="B20" s="415" t="s">
        <v>1127</v>
      </c>
      <c r="C20" s="416">
        <v>195</v>
      </c>
      <c r="D20" s="417">
        <v>135</v>
      </c>
      <c r="E20" s="417">
        <v>0</v>
      </c>
      <c r="F20" s="501">
        <v>45</v>
      </c>
      <c r="G20" s="501">
        <v>38</v>
      </c>
      <c r="H20" s="501">
        <v>40</v>
      </c>
      <c r="I20" s="501">
        <v>9</v>
      </c>
      <c r="J20" s="502">
        <f t="shared" si="0"/>
        <v>267</v>
      </c>
      <c r="K20" s="428">
        <v>0</v>
      </c>
      <c r="L20" s="504">
        <v>0</v>
      </c>
      <c r="M20" s="504">
        <v>0</v>
      </c>
      <c r="N20" s="505">
        <v>0</v>
      </c>
      <c r="O20" s="505">
        <v>0</v>
      </c>
      <c r="P20" s="505">
        <v>0</v>
      </c>
      <c r="Q20" s="505">
        <v>0</v>
      </c>
      <c r="R20" s="506">
        <f t="shared" si="1"/>
        <v>0</v>
      </c>
      <c r="S20" s="419">
        <f t="shared" si="2"/>
        <v>195</v>
      </c>
      <c r="T20" s="420">
        <f t="shared" si="3"/>
        <v>267</v>
      </c>
      <c r="U20"/>
    </row>
    <row r="21" spans="1:21" s="503" customFormat="1" ht="12.2" customHeight="1">
      <c r="A21" s="421">
        <f t="shared" si="4"/>
        <v>16</v>
      </c>
      <c r="B21" s="415" t="s">
        <v>1128</v>
      </c>
      <c r="C21" s="416">
        <v>1854</v>
      </c>
      <c r="D21" s="417">
        <v>1425</v>
      </c>
      <c r="E21" s="417">
        <v>9</v>
      </c>
      <c r="F21" s="501">
        <v>650</v>
      </c>
      <c r="G21" s="501">
        <v>349</v>
      </c>
      <c r="H21" s="501">
        <v>190</v>
      </c>
      <c r="I21" s="501">
        <v>48</v>
      </c>
      <c r="J21" s="502">
        <f t="shared" si="0"/>
        <v>2671</v>
      </c>
      <c r="K21" s="428">
        <v>100</v>
      </c>
      <c r="L21" s="504">
        <v>66</v>
      </c>
      <c r="M21" s="504">
        <v>0</v>
      </c>
      <c r="N21" s="505">
        <v>32</v>
      </c>
      <c r="O21" s="505">
        <v>0</v>
      </c>
      <c r="P21" s="505">
        <v>2</v>
      </c>
      <c r="Q21" s="505">
        <v>0</v>
      </c>
      <c r="R21" s="506">
        <f t="shared" si="1"/>
        <v>100</v>
      </c>
      <c r="S21" s="419">
        <f t="shared" si="2"/>
        <v>1954</v>
      </c>
      <c r="T21" s="420">
        <f t="shared" si="3"/>
        <v>2771</v>
      </c>
      <c r="U21"/>
    </row>
    <row r="22" spans="1:21" s="503" customFormat="1" ht="12.2" customHeight="1">
      <c r="A22" s="421">
        <f t="shared" si="4"/>
        <v>17</v>
      </c>
      <c r="B22" s="415" t="s">
        <v>1129</v>
      </c>
      <c r="C22" s="416">
        <v>273</v>
      </c>
      <c r="D22" s="417">
        <v>201</v>
      </c>
      <c r="E22" s="417">
        <v>0</v>
      </c>
      <c r="F22" s="501">
        <v>68</v>
      </c>
      <c r="G22" s="501">
        <v>38</v>
      </c>
      <c r="H22" s="501">
        <v>35</v>
      </c>
      <c r="I22" s="501">
        <v>12</v>
      </c>
      <c r="J22" s="502">
        <f t="shared" si="0"/>
        <v>354</v>
      </c>
      <c r="K22" s="428">
        <v>9</v>
      </c>
      <c r="L22" s="504">
        <v>4</v>
      </c>
      <c r="M22" s="504">
        <v>0</v>
      </c>
      <c r="N22" s="505">
        <v>5</v>
      </c>
      <c r="O22" s="505">
        <v>0</v>
      </c>
      <c r="P22" s="505">
        <v>0</v>
      </c>
      <c r="Q22" s="505">
        <v>0</v>
      </c>
      <c r="R22" s="506">
        <f t="shared" si="1"/>
        <v>9</v>
      </c>
      <c r="S22" s="419">
        <f t="shared" si="2"/>
        <v>282</v>
      </c>
      <c r="T22" s="420">
        <f t="shared" si="3"/>
        <v>363</v>
      </c>
      <c r="U22"/>
    </row>
    <row r="23" spans="1:21" s="503" customFormat="1" ht="12.2" customHeight="1">
      <c r="A23" s="421">
        <f t="shared" si="4"/>
        <v>18</v>
      </c>
      <c r="B23" s="415" t="s">
        <v>1130</v>
      </c>
      <c r="C23" s="416">
        <v>106</v>
      </c>
      <c r="D23" s="417">
        <v>71</v>
      </c>
      <c r="E23" s="417">
        <v>1</v>
      </c>
      <c r="F23" s="501">
        <v>24</v>
      </c>
      <c r="G23" s="501">
        <v>24</v>
      </c>
      <c r="H23" s="501">
        <v>21</v>
      </c>
      <c r="I23" s="501">
        <v>10</v>
      </c>
      <c r="J23" s="502">
        <f t="shared" si="0"/>
        <v>151</v>
      </c>
      <c r="K23" s="428">
        <v>0</v>
      </c>
      <c r="L23" s="504">
        <v>0</v>
      </c>
      <c r="M23" s="504">
        <v>0</v>
      </c>
      <c r="N23" s="505">
        <v>0</v>
      </c>
      <c r="O23" s="505">
        <v>0</v>
      </c>
      <c r="P23" s="505">
        <v>0</v>
      </c>
      <c r="Q23" s="505">
        <v>0</v>
      </c>
      <c r="R23" s="506">
        <f t="shared" si="1"/>
        <v>0</v>
      </c>
      <c r="S23" s="419">
        <f t="shared" si="2"/>
        <v>106</v>
      </c>
      <c r="T23" s="420">
        <f t="shared" si="3"/>
        <v>151</v>
      </c>
      <c r="U23"/>
    </row>
    <row r="24" spans="1:21" s="503" customFormat="1" ht="12.2" customHeight="1">
      <c r="A24" s="421">
        <f t="shared" si="4"/>
        <v>19</v>
      </c>
      <c r="B24" s="415" t="s">
        <v>1131</v>
      </c>
      <c r="C24" s="416">
        <v>584</v>
      </c>
      <c r="D24" s="417">
        <v>433</v>
      </c>
      <c r="E24" s="417">
        <v>0</v>
      </c>
      <c r="F24" s="501">
        <v>156</v>
      </c>
      <c r="G24" s="501">
        <v>101</v>
      </c>
      <c r="H24" s="501">
        <v>99</v>
      </c>
      <c r="I24" s="501">
        <v>48</v>
      </c>
      <c r="J24" s="502">
        <f t="shared" si="0"/>
        <v>837</v>
      </c>
      <c r="K24" s="428">
        <v>2</v>
      </c>
      <c r="L24" s="504">
        <v>2</v>
      </c>
      <c r="M24" s="504">
        <v>0</v>
      </c>
      <c r="N24" s="505">
        <v>0</v>
      </c>
      <c r="O24" s="505">
        <v>0</v>
      </c>
      <c r="P24" s="505">
        <v>0</v>
      </c>
      <c r="Q24" s="505">
        <v>0</v>
      </c>
      <c r="R24" s="506">
        <f t="shared" si="1"/>
        <v>2</v>
      </c>
      <c r="S24" s="419">
        <f t="shared" si="2"/>
        <v>586</v>
      </c>
      <c r="T24" s="420">
        <f t="shared" si="3"/>
        <v>839</v>
      </c>
      <c r="U24"/>
    </row>
    <row r="25" spans="1:21" s="503" customFormat="1" ht="12.2" customHeight="1">
      <c r="A25" s="421">
        <f t="shared" si="4"/>
        <v>20</v>
      </c>
      <c r="B25" s="415" t="s">
        <v>1132</v>
      </c>
      <c r="C25" s="416">
        <v>625</v>
      </c>
      <c r="D25" s="417">
        <v>498</v>
      </c>
      <c r="E25" s="417">
        <v>3</v>
      </c>
      <c r="F25" s="501">
        <v>180</v>
      </c>
      <c r="G25" s="501">
        <v>107</v>
      </c>
      <c r="H25" s="501">
        <v>78</v>
      </c>
      <c r="I25" s="501">
        <v>10</v>
      </c>
      <c r="J25" s="502">
        <f t="shared" si="0"/>
        <v>876</v>
      </c>
      <c r="K25" s="428">
        <v>5</v>
      </c>
      <c r="L25" s="504">
        <v>4</v>
      </c>
      <c r="M25" s="504">
        <v>0</v>
      </c>
      <c r="N25" s="505">
        <v>1</v>
      </c>
      <c r="O25" s="505">
        <v>1</v>
      </c>
      <c r="P25" s="505">
        <v>0</v>
      </c>
      <c r="Q25" s="505">
        <v>0</v>
      </c>
      <c r="R25" s="506">
        <f t="shared" si="1"/>
        <v>6</v>
      </c>
      <c r="S25" s="419">
        <f t="shared" si="2"/>
        <v>630</v>
      </c>
      <c r="T25" s="420">
        <f t="shared" si="3"/>
        <v>882</v>
      </c>
      <c r="U25"/>
    </row>
    <row r="26" spans="1:21" s="503" customFormat="1" ht="12.2" customHeight="1">
      <c r="A26" s="421">
        <f t="shared" si="4"/>
        <v>21</v>
      </c>
      <c r="B26" s="415" t="s">
        <v>1133</v>
      </c>
      <c r="C26" s="416">
        <v>865</v>
      </c>
      <c r="D26" s="417">
        <v>603</v>
      </c>
      <c r="E26" s="417">
        <v>1</v>
      </c>
      <c r="F26" s="501">
        <v>720</v>
      </c>
      <c r="G26" s="501">
        <v>433</v>
      </c>
      <c r="H26" s="501">
        <v>155</v>
      </c>
      <c r="I26" s="501">
        <v>79</v>
      </c>
      <c r="J26" s="502">
        <f t="shared" si="0"/>
        <v>1991</v>
      </c>
      <c r="K26" s="428">
        <v>0</v>
      </c>
      <c r="L26" s="504">
        <v>0</v>
      </c>
      <c r="M26" s="504">
        <v>0</v>
      </c>
      <c r="N26" s="505">
        <v>0</v>
      </c>
      <c r="O26" s="505">
        <v>0</v>
      </c>
      <c r="P26" s="505">
        <v>0</v>
      </c>
      <c r="Q26" s="505">
        <v>0</v>
      </c>
      <c r="R26" s="506">
        <f t="shared" si="1"/>
        <v>0</v>
      </c>
      <c r="S26" s="419">
        <f t="shared" si="2"/>
        <v>865</v>
      </c>
      <c r="T26" s="420">
        <f t="shared" si="3"/>
        <v>1991</v>
      </c>
      <c r="U26"/>
    </row>
    <row r="27" spans="1:21" s="503" customFormat="1" ht="12.2" customHeight="1">
      <c r="A27" s="421">
        <f t="shared" si="4"/>
        <v>22</v>
      </c>
      <c r="B27" s="415" t="s">
        <v>1134</v>
      </c>
      <c r="C27" s="416">
        <v>207</v>
      </c>
      <c r="D27" s="417">
        <v>150</v>
      </c>
      <c r="E27" s="417">
        <v>2</v>
      </c>
      <c r="F27" s="501">
        <v>60</v>
      </c>
      <c r="G27" s="501">
        <v>36</v>
      </c>
      <c r="H27" s="501">
        <v>29</v>
      </c>
      <c r="I27" s="501">
        <v>10</v>
      </c>
      <c r="J27" s="502">
        <f t="shared" si="0"/>
        <v>287</v>
      </c>
      <c r="K27" s="428">
        <v>3</v>
      </c>
      <c r="L27" s="504">
        <v>2</v>
      </c>
      <c r="M27" s="504">
        <v>0</v>
      </c>
      <c r="N27" s="505">
        <v>1</v>
      </c>
      <c r="O27" s="505">
        <v>0</v>
      </c>
      <c r="P27" s="505">
        <v>0</v>
      </c>
      <c r="Q27" s="505">
        <v>0</v>
      </c>
      <c r="R27" s="506">
        <f t="shared" si="1"/>
        <v>3</v>
      </c>
      <c r="S27" s="419">
        <f t="shared" si="2"/>
        <v>210</v>
      </c>
      <c r="T27" s="420">
        <f t="shared" si="3"/>
        <v>290</v>
      </c>
      <c r="U27"/>
    </row>
    <row r="28" spans="1:21" s="503" customFormat="1" ht="12.2" customHeight="1">
      <c r="A28" s="421">
        <f t="shared" si="4"/>
        <v>23</v>
      </c>
      <c r="B28" s="415" t="s">
        <v>1135</v>
      </c>
      <c r="C28" s="416">
        <v>538</v>
      </c>
      <c r="D28" s="417">
        <v>420</v>
      </c>
      <c r="E28" s="417">
        <v>0</v>
      </c>
      <c r="F28" s="501">
        <v>265</v>
      </c>
      <c r="G28" s="501">
        <v>140</v>
      </c>
      <c r="H28" s="501">
        <v>70</v>
      </c>
      <c r="I28" s="501">
        <v>22</v>
      </c>
      <c r="J28" s="502">
        <f t="shared" si="0"/>
        <v>917</v>
      </c>
      <c r="K28" s="428">
        <v>6</v>
      </c>
      <c r="L28" s="504">
        <v>7</v>
      </c>
      <c r="M28" s="504">
        <v>0</v>
      </c>
      <c r="N28" s="505">
        <v>0</v>
      </c>
      <c r="O28" s="505">
        <v>0</v>
      </c>
      <c r="P28" s="505">
        <v>0</v>
      </c>
      <c r="Q28" s="505">
        <v>0</v>
      </c>
      <c r="R28" s="506">
        <f t="shared" si="1"/>
        <v>7</v>
      </c>
      <c r="S28" s="419">
        <f t="shared" si="2"/>
        <v>544</v>
      </c>
      <c r="T28" s="420">
        <f t="shared" si="3"/>
        <v>924</v>
      </c>
      <c r="U28"/>
    </row>
    <row r="29" spans="1:21" s="503" customFormat="1" ht="12.2" customHeight="1">
      <c r="A29" s="421">
        <f t="shared" si="4"/>
        <v>24</v>
      </c>
      <c r="B29" s="415" t="s">
        <v>1136</v>
      </c>
      <c r="C29" s="416">
        <v>135</v>
      </c>
      <c r="D29" s="417">
        <v>88</v>
      </c>
      <c r="E29" s="417">
        <v>0</v>
      </c>
      <c r="F29" s="501">
        <v>48</v>
      </c>
      <c r="G29" s="501">
        <v>21</v>
      </c>
      <c r="H29" s="501">
        <v>23</v>
      </c>
      <c r="I29" s="501">
        <v>10</v>
      </c>
      <c r="J29" s="502">
        <f t="shared" si="0"/>
        <v>190</v>
      </c>
      <c r="K29" s="428">
        <v>1</v>
      </c>
      <c r="L29" s="504">
        <v>0</v>
      </c>
      <c r="M29" s="504">
        <v>0</v>
      </c>
      <c r="N29" s="505">
        <v>0</v>
      </c>
      <c r="O29" s="505">
        <v>1</v>
      </c>
      <c r="P29" s="505">
        <v>0</v>
      </c>
      <c r="Q29" s="505">
        <v>0</v>
      </c>
      <c r="R29" s="506">
        <f t="shared" si="1"/>
        <v>1</v>
      </c>
      <c r="S29" s="419">
        <f t="shared" si="2"/>
        <v>136</v>
      </c>
      <c r="T29" s="420">
        <f t="shared" si="3"/>
        <v>191</v>
      </c>
      <c r="U29"/>
    </row>
    <row r="30" spans="1:21" s="503" customFormat="1" ht="12.2" customHeight="1">
      <c r="A30" s="421">
        <f t="shared" si="4"/>
        <v>25</v>
      </c>
      <c r="B30" s="415" t="s">
        <v>1137</v>
      </c>
      <c r="C30" s="416">
        <v>575</v>
      </c>
      <c r="D30" s="417">
        <v>384</v>
      </c>
      <c r="E30" s="417">
        <v>0</v>
      </c>
      <c r="F30" s="501">
        <v>237</v>
      </c>
      <c r="G30" s="501">
        <v>148</v>
      </c>
      <c r="H30" s="501">
        <v>134</v>
      </c>
      <c r="I30" s="501">
        <v>70</v>
      </c>
      <c r="J30" s="502">
        <f t="shared" si="0"/>
        <v>973</v>
      </c>
      <c r="K30" s="428">
        <v>4</v>
      </c>
      <c r="L30" s="504">
        <v>4</v>
      </c>
      <c r="M30" s="504">
        <v>0</v>
      </c>
      <c r="N30" s="505">
        <v>0</v>
      </c>
      <c r="O30" s="505">
        <v>0</v>
      </c>
      <c r="P30" s="505">
        <v>0</v>
      </c>
      <c r="Q30" s="505">
        <v>0</v>
      </c>
      <c r="R30" s="506">
        <f t="shared" si="1"/>
        <v>4</v>
      </c>
      <c r="S30" s="419">
        <f t="shared" si="2"/>
        <v>579</v>
      </c>
      <c r="T30" s="420">
        <f t="shared" si="3"/>
        <v>977</v>
      </c>
      <c r="U30"/>
    </row>
    <row r="31" spans="1:21" s="503" customFormat="1" ht="12.2" customHeight="1">
      <c r="A31" s="421">
        <f t="shared" si="4"/>
        <v>26</v>
      </c>
      <c r="B31" s="415" t="s">
        <v>1138</v>
      </c>
      <c r="C31" s="416">
        <v>569</v>
      </c>
      <c r="D31" s="417">
        <v>431</v>
      </c>
      <c r="E31" s="417">
        <v>0</v>
      </c>
      <c r="F31" s="501">
        <v>174</v>
      </c>
      <c r="G31" s="501">
        <v>98</v>
      </c>
      <c r="H31" s="501">
        <v>63</v>
      </c>
      <c r="I31" s="501">
        <v>5</v>
      </c>
      <c r="J31" s="502">
        <f t="shared" si="0"/>
        <v>771</v>
      </c>
      <c r="K31" s="428">
        <v>4</v>
      </c>
      <c r="L31" s="504">
        <v>4</v>
      </c>
      <c r="M31" s="504">
        <v>0</v>
      </c>
      <c r="N31" s="505">
        <v>0</v>
      </c>
      <c r="O31" s="505">
        <v>0</v>
      </c>
      <c r="P31" s="505">
        <v>0</v>
      </c>
      <c r="Q31" s="505">
        <v>0</v>
      </c>
      <c r="R31" s="506">
        <f t="shared" si="1"/>
        <v>4</v>
      </c>
      <c r="S31" s="419">
        <f t="shared" si="2"/>
        <v>573</v>
      </c>
      <c r="T31" s="420">
        <f t="shared" si="3"/>
        <v>775</v>
      </c>
      <c r="U31"/>
    </row>
    <row r="32" spans="1:21" s="503" customFormat="1" ht="12.2" customHeight="1">
      <c r="A32" s="421">
        <f t="shared" si="4"/>
        <v>27</v>
      </c>
      <c r="B32" s="415" t="s">
        <v>1139</v>
      </c>
      <c r="C32" s="416">
        <v>915</v>
      </c>
      <c r="D32" s="417">
        <v>673</v>
      </c>
      <c r="E32" s="417">
        <v>1</v>
      </c>
      <c r="F32" s="501">
        <v>466</v>
      </c>
      <c r="G32" s="501">
        <v>340</v>
      </c>
      <c r="H32" s="501">
        <v>122</v>
      </c>
      <c r="I32" s="501">
        <v>32</v>
      </c>
      <c r="J32" s="502">
        <f t="shared" si="0"/>
        <v>1634</v>
      </c>
      <c r="K32" s="428">
        <v>1</v>
      </c>
      <c r="L32" s="504">
        <v>0</v>
      </c>
      <c r="M32" s="504">
        <v>0</v>
      </c>
      <c r="N32" s="505">
        <v>1</v>
      </c>
      <c r="O32" s="505">
        <v>0</v>
      </c>
      <c r="P32" s="505">
        <v>0</v>
      </c>
      <c r="Q32" s="505">
        <v>0</v>
      </c>
      <c r="R32" s="506">
        <f t="shared" si="1"/>
        <v>1</v>
      </c>
      <c r="S32" s="419">
        <f t="shared" si="2"/>
        <v>916</v>
      </c>
      <c r="T32" s="420">
        <f t="shared" si="3"/>
        <v>1635</v>
      </c>
      <c r="U32"/>
    </row>
    <row r="33" spans="1:21" s="503" customFormat="1" ht="12.2" customHeight="1">
      <c r="A33" s="421">
        <f t="shared" si="4"/>
        <v>28</v>
      </c>
      <c r="B33" s="415" t="s">
        <v>1140</v>
      </c>
      <c r="C33" s="416">
        <v>380</v>
      </c>
      <c r="D33" s="417">
        <v>269</v>
      </c>
      <c r="E33" s="417">
        <v>2</v>
      </c>
      <c r="F33" s="501">
        <v>113</v>
      </c>
      <c r="G33" s="501">
        <v>71</v>
      </c>
      <c r="H33" s="501">
        <v>56</v>
      </c>
      <c r="I33" s="501">
        <v>19</v>
      </c>
      <c r="J33" s="502">
        <f t="shared" si="0"/>
        <v>530</v>
      </c>
      <c r="K33" s="428">
        <v>55</v>
      </c>
      <c r="L33" s="504">
        <v>46</v>
      </c>
      <c r="M33" s="504">
        <v>0</v>
      </c>
      <c r="N33" s="505">
        <v>9</v>
      </c>
      <c r="O33" s="505">
        <v>0</v>
      </c>
      <c r="P33" s="505">
        <v>0</v>
      </c>
      <c r="Q33" s="505">
        <v>0</v>
      </c>
      <c r="R33" s="506">
        <f t="shared" si="1"/>
        <v>55</v>
      </c>
      <c r="S33" s="419">
        <f t="shared" si="2"/>
        <v>435</v>
      </c>
      <c r="T33" s="420">
        <f t="shared" si="3"/>
        <v>585</v>
      </c>
      <c r="U33"/>
    </row>
    <row r="34" spans="1:21" s="503" customFormat="1" ht="12.2" customHeight="1">
      <c r="A34" s="421">
        <f t="shared" si="4"/>
        <v>29</v>
      </c>
      <c r="B34" s="415" t="s">
        <v>1141</v>
      </c>
      <c r="C34" s="416">
        <v>126</v>
      </c>
      <c r="D34" s="417">
        <v>88</v>
      </c>
      <c r="E34" s="417">
        <v>0</v>
      </c>
      <c r="F34" s="501">
        <v>52</v>
      </c>
      <c r="G34" s="501">
        <v>26</v>
      </c>
      <c r="H34" s="501">
        <v>17</v>
      </c>
      <c r="I34" s="501">
        <v>4</v>
      </c>
      <c r="J34" s="502">
        <f t="shared" si="0"/>
        <v>187</v>
      </c>
      <c r="K34" s="428">
        <v>9</v>
      </c>
      <c r="L34" s="504">
        <v>6</v>
      </c>
      <c r="M34" s="504">
        <v>0</v>
      </c>
      <c r="N34" s="505">
        <v>3</v>
      </c>
      <c r="O34" s="505">
        <v>0</v>
      </c>
      <c r="P34" s="505">
        <v>0</v>
      </c>
      <c r="Q34" s="505">
        <v>0</v>
      </c>
      <c r="R34" s="506">
        <f t="shared" si="1"/>
        <v>9</v>
      </c>
      <c r="S34" s="419">
        <f t="shared" si="2"/>
        <v>135</v>
      </c>
      <c r="T34" s="420">
        <f t="shared" si="3"/>
        <v>196</v>
      </c>
      <c r="U34"/>
    </row>
    <row r="35" spans="1:21" s="503" customFormat="1" ht="12.2" customHeight="1">
      <c r="A35" s="421">
        <f t="shared" si="4"/>
        <v>30</v>
      </c>
      <c r="B35" s="415" t="s">
        <v>1142</v>
      </c>
      <c r="C35" s="416">
        <v>63</v>
      </c>
      <c r="D35" s="417">
        <v>46</v>
      </c>
      <c r="E35" s="417">
        <v>0</v>
      </c>
      <c r="F35" s="501">
        <v>57</v>
      </c>
      <c r="G35" s="501">
        <v>33</v>
      </c>
      <c r="H35" s="501">
        <v>8</v>
      </c>
      <c r="I35" s="501">
        <v>4</v>
      </c>
      <c r="J35" s="502">
        <f t="shared" si="0"/>
        <v>148</v>
      </c>
      <c r="K35" s="428">
        <v>0</v>
      </c>
      <c r="L35" s="504">
        <v>0</v>
      </c>
      <c r="M35" s="504">
        <v>0</v>
      </c>
      <c r="N35" s="505">
        <v>0</v>
      </c>
      <c r="O35" s="505">
        <v>0</v>
      </c>
      <c r="P35" s="505">
        <v>0</v>
      </c>
      <c r="Q35" s="505">
        <v>0</v>
      </c>
      <c r="R35" s="506">
        <f t="shared" si="1"/>
        <v>0</v>
      </c>
      <c r="S35" s="419">
        <f t="shared" si="2"/>
        <v>63</v>
      </c>
      <c r="T35" s="420">
        <f t="shared" si="3"/>
        <v>148</v>
      </c>
      <c r="U35"/>
    </row>
    <row r="36" spans="1:21" s="503" customFormat="1" ht="12.2" customHeight="1">
      <c r="A36" s="421">
        <f t="shared" si="4"/>
        <v>31</v>
      </c>
      <c r="B36" s="415" t="s">
        <v>1143</v>
      </c>
      <c r="C36" s="416">
        <v>909</v>
      </c>
      <c r="D36" s="417">
        <v>674</v>
      </c>
      <c r="E36" s="417">
        <v>0</v>
      </c>
      <c r="F36" s="501">
        <v>487</v>
      </c>
      <c r="G36" s="501">
        <v>271</v>
      </c>
      <c r="H36" s="501">
        <v>139</v>
      </c>
      <c r="I36" s="501">
        <v>38</v>
      </c>
      <c r="J36" s="502">
        <f t="shared" si="0"/>
        <v>1609</v>
      </c>
      <c r="K36" s="428">
        <v>3</v>
      </c>
      <c r="L36" s="504">
        <v>2</v>
      </c>
      <c r="M36" s="504">
        <v>0</v>
      </c>
      <c r="N36" s="505">
        <v>1</v>
      </c>
      <c r="O36" s="505">
        <v>0</v>
      </c>
      <c r="P36" s="505">
        <v>0</v>
      </c>
      <c r="Q36" s="505">
        <v>0</v>
      </c>
      <c r="R36" s="506">
        <f t="shared" si="1"/>
        <v>3</v>
      </c>
      <c r="S36" s="419">
        <f t="shared" si="2"/>
        <v>912</v>
      </c>
      <c r="T36" s="420">
        <f t="shared" si="3"/>
        <v>1612</v>
      </c>
      <c r="U36"/>
    </row>
    <row r="37" spans="1:21" s="503" customFormat="1" ht="12.2" customHeight="1">
      <c r="A37" s="421">
        <f t="shared" si="4"/>
        <v>32</v>
      </c>
      <c r="B37" s="415" t="s">
        <v>1144</v>
      </c>
      <c r="C37" s="416">
        <v>246</v>
      </c>
      <c r="D37" s="417">
        <v>185</v>
      </c>
      <c r="E37" s="417">
        <v>0</v>
      </c>
      <c r="F37" s="501">
        <v>75</v>
      </c>
      <c r="G37" s="501">
        <v>45</v>
      </c>
      <c r="H37" s="501">
        <v>33</v>
      </c>
      <c r="I37" s="501">
        <v>16</v>
      </c>
      <c r="J37" s="502">
        <f t="shared" si="0"/>
        <v>354</v>
      </c>
      <c r="K37" s="428">
        <v>4</v>
      </c>
      <c r="L37" s="504">
        <v>4</v>
      </c>
      <c r="M37" s="504">
        <v>0</v>
      </c>
      <c r="N37" s="505">
        <v>0</v>
      </c>
      <c r="O37" s="505">
        <v>0</v>
      </c>
      <c r="P37" s="505">
        <v>0</v>
      </c>
      <c r="Q37" s="505">
        <v>0</v>
      </c>
      <c r="R37" s="506">
        <f t="shared" si="1"/>
        <v>4</v>
      </c>
      <c r="S37" s="419">
        <f t="shared" si="2"/>
        <v>250</v>
      </c>
      <c r="T37" s="420">
        <f t="shared" si="3"/>
        <v>358</v>
      </c>
      <c r="U37"/>
    </row>
    <row r="38" spans="1:21" s="503" customFormat="1" ht="12.2" customHeight="1">
      <c r="A38" s="421">
        <f t="shared" si="4"/>
        <v>33</v>
      </c>
      <c r="B38" s="415" t="s">
        <v>1145</v>
      </c>
      <c r="C38" s="416">
        <v>1191</v>
      </c>
      <c r="D38" s="417">
        <v>878</v>
      </c>
      <c r="E38" s="417">
        <v>0</v>
      </c>
      <c r="F38" s="501">
        <v>568</v>
      </c>
      <c r="G38" s="501">
        <v>323</v>
      </c>
      <c r="H38" s="501">
        <v>179</v>
      </c>
      <c r="I38" s="501">
        <v>76</v>
      </c>
      <c r="J38" s="502">
        <f t="shared" si="0"/>
        <v>2024</v>
      </c>
      <c r="K38" s="428">
        <v>4</v>
      </c>
      <c r="L38" s="504">
        <v>3</v>
      </c>
      <c r="M38" s="504">
        <v>0</v>
      </c>
      <c r="N38" s="505">
        <v>1</v>
      </c>
      <c r="O38" s="505">
        <v>0</v>
      </c>
      <c r="P38" s="505">
        <v>0</v>
      </c>
      <c r="Q38" s="505">
        <v>0</v>
      </c>
      <c r="R38" s="506">
        <f t="shared" si="1"/>
        <v>4</v>
      </c>
      <c r="S38" s="419">
        <f t="shared" si="2"/>
        <v>1195</v>
      </c>
      <c r="T38" s="420">
        <f t="shared" si="3"/>
        <v>2028</v>
      </c>
      <c r="U38"/>
    </row>
    <row r="39" spans="1:21" s="503" customFormat="1" ht="12.2" customHeight="1">
      <c r="A39" s="421">
        <f t="shared" si="4"/>
        <v>34</v>
      </c>
      <c r="B39" s="415" t="s">
        <v>1146</v>
      </c>
      <c r="C39" s="416">
        <v>6697</v>
      </c>
      <c r="D39" s="417">
        <v>4965</v>
      </c>
      <c r="E39" s="417">
        <v>27</v>
      </c>
      <c r="F39" s="501">
        <v>2723</v>
      </c>
      <c r="G39" s="501">
        <v>1314</v>
      </c>
      <c r="H39" s="501">
        <v>596</v>
      </c>
      <c r="I39" s="501">
        <v>130</v>
      </c>
      <c r="J39" s="502">
        <f t="shared" si="0"/>
        <v>9755</v>
      </c>
      <c r="K39" s="428">
        <v>397</v>
      </c>
      <c r="L39" s="504">
        <v>212</v>
      </c>
      <c r="M39" s="504">
        <v>0</v>
      </c>
      <c r="N39" s="505">
        <v>179</v>
      </c>
      <c r="O39" s="505">
        <v>15</v>
      </c>
      <c r="P39" s="505">
        <v>5</v>
      </c>
      <c r="Q39" s="505">
        <v>0</v>
      </c>
      <c r="R39" s="506">
        <f t="shared" si="1"/>
        <v>411</v>
      </c>
      <c r="S39" s="419">
        <f t="shared" si="2"/>
        <v>7094</v>
      </c>
      <c r="T39" s="420">
        <f t="shared" si="3"/>
        <v>10166</v>
      </c>
      <c r="U39"/>
    </row>
    <row r="40" spans="1:21" s="503" customFormat="1" ht="12.2" customHeight="1">
      <c r="A40" s="421">
        <f t="shared" si="4"/>
        <v>35</v>
      </c>
      <c r="B40" s="415" t="s">
        <v>1147</v>
      </c>
      <c r="C40" s="416">
        <v>2510</v>
      </c>
      <c r="D40" s="417">
        <v>1846</v>
      </c>
      <c r="E40" s="417">
        <v>13</v>
      </c>
      <c r="F40" s="501">
        <v>909</v>
      </c>
      <c r="G40" s="501">
        <v>451</v>
      </c>
      <c r="H40" s="501">
        <v>324</v>
      </c>
      <c r="I40" s="501">
        <v>70</v>
      </c>
      <c r="J40" s="502">
        <f t="shared" si="0"/>
        <v>3613</v>
      </c>
      <c r="K40" s="428">
        <v>36</v>
      </c>
      <c r="L40" s="504">
        <v>26</v>
      </c>
      <c r="M40" s="504">
        <v>0</v>
      </c>
      <c r="N40" s="505">
        <v>11</v>
      </c>
      <c r="O40" s="505">
        <v>0</v>
      </c>
      <c r="P40" s="505">
        <v>0</v>
      </c>
      <c r="Q40" s="505">
        <v>0</v>
      </c>
      <c r="R40" s="506">
        <f t="shared" si="1"/>
        <v>37</v>
      </c>
      <c r="S40" s="419">
        <f t="shared" si="2"/>
        <v>2546</v>
      </c>
      <c r="T40" s="420">
        <f t="shared" si="3"/>
        <v>3650</v>
      </c>
      <c r="U40"/>
    </row>
    <row r="41" spans="1:21" s="503" customFormat="1" ht="12.2" customHeight="1">
      <c r="A41" s="421">
        <f t="shared" si="4"/>
        <v>36</v>
      </c>
      <c r="B41" s="415" t="s">
        <v>1148</v>
      </c>
      <c r="C41" s="416">
        <v>150</v>
      </c>
      <c r="D41" s="417">
        <v>87</v>
      </c>
      <c r="E41" s="417">
        <v>0</v>
      </c>
      <c r="F41" s="501">
        <v>69</v>
      </c>
      <c r="G41" s="501">
        <v>43</v>
      </c>
      <c r="H41" s="501">
        <v>43</v>
      </c>
      <c r="I41" s="501">
        <v>27</v>
      </c>
      <c r="J41" s="502">
        <f t="shared" si="0"/>
        <v>269</v>
      </c>
      <c r="K41" s="428">
        <v>1</v>
      </c>
      <c r="L41" s="504">
        <v>0</v>
      </c>
      <c r="M41" s="504">
        <v>0</v>
      </c>
      <c r="N41" s="505">
        <v>1</v>
      </c>
      <c r="O41" s="505">
        <v>0</v>
      </c>
      <c r="P41" s="505">
        <v>0</v>
      </c>
      <c r="Q41" s="505">
        <v>0</v>
      </c>
      <c r="R41" s="506">
        <f t="shared" si="1"/>
        <v>1</v>
      </c>
      <c r="S41" s="419">
        <f t="shared" si="2"/>
        <v>151</v>
      </c>
      <c r="T41" s="420">
        <f t="shared" si="3"/>
        <v>270</v>
      </c>
      <c r="U41"/>
    </row>
    <row r="42" spans="1:21" s="503" customFormat="1" ht="12.2" customHeight="1">
      <c r="A42" s="421">
        <f t="shared" si="4"/>
        <v>37</v>
      </c>
      <c r="B42" s="415" t="s">
        <v>1149</v>
      </c>
      <c r="C42" s="416">
        <v>301</v>
      </c>
      <c r="D42" s="417">
        <v>206</v>
      </c>
      <c r="E42" s="417">
        <v>1</v>
      </c>
      <c r="F42" s="501">
        <v>84</v>
      </c>
      <c r="G42" s="501">
        <v>54</v>
      </c>
      <c r="H42" s="501">
        <v>56</v>
      </c>
      <c r="I42" s="501">
        <v>21</v>
      </c>
      <c r="J42" s="502">
        <f t="shared" si="0"/>
        <v>422</v>
      </c>
      <c r="K42" s="428">
        <v>7</v>
      </c>
      <c r="L42" s="504">
        <v>4</v>
      </c>
      <c r="M42" s="504">
        <v>0</v>
      </c>
      <c r="N42" s="505">
        <v>3</v>
      </c>
      <c r="O42" s="505">
        <v>0</v>
      </c>
      <c r="P42" s="505">
        <v>0</v>
      </c>
      <c r="Q42" s="505">
        <v>0</v>
      </c>
      <c r="R42" s="506">
        <f t="shared" si="1"/>
        <v>7</v>
      </c>
      <c r="S42" s="419">
        <f t="shared" si="2"/>
        <v>308</v>
      </c>
      <c r="T42" s="420">
        <f t="shared" si="3"/>
        <v>429</v>
      </c>
      <c r="U42"/>
    </row>
    <row r="43" spans="1:21" s="503" customFormat="1" ht="12.2" customHeight="1">
      <c r="A43" s="421">
        <f t="shared" si="4"/>
        <v>38</v>
      </c>
      <c r="B43" s="415" t="s">
        <v>1150</v>
      </c>
      <c r="C43" s="416">
        <v>992</v>
      </c>
      <c r="D43" s="417">
        <v>753</v>
      </c>
      <c r="E43" s="417">
        <v>1</v>
      </c>
      <c r="F43" s="501">
        <v>372</v>
      </c>
      <c r="G43" s="501">
        <v>243</v>
      </c>
      <c r="H43" s="501">
        <v>140</v>
      </c>
      <c r="I43" s="501">
        <v>42</v>
      </c>
      <c r="J43" s="502">
        <f t="shared" si="0"/>
        <v>1551</v>
      </c>
      <c r="K43" s="428">
        <v>5</v>
      </c>
      <c r="L43" s="504">
        <v>2</v>
      </c>
      <c r="M43" s="504">
        <v>0</v>
      </c>
      <c r="N43" s="505">
        <v>4</v>
      </c>
      <c r="O43" s="505">
        <v>0</v>
      </c>
      <c r="P43" s="505">
        <v>0</v>
      </c>
      <c r="Q43" s="505">
        <v>0</v>
      </c>
      <c r="R43" s="506">
        <f t="shared" si="1"/>
        <v>6</v>
      </c>
      <c r="S43" s="419">
        <f t="shared" si="2"/>
        <v>997</v>
      </c>
      <c r="T43" s="420">
        <f t="shared" si="3"/>
        <v>1557</v>
      </c>
      <c r="U43"/>
    </row>
    <row r="44" spans="1:21" s="503" customFormat="1" ht="12.2" customHeight="1">
      <c r="A44" s="421">
        <f t="shared" si="4"/>
        <v>39</v>
      </c>
      <c r="B44" s="415" t="s">
        <v>1151</v>
      </c>
      <c r="C44" s="416">
        <v>217</v>
      </c>
      <c r="D44" s="417">
        <v>160</v>
      </c>
      <c r="E44" s="417">
        <v>3</v>
      </c>
      <c r="F44" s="501">
        <v>77</v>
      </c>
      <c r="G44" s="501">
        <v>40</v>
      </c>
      <c r="H44" s="501">
        <v>36</v>
      </c>
      <c r="I44" s="501">
        <v>8</v>
      </c>
      <c r="J44" s="502">
        <f t="shared" si="0"/>
        <v>324</v>
      </c>
      <c r="K44" s="428">
        <v>6</v>
      </c>
      <c r="L44" s="504">
        <v>3</v>
      </c>
      <c r="M44" s="504">
        <v>0</v>
      </c>
      <c r="N44" s="505">
        <v>1</v>
      </c>
      <c r="O44" s="505">
        <v>0</v>
      </c>
      <c r="P44" s="505">
        <v>2</v>
      </c>
      <c r="Q44" s="505">
        <v>0</v>
      </c>
      <c r="R44" s="506">
        <f t="shared" si="1"/>
        <v>6</v>
      </c>
      <c r="S44" s="419">
        <f t="shared" si="2"/>
        <v>223</v>
      </c>
      <c r="T44" s="420">
        <f t="shared" si="3"/>
        <v>330</v>
      </c>
      <c r="U44"/>
    </row>
    <row r="45" spans="1:21" s="503" customFormat="1" ht="12.2" customHeight="1">
      <c r="A45" s="422">
        <f t="shared" si="4"/>
        <v>40</v>
      </c>
      <c r="B45" s="423" t="s">
        <v>1152</v>
      </c>
      <c r="C45" s="424">
        <v>159</v>
      </c>
      <c r="D45" s="425">
        <v>116</v>
      </c>
      <c r="E45" s="425">
        <v>0</v>
      </c>
      <c r="F45" s="507">
        <v>52</v>
      </c>
      <c r="G45" s="507">
        <v>30</v>
      </c>
      <c r="H45" s="507">
        <v>29</v>
      </c>
      <c r="I45" s="507">
        <v>3</v>
      </c>
      <c r="J45" s="508">
        <f t="shared" si="0"/>
        <v>230</v>
      </c>
      <c r="K45" s="509">
        <v>0</v>
      </c>
      <c r="L45" s="510">
        <v>0</v>
      </c>
      <c r="M45" s="510">
        <v>0</v>
      </c>
      <c r="N45" s="511">
        <v>0</v>
      </c>
      <c r="O45" s="511">
        <v>0</v>
      </c>
      <c r="P45" s="511">
        <v>0</v>
      </c>
      <c r="Q45" s="511">
        <v>0</v>
      </c>
      <c r="R45" s="512">
        <f t="shared" si="1"/>
        <v>0</v>
      </c>
      <c r="S45" s="426">
        <f t="shared" si="2"/>
        <v>159</v>
      </c>
      <c r="T45" s="427">
        <f t="shared" si="3"/>
        <v>230</v>
      </c>
      <c r="U45"/>
    </row>
    <row r="46" spans="1:21" s="476" customFormat="1">
      <c r="A46" s="268"/>
      <c r="B46" s="261"/>
      <c r="C46" s="261"/>
      <c r="D46" s="261"/>
      <c r="E46" s="261"/>
      <c r="F46" s="261"/>
      <c r="G46" s="261"/>
      <c r="H46" s="261"/>
      <c r="I46" s="261"/>
      <c r="J46" s="261"/>
      <c r="K46" s="261"/>
      <c r="L46" s="261"/>
      <c r="M46" s="261"/>
      <c r="N46" s="513"/>
      <c r="O46" s="513"/>
      <c r="P46" s="513"/>
      <c r="Q46" s="513"/>
      <c r="R46" s="513"/>
      <c r="S46" s="972" t="s">
        <v>2951</v>
      </c>
      <c r="T46" s="972"/>
      <c r="U46"/>
    </row>
    <row r="47" spans="1:21" s="1" customFormat="1" ht="14.25" customHeight="1">
      <c r="A47" s="823" t="s">
        <v>1107</v>
      </c>
      <c r="B47" s="922" t="s">
        <v>1108</v>
      </c>
      <c r="C47" s="894" t="s">
        <v>2933</v>
      </c>
      <c r="D47" s="895"/>
      <c r="E47" s="895"/>
      <c r="F47" s="895"/>
      <c r="G47" s="895"/>
      <c r="H47" s="895"/>
      <c r="I47" s="895"/>
      <c r="J47" s="973"/>
      <c r="K47" s="896" t="s">
        <v>2934</v>
      </c>
      <c r="L47" s="897"/>
      <c r="M47" s="897"/>
      <c r="N47" s="897"/>
      <c r="O47" s="897"/>
      <c r="P47" s="897"/>
      <c r="Q47" s="897"/>
      <c r="R47" s="974"/>
      <c r="S47" s="954" t="s">
        <v>1111</v>
      </c>
      <c r="T47" s="955"/>
      <c r="U47"/>
    </row>
    <row r="48" spans="1:21" s="480" customFormat="1" ht="51">
      <c r="A48" s="824"/>
      <c r="B48" s="924"/>
      <c r="C48" s="434" t="s">
        <v>2890</v>
      </c>
      <c r="D48" s="441" t="s">
        <v>2820</v>
      </c>
      <c r="E48" s="441" t="s">
        <v>2821</v>
      </c>
      <c r="F48" s="441" t="s">
        <v>2822</v>
      </c>
      <c r="G48" s="441" t="s">
        <v>2823</v>
      </c>
      <c r="H48" s="441" t="s">
        <v>2824</v>
      </c>
      <c r="I48" s="441" t="s">
        <v>2825</v>
      </c>
      <c r="J48" s="233" t="s">
        <v>2889</v>
      </c>
      <c r="K48" s="434" t="s">
        <v>2890</v>
      </c>
      <c r="L48" s="441" t="s">
        <v>2820</v>
      </c>
      <c r="M48" s="441" t="s">
        <v>2821</v>
      </c>
      <c r="N48" s="441" t="s">
        <v>2822</v>
      </c>
      <c r="O48" s="441" t="s">
        <v>2823</v>
      </c>
      <c r="P48" s="441" t="s">
        <v>2824</v>
      </c>
      <c r="Q48" s="441" t="s">
        <v>2825</v>
      </c>
      <c r="R48" s="233" t="s">
        <v>2889</v>
      </c>
      <c r="S48" s="436" t="s">
        <v>2890</v>
      </c>
      <c r="T48" s="441" t="s">
        <v>3020</v>
      </c>
      <c r="U48"/>
    </row>
    <row r="49" spans="1:21" s="503" customFormat="1" ht="12.2" customHeight="1">
      <c r="A49" s="421">
        <v>41</v>
      </c>
      <c r="B49" s="415" t="s">
        <v>1153</v>
      </c>
      <c r="C49" s="416">
        <v>1458</v>
      </c>
      <c r="D49" s="417">
        <v>1136</v>
      </c>
      <c r="E49" s="417">
        <v>1</v>
      </c>
      <c r="F49" s="501">
        <v>540</v>
      </c>
      <c r="G49" s="501">
        <v>310</v>
      </c>
      <c r="H49" s="501">
        <v>156</v>
      </c>
      <c r="I49" s="501">
        <v>40</v>
      </c>
      <c r="J49" s="502">
        <f>SUM(D49:I49)</f>
        <v>2183</v>
      </c>
      <c r="K49" s="416">
        <v>83</v>
      </c>
      <c r="L49" s="501">
        <v>52</v>
      </c>
      <c r="M49" s="501">
        <v>0</v>
      </c>
      <c r="N49" s="417">
        <v>33</v>
      </c>
      <c r="O49" s="417">
        <v>3</v>
      </c>
      <c r="P49" s="417">
        <v>0</v>
      </c>
      <c r="Q49" s="417">
        <v>0</v>
      </c>
      <c r="R49" s="418">
        <f>SUM(L49:Q49)</f>
        <v>88</v>
      </c>
      <c r="S49" s="419">
        <f t="shared" ref="S49:S90" si="5">C49+K49</f>
        <v>1541</v>
      </c>
      <c r="T49" s="420">
        <f t="shared" ref="T49:T90" si="6">J49+R49</f>
        <v>2271</v>
      </c>
      <c r="U49"/>
    </row>
    <row r="50" spans="1:21" s="503" customFormat="1" ht="12.2" customHeight="1">
      <c r="A50" s="421">
        <v>42</v>
      </c>
      <c r="B50" s="415" t="s">
        <v>1154</v>
      </c>
      <c r="C50" s="416">
        <v>1224</v>
      </c>
      <c r="D50" s="417">
        <v>973</v>
      </c>
      <c r="E50" s="417">
        <v>2</v>
      </c>
      <c r="F50" s="501">
        <v>481</v>
      </c>
      <c r="G50" s="501">
        <v>319</v>
      </c>
      <c r="H50" s="501">
        <v>128</v>
      </c>
      <c r="I50" s="501">
        <v>44</v>
      </c>
      <c r="J50" s="502">
        <f t="shared" ref="J50:J90" si="7">SUM(D50:I50)</f>
        <v>1947</v>
      </c>
      <c r="K50" s="428">
        <v>39</v>
      </c>
      <c r="L50" s="504">
        <v>29</v>
      </c>
      <c r="M50" s="504">
        <v>0</v>
      </c>
      <c r="N50" s="505">
        <v>8</v>
      </c>
      <c r="O50" s="505">
        <v>3</v>
      </c>
      <c r="P50" s="505">
        <v>0</v>
      </c>
      <c r="Q50" s="505">
        <v>0</v>
      </c>
      <c r="R50" s="506">
        <f t="shared" ref="R50:R90" si="8">SUM(L50:Q50)</f>
        <v>40</v>
      </c>
      <c r="S50" s="419">
        <f t="shared" si="5"/>
        <v>1263</v>
      </c>
      <c r="T50" s="420">
        <f t="shared" si="6"/>
        <v>1987</v>
      </c>
      <c r="U50"/>
    </row>
    <row r="51" spans="1:21" s="503" customFormat="1" ht="12.2" customHeight="1">
      <c r="A51" s="421">
        <v>43</v>
      </c>
      <c r="B51" s="415" t="s">
        <v>1155</v>
      </c>
      <c r="C51" s="416">
        <v>670</v>
      </c>
      <c r="D51" s="417">
        <v>550</v>
      </c>
      <c r="E51" s="417">
        <v>0</v>
      </c>
      <c r="F51" s="501">
        <v>181</v>
      </c>
      <c r="G51" s="501">
        <v>116</v>
      </c>
      <c r="H51" s="501">
        <v>69</v>
      </c>
      <c r="I51" s="501">
        <v>15</v>
      </c>
      <c r="J51" s="502">
        <f t="shared" si="7"/>
        <v>931</v>
      </c>
      <c r="K51" s="428">
        <v>39</v>
      </c>
      <c r="L51" s="504">
        <v>38</v>
      </c>
      <c r="M51" s="504">
        <v>0</v>
      </c>
      <c r="N51" s="505">
        <v>6</v>
      </c>
      <c r="O51" s="505">
        <v>1</v>
      </c>
      <c r="P51" s="505">
        <v>0</v>
      </c>
      <c r="Q51" s="505">
        <v>0</v>
      </c>
      <c r="R51" s="506">
        <f t="shared" si="8"/>
        <v>45</v>
      </c>
      <c r="S51" s="419">
        <f t="shared" si="5"/>
        <v>709</v>
      </c>
      <c r="T51" s="420">
        <f t="shared" si="6"/>
        <v>976</v>
      </c>
      <c r="U51"/>
    </row>
    <row r="52" spans="1:21" s="503" customFormat="1" ht="12.2" customHeight="1">
      <c r="A52" s="421">
        <v>44</v>
      </c>
      <c r="B52" s="415" t="s">
        <v>1156</v>
      </c>
      <c r="C52" s="416">
        <v>417</v>
      </c>
      <c r="D52" s="417">
        <v>326</v>
      </c>
      <c r="E52" s="417">
        <v>1</v>
      </c>
      <c r="F52" s="501">
        <v>179</v>
      </c>
      <c r="G52" s="501">
        <v>100</v>
      </c>
      <c r="H52" s="501">
        <v>47</v>
      </c>
      <c r="I52" s="501">
        <v>18</v>
      </c>
      <c r="J52" s="502">
        <f t="shared" si="7"/>
        <v>671</v>
      </c>
      <c r="K52" s="428">
        <v>6</v>
      </c>
      <c r="L52" s="504">
        <v>6</v>
      </c>
      <c r="M52" s="504">
        <v>0</v>
      </c>
      <c r="N52" s="505">
        <v>1</v>
      </c>
      <c r="O52" s="505">
        <v>1</v>
      </c>
      <c r="P52" s="505">
        <v>0</v>
      </c>
      <c r="Q52" s="505">
        <v>0</v>
      </c>
      <c r="R52" s="506">
        <f t="shared" si="8"/>
        <v>8</v>
      </c>
      <c r="S52" s="419">
        <f t="shared" si="5"/>
        <v>423</v>
      </c>
      <c r="T52" s="420">
        <f t="shared" si="6"/>
        <v>679</v>
      </c>
      <c r="U52"/>
    </row>
    <row r="53" spans="1:21" s="503" customFormat="1" ht="12.2" customHeight="1">
      <c r="A53" s="421">
        <v>45</v>
      </c>
      <c r="B53" s="415" t="s">
        <v>1157</v>
      </c>
      <c r="C53" s="416">
        <v>1001</v>
      </c>
      <c r="D53" s="417">
        <v>774</v>
      </c>
      <c r="E53" s="417">
        <v>5</v>
      </c>
      <c r="F53" s="501">
        <v>424</v>
      </c>
      <c r="G53" s="501">
        <v>292</v>
      </c>
      <c r="H53" s="501">
        <v>140</v>
      </c>
      <c r="I53" s="501">
        <v>43</v>
      </c>
      <c r="J53" s="502">
        <f t="shared" si="7"/>
        <v>1678</v>
      </c>
      <c r="K53" s="428">
        <v>11</v>
      </c>
      <c r="L53" s="504">
        <v>9</v>
      </c>
      <c r="M53" s="504">
        <v>0</v>
      </c>
      <c r="N53" s="505">
        <v>2</v>
      </c>
      <c r="O53" s="505">
        <v>2</v>
      </c>
      <c r="P53" s="505">
        <v>0</v>
      </c>
      <c r="Q53" s="505">
        <v>0</v>
      </c>
      <c r="R53" s="506">
        <f t="shared" si="8"/>
        <v>13</v>
      </c>
      <c r="S53" s="419">
        <f t="shared" si="5"/>
        <v>1012</v>
      </c>
      <c r="T53" s="420">
        <f t="shared" si="6"/>
        <v>1691</v>
      </c>
      <c r="U53"/>
    </row>
    <row r="54" spans="1:21" s="503" customFormat="1" ht="12.2" customHeight="1">
      <c r="A54" s="421">
        <v>46</v>
      </c>
      <c r="B54" s="415" t="s">
        <v>1158</v>
      </c>
      <c r="C54" s="416">
        <v>717</v>
      </c>
      <c r="D54" s="417">
        <v>524</v>
      </c>
      <c r="E54" s="417">
        <v>0</v>
      </c>
      <c r="F54" s="501">
        <v>320</v>
      </c>
      <c r="G54" s="501">
        <v>254</v>
      </c>
      <c r="H54" s="501">
        <v>137</v>
      </c>
      <c r="I54" s="501">
        <v>73</v>
      </c>
      <c r="J54" s="502">
        <f t="shared" si="7"/>
        <v>1308</v>
      </c>
      <c r="K54" s="428">
        <v>7</v>
      </c>
      <c r="L54" s="504">
        <v>3</v>
      </c>
      <c r="M54" s="504">
        <v>0</v>
      </c>
      <c r="N54" s="505">
        <v>1</v>
      </c>
      <c r="O54" s="505">
        <v>3</v>
      </c>
      <c r="P54" s="505">
        <v>2</v>
      </c>
      <c r="Q54" s="505">
        <v>0</v>
      </c>
      <c r="R54" s="506">
        <f t="shared" si="8"/>
        <v>9</v>
      </c>
      <c r="S54" s="419">
        <f t="shared" si="5"/>
        <v>724</v>
      </c>
      <c r="T54" s="420">
        <f t="shared" si="6"/>
        <v>1317</v>
      </c>
      <c r="U54"/>
    </row>
    <row r="55" spans="1:21" s="503" customFormat="1" ht="12.2" customHeight="1">
      <c r="A55" s="421">
        <v>47</v>
      </c>
      <c r="B55" s="415" t="s">
        <v>1159</v>
      </c>
      <c r="C55" s="416">
        <v>307</v>
      </c>
      <c r="D55" s="417">
        <v>218</v>
      </c>
      <c r="E55" s="417">
        <v>0</v>
      </c>
      <c r="F55" s="501">
        <v>259</v>
      </c>
      <c r="G55" s="501">
        <v>187</v>
      </c>
      <c r="H55" s="501">
        <v>57</v>
      </c>
      <c r="I55" s="501">
        <v>25</v>
      </c>
      <c r="J55" s="502">
        <f t="shared" si="7"/>
        <v>746</v>
      </c>
      <c r="K55" s="428">
        <v>1</v>
      </c>
      <c r="L55" s="504">
        <v>0</v>
      </c>
      <c r="M55" s="504">
        <v>0</v>
      </c>
      <c r="N55" s="505">
        <v>1</v>
      </c>
      <c r="O55" s="505">
        <v>0</v>
      </c>
      <c r="P55" s="505">
        <v>0</v>
      </c>
      <c r="Q55" s="505">
        <v>0</v>
      </c>
      <c r="R55" s="506">
        <f t="shared" si="8"/>
        <v>1</v>
      </c>
      <c r="S55" s="419">
        <f t="shared" si="5"/>
        <v>308</v>
      </c>
      <c r="T55" s="420">
        <f t="shared" si="6"/>
        <v>747</v>
      </c>
      <c r="U55"/>
    </row>
    <row r="56" spans="1:21" s="503" customFormat="1" ht="12.2" customHeight="1">
      <c r="A56" s="421">
        <v>48</v>
      </c>
      <c r="B56" s="415" t="s">
        <v>1160</v>
      </c>
      <c r="C56" s="416">
        <v>446</v>
      </c>
      <c r="D56" s="417">
        <v>327</v>
      </c>
      <c r="E56" s="417">
        <v>2</v>
      </c>
      <c r="F56" s="501">
        <v>146</v>
      </c>
      <c r="G56" s="501">
        <v>76</v>
      </c>
      <c r="H56" s="501">
        <v>60</v>
      </c>
      <c r="I56" s="501">
        <v>16</v>
      </c>
      <c r="J56" s="502">
        <f t="shared" si="7"/>
        <v>627</v>
      </c>
      <c r="K56" s="428">
        <v>5</v>
      </c>
      <c r="L56" s="504">
        <v>2</v>
      </c>
      <c r="M56" s="504">
        <v>0</v>
      </c>
      <c r="N56" s="505">
        <v>3</v>
      </c>
      <c r="O56" s="505">
        <v>0</v>
      </c>
      <c r="P56" s="505">
        <v>0</v>
      </c>
      <c r="Q56" s="505">
        <v>0</v>
      </c>
      <c r="R56" s="506">
        <f t="shared" si="8"/>
        <v>5</v>
      </c>
      <c r="S56" s="419">
        <f t="shared" si="5"/>
        <v>451</v>
      </c>
      <c r="T56" s="420">
        <f t="shared" si="6"/>
        <v>632</v>
      </c>
      <c r="U56"/>
    </row>
    <row r="57" spans="1:21" s="503" customFormat="1" ht="12.2" customHeight="1">
      <c r="A57" s="421">
        <v>49</v>
      </c>
      <c r="B57" s="415" t="s">
        <v>1161</v>
      </c>
      <c r="C57" s="416">
        <v>95</v>
      </c>
      <c r="D57" s="417">
        <v>42</v>
      </c>
      <c r="E57" s="417">
        <v>0</v>
      </c>
      <c r="F57" s="501">
        <v>52</v>
      </c>
      <c r="G57" s="501">
        <v>37</v>
      </c>
      <c r="H57" s="501">
        <v>45</v>
      </c>
      <c r="I57" s="501">
        <v>32</v>
      </c>
      <c r="J57" s="502">
        <f t="shared" si="7"/>
        <v>208</v>
      </c>
      <c r="K57" s="428">
        <v>0</v>
      </c>
      <c r="L57" s="504">
        <v>0</v>
      </c>
      <c r="M57" s="504">
        <v>0</v>
      </c>
      <c r="N57" s="505">
        <v>0</v>
      </c>
      <c r="O57" s="505">
        <v>0</v>
      </c>
      <c r="P57" s="505">
        <v>0</v>
      </c>
      <c r="Q57" s="505">
        <v>0</v>
      </c>
      <c r="R57" s="506">
        <f t="shared" si="8"/>
        <v>0</v>
      </c>
      <c r="S57" s="419">
        <f t="shared" si="5"/>
        <v>95</v>
      </c>
      <c r="T57" s="420">
        <f t="shared" si="6"/>
        <v>208</v>
      </c>
      <c r="U57"/>
    </row>
    <row r="58" spans="1:21" s="503" customFormat="1" ht="12.2" customHeight="1">
      <c r="A58" s="421">
        <v>50</v>
      </c>
      <c r="B58" s="415" t="s">
        <v>1162</v>
      </c>
      <c r="C58" s="416">
        <v>179</v>
      </c>
      <c r="D58" s="417">
        <v>118</v>
      </c>
      <c r="E58" s="417">
        <v>0</v>
      </c>
      <c r="F58" s="501">
        <v>89</v>
      </c>
      <c r="G58" s="501">
        <v>50</v>
      </c>
      <c r="H58" s="501">
        <v>21</v>
      </c>
      <c r="I58" s="501">
        <v>9</v>
      </c>
      <c r="J58" s="502">
        <f t="shared" si="7"/>
        <v>287</v>
      </c>
      <c r="K58" s="428">
        <v>0</v>
      </c>
      <c r="L58" s="504">
        <v>0</v>
      </c>
      <c r="M58" s="504">
        <v>0</v>
      </c>
      <c r="N58" s="505">
        <v>0</v>
      </c>
      <c r="O58" s="505">
        <v>0</v>
      </c>
      <c r="P58" s="505">
        <v>0</v>
      </c>
      <c r="Q58" s="505">
        <v>0</v>
      </c>
      <c r="R58" s="506">
        <f t="shared" si="8"/>
        <v>0</v>
      </c>
      <c r="S58" s="419">
        <f t="shared" si="5"/>
        <v>179</v>
      </c>
      <c r="T58" s="420">
        <f t="shared" si="6"/>
        <v>287</v>
      </c>
      <c r="U58"/>
    </row>
    <row r="59" spans="1:21" s="503" customFormat="1" ht="12.2" customHeight="1">
      <c r="A59" s="421">
        <v>51</v>
      </c>
      <c r="B59" s="415" t="s">
        <v>1163</v>
      </c>
      <c r="C59" s="416">
        <v>173</v>
      </c>
      <c r="D59" s="417">
        <v>128</v>
      </c>
      <c r="E59" s="417">
        <v>1</v>
      </c>
      <c r="F59" s="501">
        <v>64</v>
      </c>
      <c r="G59" s="501">
        <v>33</v>
      </c>
      <c r="H59" s="501">
        <v>22</v>
      </c>
      <c r="I59" s="501">
        <v>9</v>
      </c>
      <c r="J59" s="502">
        <f t="shared" si="7"/>
        <v>257</v>
      </c>
      <c r="K59" s="428">
        <v>2</v>
      </c>
      <c r="L59" s="504">
        <v>2</v>
      </c>
      <c r="M59" s="504">
        <v>0</v>
      </c>
      <c r="N59" s="505">
        <v>1</v>
      </c>
      <c r="O59" s="505">
        <v>0</v>
      </c>
      <c r="P59" s="505">
        <v>0</v>
      </c>
      <c r="Q59" s="505">
        <v>0</v>
      </c>
      <c r="R59" s="506">
        <f t="shared" si="8"/>
        <v>3</v>
      </c>
      <c r="S59" s="419">
        <f t="shared" si="5"/>
        <v>175</v>
      </c>
      <c r="T59" s="420">
        <f t="shared" si="6"/>
        <v>260</v>
      </c>
      <c r="U59"/>
    </row>
    <row r="60" spans="1:21" s="503" customFormat="1" ht="12.2" customHeight="1">
      <c r="A60" s="421">
        <v>52</v>
      </c>
      <c r="B60" s="415" t="s">
        <v>1164</v>
      </c>
      <c r="C60" s="416">
        <v>800</v>
      </c>
      <c r="D60" s="417">
        <v>567</v>
      </c>
      <c r="E60" s="417">
        <v>2</v>
      </c>
      <c r="F60" s="501">
        <v>282</v>
      </c>
      <c r="G60" s="501">
        <v>173</v>
      </c>
      <c r="H60" s="501">
        <v>170</v>
      </c>
      <c r="I60" s="501">
        <v>76</v>
      </c>
      <c r="J60" s="502">
        <f t="shared" si="7"/>
        <v>1270</v>
      </c>
      <c r="K60" s="428">
        <v>20</v>
      </c>
      <c r="L60" s="504">
        <v>17</v>
      </c>
      <c r="M60" s="504">
        <v>0</v>
      </c>
      <c r="N60" s="505">
        <v>4</v>
      </c>
      <c r="O60" s="505">
        <v>1</v>
      </c>
      <c r="P60" s="505">
        <v>0</v>
      </c>
      <c r="Q60" s="505">
        <v>0</v>
      </c>
      <c r="R60" s="506">
        <f t="shared" si="8"/>
        <v>22</v>
      </c>
      <c r="S60" s="419">
        <f t="shared" si="5"/>
        <v>820</v>
      </c>
      <c r="T60" s="420">
        <f t="shared" si="6"/>
        <v>1292</v>
      </c>
      <c r="U60"/>
    </row>
    <row r="61" spans="1:21" s="503" customFormat="1" ht="12.2" customHeight="1">
      <c r="A61" s="421">
        <v>53</v>
      </c>
      <c r="B61" s="415" t="s">
        <v>1165</v>
      </c>
      <c r="C61" s="416">
        <v>198</v>
      </c>
      <c r="D61" s="417">
        <v>144</v>
      </c>
      <c r="E61" s="417">
        <v>0</v>
      </c>
      <c r="F61" s="501">
        <v>75</v>
      </c>
      <c r="G61" s="501">
        <v>43</v>
      </c>
      <c r="H61" s="501">
        <v>28</v>
      </c>
      <c r="I61" s="501">
        <v>2</v>
      </c>
      <c r="J61" s="502">
        <f t="shared" si="7"/>
        <v>292</v>
      </c>
      <c r="K61" s="428">
        <v>1</v>
      </c>
      <c r="L61" s="504">
        <v>0</v>
      </c>
      <c r="M61" s="504">
        <v>0</v>
      </c>
      <c r="N61" s="505">
        <v>1</v>
      </c>
      <c r="O61" s="505">
        <v>0</v>
      </c>
      <c r="P61" s="505">
        <v>0</v>
      </c>
      <c r="Q61" s="505">
        <v>0</v>
      </c>
      <c r="R61" s="506">
        <f t="shared" si="8"/>
        <v>1</v>
      </c>
      <c r="S61" s="419">
        <f t="shared" si="5"/>
        <v>199</v>
      </c>
      <c r="T61" s="420">
        <f t="shared" si="6"/>
        <v>293</v>
      </c>
      <c r="U61"/>
    </row>
    <row r="62" spans="1:21" s="503" customFormat="1" ht="12.2" customHeight="1">
      <c r="A62" s="421">
        <v>54</v>
      </c>
      <c r="B62" s="415" t="s">
        <v>1166</v>
      </c>
      <c r="C62" s="416">
        <v>614</v>
      </c>
      <c r="D62" s="417">
        <v>459</v>
      </c>
      <c r="E62" s="417">
        <v>3</v>
      </c>
      <c r="F62" s="501">
        <v>241</v>
      </c>
      <c r="G62" s="501">
        <v>128</v>
      </c>
      <c r="H62" s="501">
        <v>79</v>
      </c>
      <c r="I62" s="501">
        <v>23</v>
      </c>
      <c r="J62" s="502">
        <f t="shared" si="7"/>
        <v>933</v>
      </c>
      <c r="K62" s="428">
        <v>40</v>
      </c>
      <c r="L62" s="504">
        <v>18</v>
      </c>
      <c r="M62" s="504">
        <v>0</v>
      </c>
      <c r="N62" s="505">
        <v>19</v>
      </c>
      <c r="O62" s="505">
        <v>3</v>
      </c>
      <c r="P62" s="505">
        <v>0</v>
      </c>
      <c r="Q62" s="505">
        <v>0</v>
      </c>
      <c r="R62" s="506">
        <f t="shared" si="8"/>
        <v>40</v>
      </c>
      <c r="S62" s="419">
        <f t="shared" si="5"/>
        <v>654</v>
      </c>
      <c r="T62" s="420">
        <f t="shared" si="6"/>
        <v>973</v>
      </c>
      <c r="U62"/>
    </row>
    <row r="63" spans="1:21" s="503" customFormat="1" ht="12.2" customHeight="1">
      <c r="A63" s="421">
        <v>55</v>
      </c>
      <c r="B63" s="415" t="s">
        <v>1167</v>
      </c>
      <c r="C63" s="416">
        <v>1152</v>
      </c>
      <c r="D63" s="417">
        <v>839</v>
      </c>
      <c r="E63" s="417">
        <v>2</v>
      </c>
      <c r="F63" s="501">
        <v>426</v>
      </c>
      <c r="G63" s="501">
        <v>244</v>
      </c>
      <c r="H63" s="501">
        <v>199</v>
      </c>
      <c r="I63" s="501">
        <v>67</v>
      </c>
      <c r="J63" s="502">
        <f t="shared" si="7"/>
        <v>1777</v>
      </c>
      <c r="K63" s="428">
        <v>51</v>
      </c>
      <c r="L63" s="504">
        <v>35</v>
      </c>
      <c r="M63" s="504">
        <v>0</v>
      </c>
      <c r="N63" s="505">
        <v>18</v>
      </c>
      <c r="O63" s="505">
        <v>0</v>
      </c>
      <c r="P63" s="505">
        <v>0</v>
      </c>
      <c r="Q63" s="505">
        <v>0</v>
      </c>
      <c r="R63" s="506">
        <f t="shared" si="8"/>
        <v>53</v>
      </c>
      <c r="S63" s="419">
        <f t="shared" si="5"/>
        <v>1203</v>
      </c>
      <c r="T63" s="420">
        <f t="shared" si="6"/>
        <v>1830</v>
      </c>
      <c r="U63"/>
    </row>
    <row r="64" spans="1:21" s="503" customFormat="1" ht="12.2" customHeight="1">
      <c r="A64" s="421">
        <v>56</v>
      </c>
      <c r="B64" s="415" t="s">
        <v>1168</v>
      </c>
      <c r="C64" s="416">
        <v>136</v>
      </c>
      <c r="D64" s="417">
        <v>102</v>
      </c>
      <c r="E64" s="417">
        <v>0</v>
      </c>
      <c r="F64" s="501">
        <v>117</v>
      </c>
      <c r="G64" s="501">
        <v>84</v>
      </c>
      <c r="H64" s="501">
        <v>24</v>
      </c>
      <c r="I64" s="501">
        <v>9</v>
      </c>
      <c r="J64" s="502">
        <f t="shared" si="7"/>
        <v>336</v>
      </c>
      <c r="K64" s="428">
        <v>2</v>
      </c>
      <c r="L64" s="504">
        <v>2</v>
      </c>
      <c r="M64" s="504">
        <v>0</v>
      </c>
      <c r="N64" s="505">
        <v>1</v>
      </c>
      <c r="O64" s="505">
        <v>0</v>
      </c>
      <c r="P64" s="505">
        <v>0</v>
      </c>
      <c r="Q64" s="505">
        <v>0</v>
      </c>
      <c r="R64" s="506">
        <f t="shared" si="8"/>
        <v>3</v>
      </c>
      <c r="S64" s="419">
        <f t="shared" si="5"/>
        <v>138</v>
      </c>
      <c r="T64" s="420">
        <f t="shared" si="6"/>
        <v>339</v>
      </c>
      <c r="U64"/>
    </row>
    <row r="65" spans="1:21" s="503" customFormat="1" ht="12.2" customHeight="1">
      <c r="A65" s="421">
        <v>57</v>
      </c>
      <c r="B65" s="415" t="s">
        <v>1169</v>
      </c>
      <c r="C65" s="416">
        <v>219</v>
      </c>
      <c r="D65" s="417">
        <v>131</v>
      </c>
      <c r="E65" s="417">
        <v>2</v>
      </c>
      <c r="F65" s="501">
        <v>55</v>
      </c>
      <c r="G65" s="501">
        <v>51</v>
      </c>
      <c r="H65" s="501">
        <v>59</v>
      </c>
      <c r="I65" s="501">
        <v>11</v>
      </c>
      <c r="J65" s="502">
        <f t="shared" si="7"/>
        <v>309</v>
      </c>
      <c r="K65" s="428">
        <v>27</v>
      </c>
      <c r="L65" s="504">
        <v>24</v>
      </c>
      <c r="M65" s="504">
        <v>0</v>
      </c>
      <c r="N65" s="505">
        <v>0</v>
      </c>
      <c r="O65" s="505">
        <v>2</v>
      </c>
      <c r="P65" s="505">
        <v>2</v>
      </c>
      <c r="Q65" s="505">
        <v>4</v>
      </c>
      <c r="R65" s="506">
        <f t="shared" si="8"/>
        <v>32</v>
      </c>
      <c r="S65" s="419">
        <f t="shared" si="5"/>
        <v>246</v>
      </c>
      <c r="T65" s="420">
        <f t="shared" si="6"/>
        <v>341</v>
      </c>
      <c r="U65"/>
    </row>
    <row r="66" spans="1:21" s="503" customFormat="1" ht="12.2" customHeight="1">
      <c r="A66" s="421">
        <v>58</v>
      </c>
      <c r="B66" s="415" t="s">
        <v>1170</v>
      </c>
      <c r="C66" s="416">
        <v>502</v>
      </c>
      <c r="D66" s="417">
        <v>341</v>
      </c>
      <c r="E66" s="417">
        <v>0</v>
      </c>
      <c r="F66" s="501">
        <v>194</v>
      </c>
      <c r="G66" s="501">
        <v>136</v>
      </c>
      <c r="H66" s="501">
        <v>95</v>
      </c>
      <c r="I66" s="501">
        <v>35</v>
      </c>
      <c r="J66" s="502">
        <f t="shared" si="7"/>
        <v>801</v>
      </c>
      <c r="K66" s="428">
        <v>26</v>
      </c>
      <c r="L66" s="504">
        <v>23</v>
      </c>
      <c r="M66" s="504">
        <v>0</v>
      </c>
      <c r="N66" s="505">
        <v>3</v>
      </c>
      <c r="O66" s="505">
        <v>1</v>
      </c>
      <c r="P66" s="505">
        <v>0</v>
      </c>
      <c r="Q66" s="505">
        <v>0</v>
      </c>
      <c r="R66" s="506">
        <f t="shared" si="8"/>
        <v>27</v>
      </c>
      <c r="S66" s="419">
        <f t="shared" si="5"/>
        <v>528</v>
      </c>
      <c r="T66" s="420">
        <f t="shared" si="6"/>
        <v>828</v>
      </c>
      <c r="U66"/>
    </row>
    <row r="67" spans="1:21" s="503" customFormat="1" ht="12.2" customHeight="1">
      <c r="A67" s="421">
        <v>59</v>
      </c>
      <c r="B67" s="415" t="s">
        <v>1171</v>
      </c>
      <c r="C67" s="416">
        <v>498</v>
      </c>
      <c r="D67" s="417">
        <v>383</v>
      </c>
      <c r="E67" s="417">
        <v>4</v>
      </c>
      <c r="F67" s="501">
        <v>131</v>
      </c>
      <c r="G67" s="501">
        <v>106</v>
      </c>
      <c r="H67" s="501">
        <v>58</v>
      </c>
      <c r="I67" s="501">
        <v>14</v>
      </c>
      <c r="J67" s="502">
        <f t="shared" si="7"/>
        <v>696</v>
      </c>
      <c r="K67" s="428">
        <v>19</v>
      </c>
      <c r="L67" s="504">
        <v>11</v>
      </c>
      <c r="M67" s="504">
        <v>0</v>
      </c>
      <c r="N67" s="505">
        <v>7</v>
      </c>
      <c r="O67" s="505">
        <v>1</v>
      </c>
      <c r="P67" s="505">
        <v>0</v>
      </c>
      <c r="Q67" s="505">
        <v>0</v>
      </c>
      <c r="R67" s="506">
        <f t="shared" si="8"/>
        <v>19</v>
      </c>
      <c r="S67" s="419">
        <f t="shared" si="5"/>
        <v>517</v>
      </c>
      <c r="T67" s="420">
        <f t="shared" si="6"/>
        <v>715</v>
      </c>
      <c r="U67"/>
    </row>
    <row r="68" spans="1:21" s="503" customFormat="1" ht="12.2" customHeight="1">
      <c r="A68" s="421">
        <v>60</v>
      </c>
      <c r="B68" s="415" t="s">
        <v>1172</v>
      </c>
      <c r="C68" s="416">
        <v>509</v>
      </c>
      <c r="D68" s="417">
        <v>363</v>
      </c>
      <c r="E68" s="417">
        <v>0</v>
      </c>
      <c r="F68" s="501">
        <v>165</v>
      </c>
      <c r="G68" s="501">
        <v>151</v>
      </c>
      <c r="H68" s="501">
        <v>87</v>
      </c>
      <c r="I68" s="501">
        <v>35</v>
      </c>
      <c r="J68" s="502">
        <f t="shared" si="7"/>
        <v>801</v>
      </c>
      <c r="K68" s="428">
        <v>19</v>
      </c>
      <c r="L68" s="504">
        <v>15</v>
      </c>
      <c r="M68" s="504">
        <v>0</v>
      </c>
      <c r="N68" s="505">
        <v>4</v>
      </c>
      <c r="O68" s="505">
        <v>2</v>
      </c>
      <c r="P68" s="505">
        <v>2</v>
      </c>
      <c r="Q68" s="505">
        <v>2</v>
      </c>
      <c r="R68" s="506">
        <f t="shared" si="8"/>
        <v>25</v>
      </c>
      <c r="S68" s="419">
        <f t="shared" si="5"/>
        <v>528</v>
      </c>
      <c r="T68" s="420">
        <f t="shared" si="6"/>
        <v>826</v>
      </c>
      <c r="U68"/>
    </row>
    <row r="69" spans="1:21" s="503" customFormat="1" ht="12.2" customHeight="1">
      <c r="A69" s="421">
        <v>61</v>
      </c>
      <c r="B69" s="415" t="s">
        <v>1173</v>
      </c>
      <c r="C69" s="416">
        <v>1036</v>
      </c>
      <c r="D69" s="417">
        <v>726</v>
      </c>
      <c r="E69" s="417">
        <v>1</v>
      </c>
      <c r="F69" s="501">
        <v>489</v>
      </c>
      <c r="G69" s="501">
        <v>182</v>
      </c>
      <c r="H69" s="501">
        <v>106</v>
      </c>
      <c r="I69" s="501">
        <v>19</v>
      </c>
      <c r="J69" s="502">
        <f t="shared" si="7"/>
        <v>1523</v>
      </c>
      <c r="K69" s="428">
        <v>334</v>
      </c>
      <c r="L69" s="504">
        <v>238</v>
      </c>
      <c r="M69" s="504">
        <v>0</v>
      </c>
      <c r="N69" s="505">
        <v>144</v>
      </c>
      <c r="O69" s="505">
        <v>6</v>
      </c>
      <c r="P69" s="505">
        <v>0</v>
      </c>
      <c r="Q69" s="505">
        <v>0</v>
      </c>
      <c r="R69" s="506">
        <f t="shared" si="8"/>
        <v>388</v>
      </c>
      <c r="S69" s="419">
        <f t="shared" si="5"/>
        <v>1370</v>
      </c>
      <c r="T69" s="420">
        <f t="shared" si="6"/>
        <v>1911</v>
      </c>
      <c r="U69"/>
    </row>
    <row r="70" spans="1:21" s="503" customFormat="1" ht="12.2" customHeight="1">
      <c r="A70" s="421">
        <v>62</v>
      </c>
      <c r="B70" s="415" t="s">
        <v>1174</v>
      </c>
      <c r="C70" s="416">
        <v>57</v>
      </c>
      <c r="D70" s="417">
        <v>34</v>
      </c>
      <c r="E70" s="417">
        <v>0</v>
      </c>
      <c r="F70" s="501">
        <v>22</v>
      </c>
      <c r="G70" s="501">
        <v>6</v>
      </c>
      <c r="H70" s="501">
        <v>14</v>
      </c>
      <c r="I70" s="501">
        <v>5</v>
      </c>
      <c r="J70" s="502">
        <f t="shared" si="7"/>
        <v>81</v>
      </c>
      <c r="K70" s="428">
        <v>0</v>
      </c>
      <c r="L70" s="504">
        <v>0</v>
      </c>
      <c r="M70" s="504">
        <v>0</v>
      </c>
      <c r="N70" s="505">
        <v>0</v>
      </c>
      <c r="O70" s="505">
        <v>0</v>
      </c>
      <c r="P70" s="505">
        <v>0</v>
      </c>
      <c r="Q70" s="505">
        <v>0</v>
      </c>
      <c r="R70" s="506">
        <f t="shared" si="8"/>
        <v>0</v>
      </c>
      <c r="S70" s="419">
        <f t="shared" si="5"/>
        <v>57</v>
      </c>
      <c r="T70" s="420">
        <f t="shared" si="6"/>
        <v>81</v>
      </c>
      <c r="U70"/>
    </row>
    <row r="71" spans="1:21" s="503" customFormat="1" ht="12.2" customHeight="1">
      <c r="A71" s="421">
        <v>63</v>
      </c>
      <c r="B71" s="415" t="s">
        <v>1175</v>
      </c>
      <c r="C71" s="416">
        <v>458</v>
      </c>
      <c r="D71" s="417">
        <v>328</v>
      </c>
      <c r="E71" s="417">
        <v>4</v>
      </c>
      <c r="F71" s="501">
        <v>316</v>
      </c>
      <c r="G71" s="501">
        <v>254</v>
      </c>
      <c r="H71" s="501">
        <v>87</v>
      </c>
      <c r="I71" s="501">
        <v>46</v>
      </c>
      <c r="J71" s="502">
        <f t="shared" si="7"/>
        <v>1035</v>
      </c>
      <c r="K71" s="428">
        <v>2</v>
      </c>
      <c r="L71" s="504">
        <v>2</v>
      </c>
      <c r="M71" s="504">
        <v>0</v>
      </c>
      <c r="N71" s="505">
        <v>0</v>
      </c>
      <c r="O71" s="505">
        <v>0</v>
      </c>
      <c r="P71" s="505">
        <v>0</v>
      </c>
      <c r="Q71" s="505">
        <v>0</v>
      </c>
      <c r="R71" s="506">
        <f t="shared" si="8"/>
        <v>2</v>
      </c>
      <c r="S71" s="419">
        <f t="shared" si="5"/>
        <v>460</v>
      </c>
      <c r="T71" s="420">
        <f t="shared" si="6"/>
        <v>1037</v>
      </c>
      <c r="U71"/>
    </row>
    <row r="72" spans="1:21" s="503" customFormat="1" ht="12.2" customHeight="1">
      <c r="A72" s="421">
        <v>64</v>
      </c>
      <c r="B72" s="415" t="s">
        <v>1176</v>
      </c>
      <c r="C72" s="416">
        <v>254</v>
      </c>
      <c r="D72" s="417">
        <v>204</v>
      </c>
      <c r="E72" s="417">
        <v>0</v>
      </c>
      <c r="F72" s="501">
        <v>94</v>
      </c>
      <c r="G72" s="501">
        <v>47</v>
      </c>
      <c r="H72" s="501">
        <v>26</v>
      </c>
      <c r="I72" s="501">
        <v>9</v>
      </c>
      <c r="J72" s="502">
        <f t="shared" si="7"/>
        <v>380</v>
      </c>
      <c r="K72" s="428">
        <v>3</v>
      </c>
      <c r="L72" s="504">
        <v>3</v>
      </c>
      <c r="M72" s="504">
        <v>0</v>
      </c>
      <c r="N72" s="505">
        <v>0</v>
      </c>
      <c r="O72" s="505">
        <v>0</v>
      </c>
      <c r="P72" s="505">
        <v>0</v>
      </c>
      <c r="Q72" s="505">
        <v>0</v>
      </c>
      <c r="R72" s="506">
        <f t="shared" si="8"/>
        <v>3</v>
      </c>
      <c r="S72" s="419">
        <f t="shared" si="5"/>
        <v>257</v>
      </c>
      <c r="T72" s="420">
        <f t="shared" si="6"/>
        <v>383</v>
      </c>
      <c r="U72"/>
    </row>
    <row r="73" spans="1:21" s="503" customFormat="1" ht="12.2" customHeight="1">
      <c r="A73" s="421">
        <v>65</v>
      </c>
      <c r="B73" s="415" t="s">
        <v>1177</v>
      </c>
      <c r="C73" s="416">
        <v>498</v>
      </c>
      <c r="D73" s="417">
        <v>299</v>
      </c>
      <c r="E73" s="417">
        <v>0</v>
      </c>
      <c r="F73" s="501">
        <v>358</v>
      </c>
      <c r="G73" s="501">
        <v>232</v>
      </c>
      <c r="H73" s="501">
        <v>136</v>
      </c>
      <c r="I73" s="501">
        <v>87</v>
      </c>
      <c r="J73" s="502">
        <f t="shared" si="7"/>
        <v>1112</v>
      </c>
      <c r="K73" s="428">
        <v>0</v>
      </c>
      <c r="L73" s="504">
        <v>0</v>
      </c>
      <c r="M73" s="504">
        <v>0</v>
      </c>
      <c r="N73" s="505">
        <v>0</v>
      </c>
      <c r="O73" s="505">
        <v>0</v>
      </c>
      <c r="P73" s="505">
        <v>0</v>
      </c>
      <c r="Q73" s="505">
        <v>0</v>
      </c>
      <c r="R73" s="506">
        <f t="shared" si="8"/>
        <v>0</v>
      </c>
      <c r="S73" s="419">
        <f t="shared" si="5"/>
        <v>498</v>
      </c>
      <c r="T73" s="420">
        <f t="shared" si="6"/>
        <v>1112</v>
      </c>
      <c r="U73"/>
    </row>
    <row r="74" spans="1:21" s="503" customFormat="1" ht="12.2" customHeight="1">
      <c r="A74" s="421">
        <v>66</v>
      </c>
      <c r="B74" s="415" t="s">
        <v>1178</v>
      </c>
      <c r="C74" s="416">
        <v>294</v>
      </c>
      <c r="D74" s="417">
        <v>204</v>
      </c>
      <c r="E74" s="417">
        <v>0</v>
      </c>
      <c r="F74" s="501">
        <v>92</v>
      </c>
      <c r="G74" s="501">
        <v>77</v>
      </c>
      <c r="H74" s="501">
        <v>48</v>
      </c>
      <c r="I74" s="501">
        <v>21</v>
      </c>
      <c r="J74" s="502">
        <f t="shared" si="7"/>
        <v>442</v>
      </c>
      <c r="K74" s="428">
        <v>2</v>
      </c>
      <c r="L74" s="504">
        <v>2</v>
      </c>
      <c r="M74" s="504">
        <v>0</v>
      </c>
      <c r="N74" s="505">
        <v>0</v>
      </c>
      <c r="O74" s="505">
        <v>0</v>
      </c>
      <c r="P74" s="505">
        <v>0</v>
      </c>
      <c r="Q74" s="505">
        <v>0</v>
      </c>
      <c r="R74" s="506">
        <f t="shared" si="8"/>
        <v>2</v>
      </c>
      <c r="S74" s="419">
        <f t="shared" si="5"/>
        <v>296</v>
      </c>
      <c r="T74" s="420">
        <f t="shared" si="6"/>
        <v>444</v>
      </c>
      <c r="U74"/>
    </row>
    <row r="75" spans="1:21" s="503" customFormat="1" ht="12.2" customHeight="1">
      <c r="A75" s="421">
        <v>67</v>
      </c>
      <c r="B75" s="415" t="s">
        <v>1179</v>
      </c>
      <c r="C75" s="416">
        <v>3526</v>
      </c>
      <c r="D75" s="417">
        <v>2464</v>
      </c>
      <c r="E75" s="417">
        <v>0</v>
      </c>
      <c r="F75" s="501">
        <v>1478</v>
      </c>
      <c r="G75" s="501">
        <v>357</v>
      </c>
      <c r="H75" s="501">
        <v>114</v>
      </c>
      <c r="I75" s="501">
        <v>9</v>
      </c>
      <c r="J75" s="502">
        <f t="shared" si="7"/>
        <v>4422</v>
      </c>
      <c r="K75" s="428">
        <v>2111</v>
      </c>
      <c r="L75" s="504">
        <v>1422</v>
      </c>
      <c r="M75" s="504">
        <v>0</v>
      </c>
      <c r="N75" s="505">
        <v>870</v>
      </c>
      <c r="O75" s="505">
        <v>40</v>
      </c>
      <c r="P75" s="505">
        <v>0</v>
      </c>
      <c r="Q75" s="505">
        <v>0</v>
      </c>
      <c r="R75" s="506">
        <f t="shared" si="8"/>
        <v>2332</v>
      </c>
      <c r="S75" s="419">
        <f t="shared" si="5"/>
        <v>5637</v>
      </c>
      <c r="T75" s="420">
        <f t="shared" si="6"/>
        <v>6754</v>
      </c>
      <c r="U75"/>
    </row>
    <row r="76" spans="1:21" s="503" customFormat="1" ht="12.2" customHeight="1">
      <c r="A76" s="421">
        <v>68</v>
      </c>
      <c r="B76" s="415" t="s">
        <v>1180</v>
      </c>
      <c r="C76" s="416">
        <v>209</v>
      </c>
      <c r="D76" s="417">
        <v>154</v>
      </c>
      <c r="E76" s="417">
        <v>0</v>
      </c>
      <c r="F76" s="501">
        <v>98</v>
      </c>
      <c r="G76" s="501">
        <v>54</v>
      </c>
      <c r="H76" s="501">
        <v>26</v>
      </c>
      <c r="I76" s="501">
        <v>11</v>
      </c>
      <c r="J76" s="502">
        <f t="shared" si="7"/>
        <v>343</v>
      </c>
      <c r="K76" s="428">
        <v>4</v>
      </c>
      <c r="L76" s="504">
        <v>0</v>
      </c>
      <c r="M76" s="504">
        <v>0</v>
      </c>
      <c r="N76" s="505">
        <v>4</v>
      </c>
      <c r="O76" s="505">
        <v>0</v>
      </c>
      <c r="P76" s="505">
        <v>0</v>
      </c>
      <c r="Q76" s="505">
        <v>0</v>
      </c>
      <c r="R76" s="506">
        <f t="shared" si="8"/>
        <v>4</v>
      </c>
      <c r="S76" s="419">
        <f t="shared" si="5"/>
        <v>213</v>
      </c>
      <c r="T76" s="420">
        <f t="shared" si="6"/>
        <v>347</v>
      </c>
      <c r="U76"/>
    </row>
    <row r="77" spans="1:21" s="503" customFormat="1" ht="12.2" customHeight="1">
      <c r="A77" s="421">
        <v>69</v>
      </c>
      <c r="B77" s="415" t="s">
        <v>1181</v>
      </c>
      <c r="C77" s="416">
        <v>45</v>
      </c>
      <c r="D77" s="417">
        <v>30</v>
      </c>
      <c r="E77" s="417">
        <v>0</v>
      </c>
      <c r="F77" s="501">
        <v>18</v>
      </c>
      <c r="G77" s="501">
        <v>10</v>
      </c>
      <c r="H77" s="501">
        <v>7</v>
      </c>
      <c r="I77" s="501">
        <v>5</v>
      </c>
      <c r="J77" s="502">
        <f t="shared" si="7"/>
        <v>70</v>
      </c>
      <c r="K77" s="428">
        <v>0</v>
      </c>
      <c r="L77" s="504">
        <v>0</v>
      </c>
      <c r="M77" s="504">
        <v>0</v>
      </c>
      <c r="N77" s="505">
        <v>0</v>
      </c>
      <c r="O77" s="505">
        <v>0</v>
      </c>
      <c r="P77" s="505">
        <v>0</v>
      </c>
      <c r="Q77" s="505">
        <v>0</v>
      </c>
      <c r="R77" s="506">
        <f t="shared" si="8"/>
        <v>0</v>
      </c>
      <c r="S77" s="419">
        <f t="shared" si="5"/>
        <v>45</v>
      </c>
      <c r="T77" s="420">
        <f t="shared" si="6"/>
        <v>70</v>
      </c>
      <c r="U77"/>
    </row>
    <row r="78" spans="1:21" s="503" customFormat="1" ht="12.2" customHeight="1">
      <c r="A78" s="421">
        <v>70</v>
      </c>
      <c r="B78" s="415" t="s">
        <v>1182</v>
      </c>
      <c r="C78" s="416">
        <v>220</v>
      </c>
      <c r="D78" s="417">
        <v>170</v>
      </c>
      <c r="E78" s="417">
        <v>0</v>
      </c>
      <c r="F78" s="501">
        <v>76</v>
      </c>
      <c r="G78" s="501">
        <v>84</v>
      </c>
      <c r="H78" s="501">
        <v>37</v>
      </c>
      <c r="I78" s="501">
        <v>19</v>
      </c>
      <c r="J78" s="502">
        <f t="shared" si="7"/>
        <v>386</v>
      </c>
      <c r="K78" s="428">
        <v>0</v>
      </c>
      <c r="L78" s="504">
        <v>0</v>
      </c>
      <c r="M78" s="504">
        <v>0</v>
      </c>
      <c r="N78" s="505">
        <v>0</v>
      </c>
      <c r="O78" s="505">
        <v>0</v>
      </c>
      <c r="P78" s="505">
        <v>0</v>
      </c>
      <c r="Q78" s="505">
        <v>0</v>
      </c>
      <c r="R78" s="506">
        <f t="shared" si="8"/>
        <v>0</v>
      </c>
      <c r="S78" s="419">
        <f t="shared" si="5"/>
        <v>220</v>
      </c>
      <c r="T78" s="420">
        <f t="shared" si="6"/>
        <v>386</v>
      </c>
      <c r="U78"/>
    </row>
    <row r="79" spans="1:21" s="503" customFormat="1" ht="12.2" customHeight="1">
      <c r="A79" s="421">
        <v>71</v>
      </c>
      <c r="B79" s="415" t="s">
        <v>1183</v>
      </c>
      <c r="C79" s="416">
        <v>294</v>
      </c>
      <c r="D79" s="417">
        <v>223</v>
      </c>
      <c r="E79" s="417">
        <v>0</v>
      </c>
      <c r="F79" s="501">
        <v>114</v>
      </c>
      <c r="G79" s="501">
        <v>66</v>
      </c>
      <c r="H79" s="501">
        <v>32</v>
      </c>
      <c r="I79" s="501">
        <v>9</v>
      </c>
      <c r="J79" s="502">
        <f t="shared" si="7"/>
        <v>444</v>
      </c>
      <c r="K79" s="428">
        <v>0</v>
      </c>
      <c r="L79" s="504">
        <v>0</v>
      </c>
      <c r="M79" s="504">
        <v>0</v>
      </c>
      <c r="N79" s="505">
        <v>0</v>
      </c>
      <c r="O79" s="505">
        <v>0</v>
      </c>
      <c r="P79" s="505">
        <v>0</v>
      </c>
      <c r="Q79" s="505">
        <v>0</v>
      </c>
      <c r="R79" s="506">
        <f t="shared" si="8"/>
        <v>0</v>
      </c>
      <c r="S79" s="419">
        <f t="shared" si="5"/>
        <v>294</v>
      </c>
      <c r="T79" s="420">
        <f t="shared" si="6"/>
        <v>444</v>
      </c>
      <c r="U79"/>
    </row>
    <row r="80" spans="1:21" s="503" customFormat="1" ht="12.2" customHeight="1">
      <c r="A80" s="421">
        <v>72</v>
      </c>
      <c r="B80" s="415" t="s">
        <v>1184</v>
      </c>
      <c r="C80" s="416">
        <v>304</v>
      </c>
      <c r="D80" s="417">
        <v>219</v>
      </c>
      <c r="E80" s="417">
        <v>0</v>
      </c>
      <c r="F80" s="501">
        <v>258</v>
      </c>
      <c r="G80" s="501">
        <v>156</v>
      </c>
      <c r="H80" s="501">
        <v>43</v>
      </c>
      <c r="I80" s="501">
        <v>19</v>
      </c>
      <c r="J80" s="502">
        <f t="shared" si="7"/>
        <v>695</v>
      </c>
      <c r="K80" s="428">
        <v>2</v>
      </c>
      <c r="L80" s="504">
        <v>2</v>
      </c>
      <c r="M80" s="504">
        <v>0</v>
      </c>
      <c r="N80" s="505">
        <v>1</v>
      </c>
      <c r="O80" s="505">
        <v>0</v>
      </c>
      <c r="P80" s="505">
        <v>0</v>
      </c>
      <c r="Q80" s="505">
        <v>0</v>
      </c>
      <c r="R80" s="506">
        <f t="shared" si="8"/>
        <v>3</v>
      </c>
      <c r="S80" s="419">
        <f t="shared" si="5"/>
        <v>306</v>
      </c>
      <c r="T80" s="420">
        <f t="shared" si="6"/>
        <v>698</v>
      </c>
      <c r="U80"/>
    </row>
    <row r="81" spans="1:21" s="503" customFormat="1" ht="12.2" customHeight="1">
      <c r="A81" s="421">
        <v>73</v>
      </c>
      <c r="B81" s="415" t="s">
        <v>1185</v>
      </c>
      <c r="C81" s="416">
        <v>167</v>
      </c>
      <c r="D81" s="417">
        <v>126</v>
      </c>
      <c r="E81" s="417">
        <v>0</v>
      </c>
      <c r="F81" s="501">
        <v>182</v>
      </c>
      <c r="G81" s="501">
        <v>127</v>
      </c>
      <c r="H81" s="501">
        <v>27</v>
      </c>
      <c r="I81" s="501">
        <v>14</v>
      </c>
      <c r="J81" s="502">
        <f t="shared" si="7"/>
        <v>476</v>
      </c>
      <c r="K81" s="428">
        <v>0</v>
      </c>
      <c r="L81" s="504">
        <v>0</v>
      </c>
      <c r="M81" s="504">
        <v>0</v>
      </c>
      <c r="N81" s="505">
        <v>0</v>
      </c>
      <c r="O81" s="505">
        <v>0</v>
      </c>
      <c r="P81" s="505">
        <v>0</v>
      </c>
      <c r="Q81" s="505">
        <v>0</v>
      </c>
      <c r="R81" s="506">
        <f t="shared" si="8"/>
        <v>0</v>
      </c>
      <c r="S81" s="419">
        <f t="shared" si="5"/>
        <v>167</v>
      </c>
      <c r="T81" s="420">
        <f t="shared" si="6"/>
        <v>476</v>
      </c>
      <c r="U81"/>
    </row>
    <row r="82" spans="1:21" s="503" customFormat="1" ht="12.2" customHeight="1">
      <c r="A82" s="421">
        <v>74</v>
      </c>
      <c r="B82" s="415" t="s">
        <v>1186</v>
      </c>
      <c r="C82" s="416">
        <v>940</v>
      </c>
      <c r="D82" s="417">
        <v>743</v>
      </c>
      <c r="E82" s="417">
        <v>0</v>
      </c>
      <c r="F82" s="501">
        <v>275</v>
      </c>
      <c r="G82" s="501">
        <v>61</v>
      </c>
      <c r="H82" s="501">
        <v>37</v>
      </c>
      <c r="I82" s="501">
        <v>2</v>
      </c>
      <c r="J82" s="502">
        <f t="shared" si="7"/>
        <v>1118</v>
      </c>
      <c r="K82" s="428">
        <v>579</v>
      </c>
      <c r="L82" s="504">
        <v>478</v>
      </c>
      <c r="M82" s="504">
        <v>0</v>
      </c>
      <c r="N82" s="505">
        <v>123</v>
      </c>
      <c r="O82" s="505">
        <v>16</v>
      </c>
      <c r="P82" s="505">
        <v>0</v>
      </c>
      <c r="Q82" s="505">
        <v>0</v>
      </c>
      <c r="R82" s="506">
        <f t="shared" si="8"/>
        <v>617</v>
      </c>
      <c r="S82" s="419">
        <f t="shared" si="5"/>
        <v>1519</v>
      </c>
      <c r="T82" s="420">
        <f t="shared" si="6"/>
        <v>1735</v>
      </c>
      <c r="U82"/>
    </row>
    <row r="83" spans="1:21" s="503" customFormat="1" ht="12.2" customHeight="1">
      <c r="A83" s="421">
        <v>75</v>
      </c>
      <c r="B83" s="415" t="s">
        <v>1187</v>
      </c>
      <c r="C83" s="416">
        <v>37</v>
      </c>
      <c r="D83" s="417">
        <v>19</v>
      </c>
      <c r="E83" s="417">
        <v>0</v>
      </c>
      <c r="F83" s="501">
        <v>5</v>
      </c>
      <c r="G83" s="501">
        <v>4</v>
      </c>
      <c r="H83" s="501">
        <v>12</v>
      </c>
      <c r="I83" s="501">
        <v>10</v>
      </c>
      <c r="J83" s="502">
        <f t="shared" si="7"/>
        <v>50</v>
      </c>
      <c r="K83" s="428">
        <v>2</v>
      </c>
      <c r="L83" s="504">
        <v>2</v>
      </c>
      <c r="M83" s="504">
        <v>0</v>
      </c>
      <c r="N83" s="505">
        <v>0</v>
      </c>
      <c r="O83" s="505">
        <v>0</v>
      </c>
      <c r="P83" s="505">
        <v>0</v>
      </c>
      <c r="Q83" s="505">
        <v>0</v>
      </c>
      <c r="R83" s="506">
        <f t="shared" si="8"/>
        <v>2</v>
      </c>
      <c r="S83" s="419">
        <f t="shared" si="5"/>
        <v>39</v>
      </c>
      <c r="T83" s="420">
        <f t="shared" si="6"/>
        <v>52</v>
      </c>
      <c r="U83"/>
    </row>
    <row r="84" spans="1:21" s="503" customFormat="1" ht="12.2" customHeight="1">
      <c r="A84" s="421">
        <v>76</v>
      </c>
      <c r="B84" s="415" t="s">
        <v>1188</v>
      </c>
      <c r="C84" s="416">
        <v>75</v>
      </c>
      <c r="D84" s="417">
        <v>49</v>
      </c>
      <c r="E84" s="417">
        <v>0</v>
      </c>
      <c r="F84" s="501">
        <v>64</v>
      </c>
      <c r="G84" s="501">
        <v>37</v>
      </c>
      <c r="H84" s="501">
        <v>18</v>
      </c>
      <c r="I84" s="501">
        <v>10</v>
      </c>
      <c r="J84" s="502">
        <f t="shared" si="7"/>
        <v>178</v>
      </c>
      <c r="K84" s="428">
        <v>0</v>
      </c>
      <c r="L84" s="504">
        <v>0</v>
      </c>
      <c r="M84" s="504">
        <v>0</v>
      </c>
      <c r="N84" s="505">
        <v>0</v>
      </c>
      <c r="O84" s="505">
        <v>0</v>
      </c>
      <c r="P84" s="505">
        <v>0</v>
      </c>
      <c r="Q84" s="505">
        <v>0</v>
      </c>
      <c r="R84" s="506">
        <f t="shared" si="8"/>
        <v>0</v>
      </c>
      <c r="S84" s="419">
        <f t="shared" si="5"/>
        <v>75</v>
      </c>
      <c r="T84" s="420">
        <f t="shared" si="6"/>
        <v>178</v>
      </c>
      <c r="U84"/>
    </row>
    <row r="85" spans="1:21" s="503" customFormat="1" ht="12.2" customHeight="1">
      <c r="A85" s="421">
        <v>77</v>
      </c>
      <c r="B85" s="415" t="s">
        <v>1189</v>
      </c>
      <c r="C85" s="416">
        <v>159</v>
      </c>
      <c r="D85" s="417">
        <v>107</v>
      </c>
      <c r="E85" s="417">
        <v>0</v>
      </c>
      <c r="F85" s="501">
        <v>68</v>
      </c>
      <c r="G85" s="501">
        <v>29</v>
      </c>
      <c r="H85" s="501">
        <v>16</v>
      </c>
      <c r="I85" s="501">
        <v>3</v>
      </c>
      <c r="J85" s="502">
        <f t="shared" si="7"/>
        <v>223</v>
      </c>
      <c r="K85" s="428">
        <v>10</v>
      </c>
      <c r="L85" s="504">
        <v>7</v>
      </c>
      <c r="M85" s="504">
        <v>0</v>
      </c>
      <c r="N85" s="505">
        <v>6</v>
      </c>
      <c r="O85" s="505">
        <v>0</v>
      </c>
      <c r="P85" s="505">
        <v>0</v>
      </c>
      <c r="Q85" s="505">
        <v>0</v>
      </c>
      <c r="R85" s="506">
        <f t="shared" si="8"/>
        <v>13</v>
      </c>
      <c r="S85" s="419">
        <f t="shared" si="5"/>
        <v>169</v>
      </c>
      <c r="T85" s="420">
        <f t="shared" si="6"/>
        <v>236</v>
      </c>
      <c r="U85"/>
    </row>
    <row r="86" spans="1:21" s="503" customFormat="1" ht="12.2" customHeight="1">
      <c r="A86" s="421">
        <v>78</v>
      </c>
      <c r="B86" s="415" t="s">
        <v>1190</v>
      </c>
      <c r="C86" s="416">
        <v>465</v>
      </c>
      <c r="D86" s="417">
        <v>374</v>
      </c>
      <c r="E86" s="417">
        <v>0</v>
      </c>
      <c r="F86" s="501">
        <v>160</v>
      </c>
      <c r="G86" s="501">
        <v>56</v>
      </c>
      <c r="H86" s="501">
        <v>34</v>
      </c>
      <c r="I86" s="501">
        <v>0</v>
      </c>
      <c r="J86" s="502">
        <f t="shared" si="7"/>
        <v>624</v>
      </c>
      <c r="K86" s="428">
        <v>140</v>
      </c>
      <c r="L86" s="504">
        <v>113</v>
      </c>
      <c r="M86" s="504">
        <v>0</v>
      </c>
      <c r="N86" s="505">
        <v>31</v>
      </c>
      <c r="O86" s="505">
        <v>0</v>
      </c>
      <c r="P86" s="505">
        <v>0</v>
      </c>
      <c r="Q86" s="505">
        <v>0</v>
      </c>
      <c r="R86" s="506">
        <f t="shared" si="8"/>
        <v>144</v>
      </c>
      <c r="S86" s="419">
        <f t="shared" si="5"/>
        <v>605</v>
      </c>
      <c r="T86" s="420">
        <f t="shared" si="6"/>
        <v>768</v>
      </c>
      <c r="U86"/>
    </row>
    <row r="87" spans="1:21" s="503" customFormat="1" ht="12.2" customHeight="1">
      <c r="A87" s="421">
        <v>79</v>
      </c>
      <c r="B87" s="415" t="s">
        <v>1191</v>
      </c>
      <c r="C87" s="416">
        <v>68</v>
      </c>
      <c r="D87" s="417">
        <v>55</v>
      </c>
      <c r="E87" s="417">
        <v>0</v>
      </c>
      <c r="F87" s="501">
        <v>37</v>
      </c>
      <c r="G87" s="501">
        <v>24</v>
      </c>
      <c r="H87" s="501">
        <v>10</v>
      </c>
      <c r="I87" s="501">
        <v>3</v>
      </c>
      <c r="J87" s="502">
        <f t="shared" si="7"/>
        <v>129</v>
      </c>
      <c r="K87" s="428">
        <v>0</v>
      </c>
      <c r="L87" s="504">
        <v>0</v>
      </c>
      <c r="M87" s="504">
        <v>0</v>
      </c>
      <c r="N87" s="505">
        <v>0</v>
      </c>
      <c r="O87" s="505">
        <v>0</v>
      </c>
      <c r="P87" s="505">
        <v>0</v>
      </c>
      <c r="Q87" s="505">
        <v>0</v>
      </c>
      <c r="R87" s="506">
        <f t="shared" si="8"/>
        <v>0</v>
      </c>
      <c r="S87" s="419">
        <f t="shared" si="5"/>
        <v>68</v>
      </c>
      <c r="T87" s="420">
        <f t="shared" si="6"/>
        <v>129</v>
      </c>
      <c r="U87"/>
    </row>
    <row r="88" spans="1:21" s="503" customFormat="1" ht="12.2" customHeight="1">
      <c r="A88" s="421">
        <v>80</v>
      </c>
      <c r="B88" s="415" t="s">
        <v>1192</v>
      </c>
      <c r="C88" s="416">
        <v>405</v>
      </c>
      <c r="D88" s="417">
        <v>305</v>
      </c>
      <c r="E88" s="417">
        <v>0</v>
      </c>
      <c r="F88" s="501">
        <v>219</v>
      </c>
      <c r="G88" s="501">
        <v>141</v>
      </c>
      <c r="H88" s="501">
        <v>69</v>
      </c>
      <c r="I88" s="501">
        <v>27</v>
      </c>
      <c r="J88" s="502">
        <f t="shared" si="7"/>
        <v>761</v>
      </c>
      <c r="K88" s="428">
        <v>1</v>
      </c>
      <c r="L88" s="504">
        <v>0</v>
      </c>
      <c r="M88" s="504">
        <v>0</v>
      </c>
      <c r="N88" s="505">
        <v>1</v>
      </c>
      <c r="O88" s="505">
        <v>0</v>
      </c>
      <c r="P88" s="505">
        <v>0</v>
      </c>
      <c r="Q88" s="505">
        <v>0</v>
      </c>
      <c r="R88" s="506">
        <f t="shared" si="8"/>
        <v>1</v>
      </c>
      <c r="S88" s="419">
        <f t="shared" si="5"/>
        <v>406</v>
      </c>
      <c r="T88" s="420">
        <f t="shared" si="6"/>
        <v>762</v>
      </c>
      <c r="U88"/>
    </row>
    <row r="89" spans="1:21" s="503" customFormat="1" ht="12.2" customHeight="1">
      <c r="A89" s="421">
        <v>81</v>
      </c>
      <c r="B89" s="415" t="s">
        <v>1193</v>
      </c>
      <c r="C89" s="428">
        <v>279</v>
      </c>
      <c r="D89" s="417">
        <v>202</v>
      </c>
      <c r="E89" s="417">
        <v>0</v>
      </c>
      <c r="F89" s="501">
        <v>92</v>
      </c>
      <c r="G89" s="501">
        <v>42</v>
      </c>
      <c r="H89" s="501">
        <v>37</v>
      </c>
      <c r="I89" s="501">
        <v>14</v>
      </c>
      <c r="J89" s="502">
        <f t="shared" si="7"/>
        <v>387</v>
      </c>
      <c r="K89" s="428">
        <v>29</v>
      </c>
      <c r="L89" s="504">
        <v>22</v>
      </c>
      <c r="M89" s="504">
        <v>0</v>
      </c>
      <c r="N89" s="505">
        <v>7</v>
      </c>
      <c r="O89" s="505">
        <v>0</v>
      </c>
      <c r="P89" s="505">
        <v>0</v>
      </c>
      <c r="Q89" s="505">
        <v>0</v>
      </c>
      <c r="R89" s="506">
        <f t="shared" si="8"/>
        <v>29</v>
      </c>
      <c r="S89" s="419">
        <f t="shared" si="5"/>
        <v>308</v>
      </c>
      <c r="T89" s="420">
        <f t="shared" si="6"/>
        <v>416</v>
      </c>
      <c r="U89"/>
    </row>
    <row r="90" spans="1:21" s="503" customFormat="1" ht="12.2" customHeight="1">
      <c r="A90" s="421">
        <v>90</v>
      </c>
      <c r="B90" s="415" t="s">
        <v>2893</v>
      </c>
      <c r="C90" s="428">
        <v>15</v>
      </c>
      <c r="D90" s="417">
        <v>8</v>
      </c>
      <c r="E90" s="417">
        <v>0</v>
      </c>
      <c r="F90" s="501">
        <v>9</v>
      </c>
      <c r="G90" s="501">
        <v>1</v>
      </c>
      <c r="H90" s="501">
        <v>0</v>
      </c>
      <c r="I90" s="501">
        <v>0</v>
      </c>
      <c r="J90" s="502">
        <f t="shared" si="7"/>
        <v>18</v>
      </c>
      <c r="K90" s="428">
        <v>0</v>
      </c>
      <c r="L90" s="504">
        <v>0</v>
      </c>
      <c r="M90" s="504">
        <v>0</v>
      </c>
      <c r="N90" s="505">
        <v>0</v>
      </c>
      <c r="O90" s="505">
        <v>0</v>
      </c>
      <c r="P90" s="505">
        <v>0</v>
      </c>
      <c r="Q90" s="505">
        <v>0</v>
      </c>
      <c r="R90" s="506">
        <f t="shared" si="8"/>
        <v>0</v>
      </c>
      <c r="S90" s="419">
        <f t="shared" si="5"/>
        <v>15</v>
      </c>
      <c r="T90" s="420">
        <f t="shared" si="6"/>
        <v>18</v>
      </c>
      <c r="U90"/>
    </row>
    <row r="91" spans="1:21" s="480" customFormat="1" ht="12.6" customHeight="1">
      <c r="A91" s="481"/>
      <c r="B91" s="482" t="s">
        <v>1111</v>
      </c>
      <c r="C91" s="499">
        <f>SUM(C5:C90)</f>
        <v>51793</v>
      </c>
      <c r="D91" s="499">
        <f t="shared" ref="D91:T91" si="9">SUM(D5:D90)</f>
        <v>38155</v>
      </c>
      <c r="E91" s="499">
        <f t="shared" si="9"/>
        <v>114</v>
      </c>
      <c r="F91" s="499">
        <f t="shared" si="9"/>
        <v>21397</v>
      </c>
      <c r="G91" s="499">
        <f t="shared" si="9"/>
        <v>11929</v>
      </c>
      <c r="H91" s="499">
        <f t="shared" si="9"/>
        <v>6544</v>
      </c>
      <c r="I91" s="499">
        <f t="shared" si="9"/>
        <v>2128</v>
      </c>
      <c r="J91" s="499">
        <f t="shared" si="9"/>
        <v>80267</v>
      </c>
      <c r="K91" s="499">
        <f t="shared" si="9"/>
        <v>4458</v>
      </c>
      <c r="L91" s="499">
        <f t="shared" si="9"/>
        <v>3089</v>
      </c>
      <c r="M91" s="499">
        <f t="shared" si="9"/>
        <v>1</v>
      </c>
      <c r="N91" s="499">
        <f t="shared" si="9"/>
        <v>1623</v>
      </c>
      <c r="O91" s="499">
        <f t="shared" si="9"/>
        <v>109</v>
      </c>
      <c r="P91" s="499">
        <f t="shared" si="9"/>
        <v>17</v>
      </c>
      <c r="Q91" s="499">
        <f t="shared" si="9"/>
        <v>6</v>
      </c>
      <c r="R91" s="499">
        <f t="shared" si="9"/>
        <v>4845</v>
      </c>
      <c r="S91" s="499">
        <f t="shared" si="9"/>
        <v>56251</v>
      </c>
      <c r="T91" s="499">
        <f t="shared" si="9"/>
        <v>85112</v>
      </c>
      <c r="U91"/>
    </row>
  </sheetData>
  <mergeCells count="14">
    <mergeCell ref="A1:T1"/>
    <mergeCell ref="A2:T2"/>
    <mergeCell ref="S3:T3"/>
    <mergeCell ref="A4:A5"/>
    <mergeCell ref="B4:B5"/>
    <mergeCell ref="C4:J4"/>
    <mergeCell ref="K4:R4"/>
    <mergeCell ref="S4:T4"/>
    <mergeCell ref="S46:T46"/>
    <mergeCell ref="A47:A48"/>
    <mergeCell ref="B47:B48"/>
    <mergeCell ref="C47:J47"/>
    <mergeCell ref="K47:R47"/>
    <mergeCell ref="S47:T47"/>
  </mergeCells>
  <printOptions horizontalCentered="1" verticalCentered="1"/>
  <pageMargins left="0.27559055118110237" right="0.23622047244094491" top="0.39370078740157483" bottom="0" header="0.27559055118110237" footer="0.23622047244094491"/>
  <pageSetup paperSize="9" scale="83" orientation="landscape" r:id="rId1"/>
  <headerFooter alignWithMargins="0"/>
  <rowBreaks count="1" manualBreakCount="1">
    <brk id="45" max="19" man="1"/>
  </rowBreaks>
  <ignoredErrors>
    <ignoredError sqref="J6:J45 R6:R45 J49:J90 R49:R90" formulaRange="1"/>
  </ignoredErrors>
</worksheet>
</file>

<file path=xl/worksheets/sheet27.xml><?xml version="1.0" encoding="utf-8"?>
<worksheet xmlns="http://schemas.openxmlformats.org/spreadsheetml/2006/main" xmlns:r="http://schemas.openxmlformats.org/officeDocument/2006/relationships">
  <sheetPr>
    <tabColor theme="0" tint="-0.34998626667073579"/>
  </sheetPr>
  <dimension ref="A1:R92"/>
  <sheetViews>
    <sheetView showGridLines="0" zoomScaleNormal="100" workbookViewId="0">
      <pane xSplit="1" ySplit="4" topLeftCell="B73"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5"/>
  <cols>
    <col min="1" max="1" width="6.28515625" style="97" customWidth="1"/>
    <col min="2" max="2" width="7.42578125" style="97" customWidth="1"/>
    <col min="3" max="3" width="8.28515625" style="97" customWidth="1"/>
    <col min="4" max="4" width="8.7109375" style="97" customWidth="1"/>
    <col min="5" max="5" width="11" style="97" customWidth="1"/>
    <col min="6" max="9" width="7.42578125" style="97" customWidth="1"/>
    <col min="10" max="10" width="8.42578125" style="97" customWidth="1"/>
    <col min="11" max="11" width="8.85546875" style="97" customWidth="1"/>
    <col min="12" max="12" width="11" style="97" customWidth="1"/>
    <col min="13" max="16" width="7.42578125" style="97" customWidth="1"/>
    <col min="17" max="17" width="9.140625" style="97"/>
    <col min="19" max="16384" width="9.140625" style="97"/>
  </cols>
  <sheetData>
    <row r="1" spans="1:18" ht="27" customHeight="1">
      <c r="A1" s="976" t="s">
        <v>3215</v>
      </c>
      <c r="B1" s="976"/>
      <c r="C1" s="976"/>
      <c r="D1" s="976"/>
      <c r="E1" s="976"/>
      <c r="F1" s="976"/>
      <c r="G1" s="976"/>
      <c r="H1" s="976"/>
      <c r="I1" s="976"/>
      <c r="J1" s="976"/>
      <c r="K1" s="976"/>
      <c r="L1" s="976"/>
      <c r="M1" s="976"/>
      <c r="N1" s="976"/>
      <c r="O1" s="976"/>
      <c r="P1" s="976"/>
    </row>
    <row r="2" spans="1:18" s="262" customFormat="1">
      <c r="A2" s="866" t="s">
        <v>3216</v>
      </c>
      <c r="B2" s="866"/>
      <c r="C2" s="866"/>
      <c r="D2" s="866"/>
      <c r="E2" s="866"/>
      <c r="F2" s="866"/>
      <c r="G2" s="866"/>
      <c r="H2" s="866"/>
      <c r="I2" s="866"/>
      <c r="J2" s="866"/>
      <c r="K2" s="866"/>
      <c r="L2" s="866"/>
      <c r="M2" s="866"/>
      <c r="N2" s="866"/>
      <c r="O2" s="866"/>
      <c r="P2" s="866"/>
      <c r="R2"/>
    </row>
    <row r="3" spans="1:18" ht="19.5" customHeight="1">
      <c r="A3" s="977" t="s">
        <v>2925</v>
      </c>
      <c r="B3" s="955" t="s">
        <v>2928</v>
      </c>
      <c r="C3" s="955"/>
      <c r="D3" s="955"/>
      <c r="E3" s="955"/>
      <c r="F3" s="955"/>
      <c r="G3" s="955"/>
      <c r="H3" s="872"/>
      <c r="I3" s="955" t="s">
        <v>2929</v>
      </c>
      <c r="J3" s="955"/>
      <c r="K3" s="955"/>
      <c r="L3" s="955"/>
      <c r="M3" s="955"/>
      <c r="N3" s="955"/>
      <c r="O3" s="955"/>
      <c r="P3" s="960" t="s">
        <v>3034</v>
      </c>
    </row>
    <row r="4" spans="1:18" ht="37.5" customHeight="1">
      <c r="A4" s="978"/>
      <c r="B4" s="442" t="s">
        <v>2820</v>
      </c>
      <c r="C4" s="441" t="s">
        <v>2821</v>
      </c>
      <c r="D4" s="441" t="s">
        <v>2822</v>
      </c>
      <c r="E4" s="441" t="s">
        <v>2823</v>
      </c>
      <c r="F4" s="441" t="s">
        <v>2824</v>
      </c>
      <c r="G4" s="441" t="s">
        <v>2825</v>
      </c>
      <c r="H4" s="233" t="s">
        <v>1010</v>
      </c>
      <c r="I4" s="441" t="s">
        <v>2820</v>
      </c>
      <c r="J4" s="441" t="s">
        <v>2821</v>
      </c>
      <c r="K4" s="441" t="s">
        <v>2822</v>
      </c>
      <c r="L4" s="441" t="s">
        <v>2823</v>
      </c>
      <c r="M4" s="441" t="s">
        <v>2824</v>
      </c>
      <c r="N4" s="441" t="s">
        <v>2825</v>
      </c>
      <c r="O4" s="233" t="s">
        <v>1010</v>
      </c>
      <c r="P4" s="970"/>
    </row>
    <row r="5" spans="1:18" ht="12.6" customHeight="1">
      <c r="A5" s="117">
        <v>0</v>
      </c>
      <c r="B5" s="514">
        <v>0</v>
      </c>
      <c r="C5" s="180">
        <v>0</v>
      </c>
      <c r="D5" s="180">
        <v>10</v>
      </c>
      <c r="E5" s="180">
        <v>10</v>
      </c>
      <c r="F5" s="180">
        <v>0</v>
      </c>
      <c r="G5" s="180">
        <v>0</v>
      </c>
      <c r="H5" s="181">
        <f>SUM(B5:G5)</f>
        <v>20</v>
      </c>
      <c r="I5" s="182">
        <v>0</v>
      </c>
      <c r="J5" s="182">
        <v>0</v>
      </c>
      <c r="K5" s="182">
        <v>0</v>
      </c>
      <c r="L5" s="182">
        <v>0</v>
      </c>
      <c r="M5" s="182">
        <v>0</v>
      </c>
      <c r="N5" s="182">
        <v>0</v>
      </c>
      <c r="O5" s="181">
        <f>SUM(I5:N5)</f>
        <v>0</v>
      </c>
      <c r="P5" s="181">
        <f>H5+O5</f>
        <v>20</v>
      </c>
    </row>
    <row r="6" spans="1:18" ht="12.6" customHeight="1">
      <c r="A6" s="117">
        <f>+A5+1</f>
        <v>1</v>
      </c>
      <c r="B6" s="515">
        <v>0</v>
      </c>
      <c r="C6" s="120">
        <v>0</v>
      </c>
      <c r="D6" s="120">
        <v>68</v>
      </c>
      <c r="E6" s="120">
        <v>69</v>
      </c>
      <c r="F6" s="120">
        <v>0</v>
      </c>
      <c r="G6" s="120">
        <v>0</v>
      </c>
      <c r="H6" s="181">
        <f t="shared" ref="H6:H69" si="0">SUM(B6:G6)</f>
        <v>137</v>
      </c>
      <c r="I6" s="182">
        <v>0</v>
      </c>
      <c r="J6" s="182">
        <v>0</v>
      </c>
      <c r="K6" s="182">
        <v>0</v>
      </c>
      <c r="L6" s="182">
        <v>0</v>
      </c>
      <c r="M6" s="182">
        <v>0</v>
      </c>
      <c r="N6" s="182">
        <v>0</v>
      </c>
      <c r="O6" s="181">
        <f t="shared" ref="O6:O69" si="1">SUM(I6:N6)</f>
        <v>0</v>
      </c>
      <c r="P6" s="181">
        <f t="shared" ref="P6:P69" si="2">H6+O6</f>
        <v>137</v>
      </c>
    </row>
    <row r="7" spans="1:18" ht="12.6" customHeight="1">
      <c r="A7" s="117">
        <f t="shared" ref="A7:A70" si="3">+A6+1</f>
        <v>2</v>
      </c>
      <c r="B7" s="515">
        <v>0</v>
      </c>
      <c r="C7" s="120">
        <v>0</v>
      </c>
      <c r="D7" s="120">
        <v>146</v>
      </c>
      <c r="E7" s="120">
        <v>128</v>
      </c>
      <c r="F7" s="120">
        <v>0</v>
      </c>
      <c r="G7" s="120">
        <v>0</v>
      </c>
      <c r="H7" s="181">
        <f t="shared" si="0"/>
        <v>274</v>
      </c>
      <c r="I7" s="182">
        <v>0</v>
      </c>
      <c r="J7" s="182">
        <v>0</v>
      </c>
      <c r="K7" s="182">
        <v>0</v>
      </c>
      <c r="L7" s="182">
        <v>0</v>
      </c>
      <c r="M7" s="182">
        <v>0</v>
      </c>
      <c r="N7" s="182">
        <v>0</v>
      </c>
      <c r="O7" s="181">
        <f t="shared" si="1"/>
        <v>0</v>
      </c>
      <c r="P7" s="181">
        <f t="shared" si="2"/>
        <v>274</v>
      </c>
    </row>
    <row r="8" spans="1:18" ht="12.6" customHeight="1">
      <c r="A8" s="117">
        <f t="shared" si="3"/>
        <v>3</v>
      </c>
      <c r="B8" s="515">
        <v>0</v>
      </c>
      <c r="C8" s="120">
        <v>0</v>
      </c>
      <c r="D8" s="120">
        <v>199</v>
      </c>
      <c r="E8" s="120">
        <v>170</v>
      </c>
      <c r="F8" s="120">
        <v>0</v>
      </c>
      <c r="G8" s="120">
        <v>0</v>
      </c>
      <c r="H8" s="181">
        <f t="shared" si="0"/>
        <v>369</v>
      </c>
      <c r="I8" s="182">
        <v>0</v>
      </c>
      <c r="J8" s="182">
        <v>0</v>
      </c>
      <c r="K8" s="182">
        <v>0</v>
      </c>
      <c r="L8" s="182">
        <v>0</v>
      </c>
      <c r="M8" s="182">
        <v>0</v>
      </c>
      <c r="N8" s="182">
        <v>0</v>
      </c>
      <c r="O8" s="181">
        <f t="shared" si="1"/>
        <v>0</v>
      </c>
      <c r="P8" s="181">
        <f t="shared" si="2"/>
        <v>369</v>
      </c>
    </row>
    <row r="9" spans="1:18" ht="12.6" customHeight="1">
      <c r="A9" s="117">
        <f t="shared" si="3"/>
        <v>4</v>
      </c>
      <c r="B9" s="515">
        <v>0</v>
      </c>
      <c r="C9" s="120">
        <v>0</v>
      </c>
      <c r="D9" s="120">
        <v>241</v>
      </c>
      <c r="E9" s="120">
        <v>216</v>
      </c>
      <c r="F9" s="120">
        <v>0</v>
      </c>
      <c r="G9" s="120">
        <v>0</v>
      </c>
      <c r="H9" s="181">
        <f t="shared" si="0"/>
        <v>457</v>
      </c>
      <c r="I9" s="182">
        <v>0</v>
      </c>
      <c r="J9" s="182">
        <v>0</v>
      </c>
      <c r="K9" s="182">
        <v>1</v>
      </c>
      <c r="L9" s="182">
        <v>1</v>
      </c>
      <c r="M9" s="182">
        <v>0</v>
      </c>
      <c r="N9" s="182">
        <v>0</v>
      </c>
      <c r="O9" s="181">
        <f t="shared" si="1"/>
        <v>2</v>
      </c>
      <c r="P9" s="181">
        <f t="shared" si="2"/>
        <v>459</v>
      </c>
    </row>
    <row r="10" spans="1:18" ht="12.6" customHeight="1">
      <c r="A10" s="117">
        <f t="shared" si="3"/>
        <v>5</v>
      </c>
      <c r="B10" s="515">
        <v>0</v>
      </c>
      <c r="C10" s="120">
        <v>0</v>
      </c>
      <c r="D10" s="120">
        <v>341</v>
      </c>
      <c r="E10" s="120">
        <v>296</v>
      </c>
      <c r="F10" s="120">
        <v>0</v>
      </c>
      <c r="G10" s="120">
        <v>0</v>
      </c>
      <c r="H10" s="181">
        <f t="shared" si="0"/>
        <v>637</v>
      </c>
      <c r="I10" s="182">
        <v>0</v>
      </c>
      <c r="J10" s="182">
        <v>0</v>
      </c>
      <c r="K10" s="182">
        <v>0</v>
      </c>
      <c r="L10" s="182">
        <v>0</v>
      </c>
      <c r="M10" s="182">
        <v>0</v>
      </c>
      <c r="N10" s="182">
        <v>0</v>
      </c>
      <c r="O10" s="181">
        <f t="shared" si="1"/>
        <v>0</v>
      </c>
      <c r="P10" s="181">
        <f t="shared" si="2"/>
        <v>637</v>
      </c>
    </row>
    <row r="11" spans="1:18" ht="12.6" customHeight="1">
      <c r="A11" s="117">
        <f t="shared" si="3"/>
        <v>6</v>
      </c>
      <c r="B11" s="515">
        <v>0</v>
      </c>
      <c r="C11" s="120">
        <v>0</v>
      </c>
      <c r="D11" s="120">
        <v>408</v>
      </c>
      <c r="E11" s="120">
        <v>363</v>
      </c>
      <c r="F11" s="120">
        <v>0</v>
      </c>
      <c r="G11" s="120">
        <v>0</v>
      </c>
      <c r="H11" s="181">
        <f t="shared" si="0"/>
        <v>771</v>
      </c>
      <c r="I11" s="182">
        <v>0</v>
      </c>
      <c r="J11" s="182">
        <v>0</v>
      </c>
      <c r="K11" s="182">
        <v>0</v>
      </c>
      <c r="L11" s="182">
        <v>2</v>
      </c>
      <c r="M11" s="182">
        <v>0</v>
      </c>
      <c r="N11" s="182">
        <v>0</v>
      </c>
      <c r="O11" s="181">
        <f t="shared" si="1"/>
        <v>2</v>
      </c>
      <c r="P11" s="181">
        <f t="shared" si="2"/>
        <v>773</v>
      </c>
    </row>
    <row r="12" spans="1:18" ht="12.6" customHeight="1">
      <c r="A12" s="117">
        <f t="shared" si="3"/>
        <v>7</v>
      </c>
      <c r="B12" s="515">
        <v>0</v>
      </c>
      <c r="C12" s="120">
        <v>0</v>
      </c>
      <c r="D12" s="120">
        <v>545</v>
      </c>
      <c r="E12" s="120">
        <v>478</v>
      </c>
      <c r="F12" s="120">
        <v>0</v>
      </c>
      <c r="G12" s="120">
        <v>0</v>
      </c>
      <c r="H12" s="181">
        <f t="shared" si="0"/>
        <v>1023</v>
      </c>
      <c r="I12" s="182">
        <v>0</v>
      </c>
      <c r="J12" s="182">
        <v>0</v>
      </c>
      <c r="K12" s="182">
        <v>1</v>
      </c>
      <c r="L12" s="182">
        <v>1</v>
      </c>
      <c r="M12" s="182">
        <v>0</v>
      </c>
      <c r="N12" s="182">
        <v>0</v>
      </c>
      <c r="O12" s="181">
        <f t="shared" si="1"/>
        <v>2</v>
      </c>
      <c r="P12" s="181">
        <f t="shared" si="2"/>
        <v>1025</v>
      </c>
    </row>
    <row r="13" spans="1:18" ht="12.6" customHeight="1">
      <c r="A13" s="117">
        <f t="shared" si="3"/>
        <v>8</v>
      </c>
      <c r="B13" s="515">
        <v>0</v>
      </c>
      <c r="C13" s="120">
        <v>0</v>
      </c>
      <c r="D13" s="120">
        <v>560</v>
      </c>
      <c r="E13" s="120">
        <v>498</v>
      </c>
      <c r="F13" s="120">
        <v>0</v>
      </c>
      <c r="G13" s="120">
        <v>0</v>
      </c>
      <c r="H13" s="181">
        <f t="shared" si="0"/>
        <v>1058</v>
      </c>
      <c r="I13" s="182">
        <v>0</v>
      </c>
      <c r="J13" s="182">
        <v>0</v>
      </c>
      <c r="K13" s="182">
        <v>3</v>
      </c>
      <c r="L13" s="182">
        <v>2</v>
      </c>
      <c r="M13" s="182">
        <v>0</v>
      </c>
      <c r="N13" s="182">
        <v>0</v>
      </c>
      <c r="O13" s="181">
        <f t="shared" si="1"/>
        <v>5</v>
      </c>
      <c r="P13" s="181">
        <f t="shared" si="2"/>
        <v>1063</v>
      </c>
    </row>
    <row r="14" spans="1:18" ht="12.6" customHeight="1">
      <c r="A14" s="117">
        <f t="shared" si="3"/>
        <v>9</v>
      </c>
      <c r="B14" s="515">
        <v>0</v>
      </c>
      <c r="C14" s="120">
        <v>0</v>
      </c>
      <c r="D14" s="120">
        <v>660</v>
      </c>
      <c r="E14" s="120">
        <v>540</v>
      </c>
      <c r="F14" s="120">
        <v>0</v>
      </c>
      <c r="G14" s="120">
        <v>0</v>
      </c>
      <c r="H14" s="181">
        <f t="shared" si="0"/>
        <v>1200</v>
      </c>
      <c r="I14" s="182">
        <v>0</v>
      </c>
      <c r="J14" s="182">
        <v>0</v>
      </c>
      <c r="K14" s="182">
        <v>4</v>
      </c>
      <c r="L14" s="182">
        <v>5</v>
      </c>
      <c r="M14" s="182">
        <v>0</v>
      </c>
      <c r="N14" s="182">
        <v>0</v>
      </c>
      <c r="O14" s="181">
        <f t="shared" si="1"/>
        <v>9</v>
      </c>
      <c r="P14" s="181">
        <f t="shared" si="2"/>
        <v>1209</v>
      </c>
    </row>
    <row r="15" spans="1:18" ht="12.6" customHeight="1">
      <c r="A15" s="117">
        <f t="shared" si="3"/>
        <v>10</v>
      </c>
      <c r="B15" s="515">
        <v>0</v>
      </c>
      <c r="C15" s="120">
        <v>0</v>
      </c>
      <c r="D15" s="120">
        <v>693</v>
      </c>
      <c r="E15" s="120">
        <v>595</v>
      </c>
      <c r="F15" s="120">
        <v>0</v>
      </c>
      <c r="G15" s="120">
        <v>0</v>
      </c>
      <c r="H15" s="181">
        <f t="shared" si="0"/>
        <v>1288</v>
      </c>
      <c r="I15" s="182">
        <v>0</v>
      </c>
      <c r="J15" s="182">
        <v>0</v>
      </c>
      <c r="K15" s="182">
        <v>6</v>
      </c>
      <c r="L15" s="182">
        <v>1</v>
      </c>
      <c r="M15" s="182">
        <v>0</v>
      </c>
      <c r="N15" s="182">
        <v>0</v>
      </c>
      <c r="O15" s="181">
        <f t="shared" si="1"/>
        <v>7</v>
      </c>
      <c r="P15" s="181">
        <f t="shared" si="2"/>
        <v>1295</v>
      </c>
    </row>
    <row r="16" spans="1:18" ht="12.6" customHeight="1">
      <c r="A16" s="117">
        <f t="shared" si="3"/>
        <v>11</v>
      </c>
      <c r="B16" s="182">
        <v>0</v>
      </c>
      <c r="C16" s="182">
        <v>0</v>
      </c>
      <c r="D16" s="182">
        <v>769</v>
      </c>
      <c r="E16" s="182">
        <v>653</v>
      </c>
      <c r="F16" s="182">
        <v>0</v>
      </c>
      <c r="G16" s="182">
        <v>0</v>
      </c>
      <c r="H16" s="181">
        <f t="shared" si="0"/>
        <v>1422</v>
      </c>
      <c r="I16" s="182">
        <v>0</v>
      </c>
      <c r="J16" s="182">
        <v>0</v>
      </c>
      <c r="K16" s="182">
        <v>0</v>
      </c>
      <c r="L16" s="182">
        <v>5</v>
      </c>
      <c r="M16" s="182">
        <v>0</v>
      </c>
      <c r="N16" s="182">
        <v>0</v>
      </c>
      <c r="O16" s="181">
        <f t="shared" si="1"/>
        <v>5</v>
      </c>
      <c r="P16" s="181">
        <f t="shared" si="2"/>
        <v>1427</v>
      </c>
      <c r="R16" s="670"/>
    </row>
    <row r="17" spans="1:18" ht="12.6" customHeight="1">
      <c r="A17" s="117">
        <f t="shared" si="3"/>
        <v>12</v>
      </c>
      <c r="B17" s="516">
        <v>0</v>
      </c>
      <c r="C17" s="182">
        <v>0</v>
      </c>
      <c r="D17" s="182">
        <v>767</v>
      </c>
      <c r="E17" s="182">
        <v>644</v>
      </c>
      <c r="F17" s="182">
        <v>0</v>
      </c>
      <c r="G17" s="182">
        <v>0</v>
      </c>
      <c r="H17" s="181">
        <f t="shared" si="0"/>
        <v>1411</v>
      </c>
      <c r="I17" s="182">
        <v>0</v>
      </c>
      <c r="J17" s="182">
        <v>0</v>
      </c>
      <c r="K17" s="182">
        <v>3</v>
      </c>
      <c r="L17" s="182">
        <v>5</v>
      </c>
      <c r="M17" s="182">
        <v>0</v>
      </c>
      <c r="N17" s="182">
        <v>0</v>
      </c>
      <c r="O17" s="181">
        <f t="shared" si="1"/>
        <v>8</v>
      </c>
      <c r="P17" s="181">
        <f t="shared" si="2"/>
        <v>1419</v>
      </c>
    </row>
    <row r="18" spans="1:18" ht="12.6" customHeight="1">
      <c r="A18" s="117">
        <f t="shared" si="3"/>
        <v>13</v>
      </c>
      <c r="B18" s="516">
        <v>0</v>
      </c>
      <c r="C18" s="182">
        <v>0</v>
      </c>
      <c r="D18" s="182">
        <v>875</v>
      </c>
      <c r="E18" s="182">
        <v>822</v>
      </c>
      <c r="F18" s="182">
        <v>0</v>
      </c>
      <c r="G18" s="182">
        <v>0</v>
      </c>
      <c r="H18" s="181">
        <f t="shared" si="0"/>
        <v>1697</v>
      </c>
      <c r="I18" s="182">
        <v>0</v>
      </c>
      <c r="J18" s="182">
        <v>0</v>
      </c>
      <c r="K18" s="182">
        <v>7</v>
      </c>
      <c r="L18" s="182">
        <v>3</v>
      </c>
      <c r="M18" s="182">
        <v>0</v>
      </c>
      <c r="N18" s="182">
        <v>0</v>
      </c>
      <c r="O18" s="181">
        <f t="shared" si="1"/>
        <v>10</v>
      </c>
      <c r="P18" s="181">
        <f t="shared" si="2"/>
        <v>1707</v>
      </c>
    </row>
    <row r="19" spans="1:18" ht="12.6" customHeight="1">
      <c r="A19" s="117">
        <f t="shared" si="3"/>
        <v>14</v>
      </c>
      <c r="B19" s="516">
        <v>0</v>
      </c>
      <c r="C19" s="182">
        <v>0</v>
      </c>
      <c r="D19" s="182">
        <v>1021</v>
      </c>
      <c r="E19" s="182">
        <v>870</v>
      </c>
      <c r="F19" s="182">
        <v>0</v>
      </c>
      <c r="G19" s="182">
        <v>0</v>
      </c>
      <c r="H19" s="181">
        <f t="shared" si="0"/>
        <v>1891</v>
      </c>
      <c r="I19" s="182">
        <v>0</v>
      </c>
      <c r="J19" s="182">
        <v>0</v>
      </c>
      <c r="K19" s="182">
        <v>4</v>
      </c>
      <c r="L19" s="182">
        <v>5</v>
      </c>
      <c r="M19" s="182">
        <v>0</v>
      </c>
      <c r="N19" s="182">
        <v>0</v>
      </c>
      <c r="O19" s="181">
        <f t="shared" si="1"/>
        <v>9</v>
      </c>
      <c r="P19" s="181">
        <f t="shared" si="2"/>
        <v>1900</v>
      </c>
    </row>
    <row r="20" spans="1:18" ht="12.6" customHeight="1">
      <c r="A20" s="117">
        <f t="shared" si="3"/>
        <v>15</v>
      </c>
      <c r="B20" s="516">
        <v>0</v>
      </c>
      <c r="C20" s="182">
        <v>0</v>
      </c>
      <c r="D20" s="182">
        <v>1117</v>
      </c>
      <c r="E20" s="182">
        <v>901</v>
      </c>
      <c r="F20" s="182">
        <v>0</v>
      </c>
      <c r="G20" s="182">
        <v>0</v>
      </c>
      <c r="H20" s="181">
        <f t="shared" si="0"/>
        <v>2018</v>
      </c>
      <c r="I20" s="182">
        <v>0</v>
      </c>
      <c r="J20" s="182">
        <v>0</v>
      </c>
      <c r="K20" s="182">
        <v>6</v>
      </c>
      <c r="L20" s="182">
        <v>6</v>
      </c>
      <c r="M20" s="182">
        <v>0</v>
      </c>
      <c r="N20" s="182">
        <v>0</v>
      </c>
      <c r="O20" s="181">
        <f t="shared" si="1"/>
        <v>12</v>
      </c>
      <c r="P20" s="181">
        <f t="shared" si="2"/>
        <v>2030</v>
      </c>
    </row>
    <row r="21" spans="1:18" ht="12.6" customHeight="1">
      <c r="A21" s="117">
        <f t="shared" si="3"/>
        <v>16</v>
      </c>
      <c r="B21" s="516">
        <v>0</v>
      </c>
      <c r="C21" s="182">
        <v>0</v>
      </c>
      <c r="D21" s="182">
        <v>1135</v>
      </c>
      <c r="E21" s="182">
        <v>996</v>
      </c>
      <c r="F21" s="182">
        <v>0</v>
      </c>
      <c r="G21" s="182">
        <v>0</v>
      </c>
      <c r="H21" s="181">
        <f t="shared" si="0"/>
        <v>2131</v>
      </c>
      <c r="I21" s="182">
        <v>0</v>
      </c>
      <c r="J21" s="182">
        <v>0</v>
      </c>
      <c r="K21" s="182">
        <v>4</v>
      </c>
      <c r="L21" s="182">
        <v>7</v>
      </c>
      <c r="M21" s="182">
        <v>0</v>
      </c>
      <c r="N21" s="182">
        <v>0</v>
      </c>
      <c r="O21" s="181">
        <f t="shared" si="1"/>
        <v>11</v>
      </c>
      <c r="P21" s="181">
        <f t="shared" si="2"/>
        <v>2142</v>
      </c>
    </row>
    <row r="22" spans="1:18" ht="12.6" customHeight="1">
      <c r="A22" s="117">
        <f t="shared" si="3"/>
        <v>17</v>
      </c>
      <c r="B22" s="516">
        <v>0</v>
      </c>
      <c r="C22" s="182">
        <v>0</v>
      </c>
      <c r="D22" s="182">
        <v>1158</v>
      </c>
      <c r="E22" s="182">
        <v>1062</v>
      </c>
      <c r="F22" s="182">
        <v>0</v>
      </c>
      <c r="G22" s="182">
        <v>0</v>
      </c>
      <c r="H22" s="181">
        <f t="shared" si="0"/>
        <v>2220</v>
      </c>
      <c r="I22" s="182">
        <v>0</v>
      </c>
      <c r="J22" s="182">
        <v>0</v>
      </c>
      <c r="K22" s="182">
        <v>6</v>
      </c>
      <c r="L22" s="182">
        <v>3</v>
      </c>
      <c r="M22" s="182">
        <v>0</v>
      </c>
      <c r="N22" s="182">
        <v>0</v>
      </c>
      <c r="O22" s="181">
        <f t="shared" si="1"/>
        <v>9</v>
      </c>
      <c r="P22" s="181">
        <f t="shared" si="2"/>
        <v>2229</v>
      </c>
    </row>
    <row r="23" spans="1:18" ht="12.6" customHeight="1">
      <c r="A23" s="117">
        <f t="shared" si="3"/>
        <v>18</v>
      </c>
      <c r="B23" s="182">
        <v>2</v>
      </c>
      <c r="C23" s="182">
        <v>0</v>
      </c>
      <c r="D23" s="182">
        <v>951</v>
      </c>
      <c r="E23" s="182">
        <v>519</v>
      </c>
      <c r="F23" s="182">
        <v>0</v>
      </c>
      <c r="G23" s="182">
        <v>0</v>
      </c>
      <c r="H23" s="181">
        <f t="shared" si="0"/>
        <v>1472</v>
      </c>
      <c r="I23" s="182">
        <v>0</v>
      </c>
      <c r="J23" s="182">
        <v>0</v>
      </c>
      <c r="K23" s="182">
        <v>9</v>
      </c>
      <c r="L23" s="182">
        <v>2</v>
      </c>
      <c r="M23" s="182">
        <v>0</v>
      </c>
      <c r="N23" s="182">
        <v>0</v>
      </c>
      <c r="O23" s="181">
        <f t="shared" si="1"/>
        <v>11</v>
      </c>
      <c r="P23" s="181">
        <f t="shared" si="2"/>
        <v>1483</v>
      </c>
    </row>
    <row r="24" spans="1:18" ht="12.6" customHeight="1">
      <c r="A24" s="117">
        <f t="shared" si="3"/>
        <v>19</v>
      </c>
      <c r="B24" s="182">
        <v>9</v>
      </c>
      <c r="C24" s="182">
        <v>0</v>
      </c>
      <c r="D24" s="182">
        <v>964</v>
      </c>
      <c r="E24" s="182">
        <v>499</v>
      </c>
      <c r="F24" s="182">
        <v>0</v>
      </c>
      <c r="G24" s="182">
        <v>0</v>
      </c>
      <c r="H24" s="181">
        <f t="shared" si="0"/>
        <v>1472</v>
      </c>
      <c r="I24" s="182">
        <v>0</v>
      </c>
      <c r="J24" s="182">
        <v>0</v>
      </c>
      <c r="K24" s="182">
        <v>3</v>
      </c>
      <c r="L24" s="182">
        <v>8</v>
      </c>
      <c r="M24" s="182">
        <v>0</v>
      </c>
      <c r="N24" s="182">
        <v>0</v>
      </c>
      <c r="O24" s="181">
        <f t="shared" si="1"/>
        <v>11</v>
      </c>
      <c r="P24" s="181">
        <f t="shared" si="2"/>
        <v>1483</v>
      </c>
    </row>
    <row r="25" spans="1:18" ht="12.6" customHeight="1">
      <c r="A25" s="117">
        <f t="shared" si="3"/>
        <v>20</v>
      </c>
      <c r="B25" s="182">
        <v>30</v>
      </c>
      <c r="C25" s="182">
        <v>0</v>
      </c>
      <c r="D25" s="182">
        <v>840</v>
      </c>
      <c r="E25" s="182">
        <v>371</v>
      </c>
      <c r="F25" s="182">
        <v>0</v>
      </c>
      <c r="G25" s="182">
        <v>0</v>
      </c>
      <c r="H25" s="181">
        <f t="shared" si="0"/>
        <v>1241</v>
      </c>
      <c r="I25" s="182">
        <v>0</v>
      </c>
      <c r="J25" s="182">
        <v>0</v>
      </c>
      <c r="K25" s="182">
        <v>7</v>
      </c>
      <c r="L25" s="182">
        <v>0</v>
      </c>
      <c r="M25" s="182">
        <v>0</v>
      </c>
      <c r="N25" s="182">
        <v>0</v>
      </c>
      <c r="O25" s="181">
        <f t="shared" si="1"/>
        <v>7</v>
      </c>
      <c r="P25" s="181">
        <f t="shared" si="2"/>
        <v>1248</v>
      </c>
    </row>
    <row r="26" spans="1:18" ht="12.6" customHeight="1">
      <c r="A26" s="117">
        <f t="shared" si="3"/>
        <v>21</v>
      </c>
      <c r="B26" s="182">
        <v>44</v>
      </c>
      <c r="C26" s="182">
        <v>0</v>
      </c>
      <c r="D26" s="182">
        <v>723</v>
      </c>
      <c r="E26" s="182">
        <v>341</v>
      </c>
      <c r="F26" s="182">
        <v>0</v>
      </c>
      <c r="G26" s="182">
        <v>0</v>
      </c>
      <c r="H26" s="181">
        <f t="shared" si="0"/>
        <v>1108</v>
      </c>
      <c r="I26" s="182">
        <v>0</v>
      </c>
      <c r="J26" s="182">
        <v>0</v>
      </c>
      <c r="K26" s="182">
        <v>1</v>
      </c>
      <c r="L26" s="182">
        <v>2</v>
      </c>
      <c r="M26" s="182">
        <v>0</v>
      </c>
      <c r="N26" s="182">
        <v>0</v>
      </c>
      <c r="O26" s="181">
        <f t="shared" si="1"/>
        <v>3</v>
      </c>
      <c r="P26" s="181">
        <f t="shared" si="2"/>
        <v>1111</v>
      </c>
      <c r="R26" s="670"/>
    </row>
    <row r="27" spans="1:18" ht="12.6" customHeight="1">
      <c r="A27" s="117">
        <f t="shared" si="3"/>
        <v>22</v>
      </c>
      <c r="B27" s="182">
        <v>65</v>
      </c>
      <c r="C27" s="182">
        <v>0</v>
      </c>
      <c r="D27" s="182">
        <v>546</v>
      </c>
      <c r="E27" s="182">
        <v>293</v>
      </c>
      <c r="F27" s="182">
        <v>0</v>
      </c>
      <c r="G27" s="182">
        <v>0</v>
      </c>
      <c r="H27" s="181">
        <f t="shared" si="0"/>
        <v>904</v>
      </c>
      <c r="I27" s="182">
        <v>0</v>
      </c>
      <c r="J27" s="182">
        <v>0</v>
      </c>
      <c r="K27" s="182">
        <v>6</v>
      </c>
      <c r="L27" s="182">
        <v>2</v>
      </c>
      <c r="M27" s="182">
        <v>0</v>
      </c>
      <c r="N27" s="182">
        <v>0</v>
      </c>
      <c r="O27" s="181">
        <f t="shared" si="1"/>
        <v>8</v>
      </c>
      <c r="P27" s="181">
        <f t="shared" si="2"/>
        <v>912</v>
      </c>
    </row>
    <row r="28" spans="1:18" ht="12.6" customHeight="1">
      <c r="A28" s="117">
        <f t="shared" si="3"/>
        <v>23</v>
      </c>
      <c r="B28" s="182">
        <v>90</v>
      </c>
      <c r="C28" s="182">
        <v>0</v>
      </c>
      <c r="D28" s="182">
        <v>438</v>
      </c>
      <c r="E28" s="182">
        <v>220</v>
      </c>
      <c r="F28" s="182">
        <v>0</v>
      </c>
      <c r="G28" s="182">
        <v>0</v>
      </c>
      <c r="H28" s="181">
        <f t="shared" si="0"/>
        <v>748</v>
      </c>
      <c r="I28" s="182">
        <v>0</v>
      </c>
      <c r="J28" s="182">
        <v>0</v>
      </c>
      <c r="K28" s="182">
        <v>1</v>
      </c>
      <c r="L28" s="182">
        <v>2</v>
      </c>
      <c r="M28" s="182">
        <v>0</v>
      </c>
      <c r="N28" s="182">
        <v>0</v>
      </c>
      <c r="O28" s="181">
        <f t="shared" si="1"/>
        <v>3</v>
      </c>
      <c r="P28" s="181">
        <f t="shared" si="2"/>
        <v>751</v>
      </c>
    </row>
    <row r="29" spans="1:18" ht="12.6" customHeight="1">
      <c r="A29" s="117">
        <f t="shared" si="3"/>
        <v>24</v>
      </c>
      <c r="B29" s="182">
        <v>148</v>
      </c>
      <c r="C29" s="182">
        <v>0</v>
      </c>
      <c r="D29" s="182">
        <v>328</v>
      </c>
      <c r="E29" s="182">
        <v>194</v>
      </c>
      <c r="F29" s="182">
        <v>0</v>
      </c>
      <c r="G29" s="182">
        <v>0</v>
      </c>
      <c r="H29" s="181">
        <f t="shared" si="0"/>
        <v>670</v>
      </c>
      <c r="I29" s="182">
        <v>0</v>
      </c>
      <c r="J29" s="182">
        <v>0</v>
      </c>
      <c r="K29" s="182">
        <v>1</v>
      </c>
      <c r="L29" s="182">
        <v>0</v>
      </c>
      <c r="M29" s="182">
        <v>0</v>
      </c>
      <c r="N29" s="182">
        <v>0</v>
      </c>
      <c r="O29" s="181">
        <f t="shared" si="1"/>
        <v>1</v>
      </c>
      <c r="P29" s="181">
        <f t="shared" si="2"/>
        <v>671</v>
      </c>
    </row>
    <row r="30" spans="1:18" ht="12.6" customHeight="1">
      <c r="A30" s="117">
        <f t="shared" si="3"/>
        <v>25</v>
      </c>
      <c r="B30" s="182">
        <v>160</v>
      </c>
      <c r="C30" s="182">
        <v>0</v>
      </c>
      <c r="D30" s="182">
        <v>225</v>
      </c>
      <c r="E30" s="182">
        <v>17</v>
      </c>
      <c r="F30" s="182">
        <v>0</v>
      </c>
      <c r="G30" s="182">
        <v>0</v>
      </c>
      <c r="H30" s="181">
        <f t="shared" si="0"/>
        <v>402</v>
      </c>
      <c r="I30" s="182">
        <v>0</v>
      </c>
      <c r="J30" s="182">
        <v>0</v>
      </c>
      <c r="K30" s="182">
        <v>3</v>
      </c>
      <c r="L30" s="182">
        <v>0</v>
      </c>
      <c r="M30" s="182">
        <v>0</v>
      </c>
      <c r="N30" s="182">
        <v>0</v>
      </c>
      <c r="O30" s="181">
        <f t="shared" si="1"/>
        <v>3</v>
      </c>
      <c r="P30" s="181">
        <f t="shared" si="2"/>
        <v>405</v>
      </c>
    </row>
    <row r="31" spans="1:18" ht="12.6" customHeight="1">
      <c r="A31" s="117">
        <f t="shared" si="3"/>
        <v>26</v>
      </c>
      <c r="B31" s="182">
        <v>188</v>
      </c>
      <c r="C31" s="182">
        <v>0</v>
      </c>
      <c r="D31" s="182">
        <v>192</v>
      </c>
      <c r="E31" s="182">
        <v>5</v>
      </c>
      <c r="F31" s="182">
        <v>0</v>
      </c>
      <c r="G31" s="182">
        <v>0</v>
      </c>
      <c r="H31" s="181">
        <f t="shared" si="0"/>
        <v>385</v>
      </c>
      <c r="I31" s="182">
        <v>0</v>
      </c>
      <c r="J31" s="182">
        <v>0</v>
      </c>
      <c r="K31" s="182">
        <v>1</v>
      </c>
      <c r="L31" s="182">
        <v>1</v>
      </c>
      <c r="M31" s="182">
        <v>0</v>
      </c>
      <c r="N31" s="182">
        <v>0</v>
      </c>
      <c r="O31" s="181">
        <f t="shared" si="1"/>
        <v>2</v>
      </c>
      <c r="P31" s="181">
        <f t="shared" si="2"/>
        <v>387</v>
      </c>
    </row>
    <row r="32" spans="1:18" ht="12.6" customHeight="1">
      <c r="A32" s="117">
        <f t="shared" si="3"/>
        <v>27</v>
      </c>
      <c r="B32" s="182">
        <v>259</v>
      </c>
      <c r="C32" s="182">
        <v>1</v>
      </c>
      <c r="D32" s="182">
        <v>129</v>
      </c>
      <c r="E32" s="182">
        <v>4</v>
      </c>
      <c r="F32" s="182">
        <v>0</v>
      </c>
      <c r="G32" s="182">
        <v>0</v>
      </c>
      <c r="H32" s="181">
        <f t="shared" si="0"/>
        <v>393</v>
      </c>
      <c r="I32" s="182">
        <v>0</v>
      </c>
      <c r="J32" s="182">
        <v>0</v>
      </c>
      <c r="K32" s="182">
        <v>3</v>
      </c>
      <c r="L32" s="182">
        <v>0</v>
      </c>
      <c r="M32" s="182">
        <v>0</v>
      </c>
      <c r="N32" s="182">
        <v>0</v>
      </c>
      <c r="O32" s="181">
        <f t="shared" si="1"/>
        <v>3</v>
      </c>
      <c r="P32" s="181">
        <f t="shared" si="2"/>
        <v>396</v>
      </c>
    </row>
    <row r="33" spans="1:16" ht="12.6" customHeight="1">
      <c r="A33" s="117">
        <f t="shared" si="3"/>
        <v>28</v>
      </c>
      <c r="B33" s="182">
        <v>313</v>
      </c>
      <c r="C33" s="182">
        <v>1</v>
      </c>
      <c r="D33" s="182">
        <v>148</v>
      </c>
      <c r="E33" s="182">
        <v>6</v>
      </c>
      <c r="F33" s="182">
        <v>0</v>
      </c>
      <c r="G33" s="182">
        <v>0</v>
      </c>
      <c r="H33" s="181">
        <f t="shared" si="0"/>
        <v>468</v>
      </c>
      <c r="I33" s="182">
        <v>2</v>
      </c>
      <c r="J33" s="182">
        <v>0</v>
      </c>
      <c r="K33" s="182">
        <v>7</v>
      </c>
      <c r="L33" s="182">
        <v>0</v>
      </c>
      <c r="M33" s="182">
        <v>0</v>
      </c>
      <c r="N33" s="182">
        <v>0</v>
      </c>
      <c r="O33" s="181">
        <f t="shared" si="1"/>
        <v>9</v>
      </c>
      <c r="P33" s="181">
        <f t="shared" si="2"/>
        <v>477</v>
      </c>
    </row>
    <row r="34" spans="1:16" ht="12.6" customHeight="1">
      <c r="A34" s="117">
        <f t="shared" si="3"/>
        <v>29</v>
      </c>
      <c r="B34" s="182">
        <v>350</v>
      </c>
      <c r="C34" s="182">
        <v>1</v>
      </c>
      <c r="D34" s="182">
        <v>115</v>
      </c>
      <c r="E34" s="182">
        <v>3</v>
      </c>
      <c r="F34" s="182">
        <v>0</v>
      </c>
      <c r="G34" s="182">
        <v>0</v>
      </c>
      <c r="H34" s="181">
        <f t="shared" si="0"/>
        <v>469</v>
      </c>
      <c r="I34" s="182">
        <v>0</v>
      </c>
      <c r="J34" s="182">
        <v>0</v>
      </c>
      <c r="K34" s="182">
        <v>3</v>
      </c>
      <c r="L34" s="182">
        <v>0</v>
      </c>
      <c r="M34" s="182">
        <v>0</v>
      </c>
      <c r="N34" s="182">
        <v>0</v>
      </c>
      <c r="O34" s="181">
        <f t="shared" si="1"/>
        <v>3</v>
      </c>
      <c r="P34" s="181">
        <f t="shared" si="2"/>
        <v>472</v>
      </c>
    </row>
    <row r="35" spans="1:16" ht="12.6" customHeight="1">
      <c r="A35" s="117">
        <f t="shared" si="3"/>
        <v>30</v>
      </c>
      <c r="B35" s="182">
        <v>407</v>
      </c>
      <c r="C35" s="182">
        <v>1</v>
      </c>
      <c r="D35" s="182">
        <v>106</v>
      </c>
      <c r="E35" s="182">
        <v>6</v>
      </c>
      <c r="F35" s="182">
        <v>0</v>
      </c>
      <c r="G35" s="182">
        <v>0</v>
      </c>
      <c r="H35" s="181">
        <f t="shared" si="0"/>
        <v>520</v>
      </c>
      <c r="I35" s="182">
        <v>0</v>
      </c>
      <c r="J35" s="182">
        <v>0</v>
      </c>
      <c r="K35" s="182">
        <v>7</v>
      </c>
      <c r="L35" s="182">
        <v>0</v>
      </c>
      <c r="M35" s="182">
        <v>0</v>
      </c>
      <c r="N35" s="182">
        <v>0</v>
      </c>
      <c r="O35" s="181">
        <f t="shared" si="1"/>
        <v>7</v>
      </c>
      <c r="P35" s="181">
        <f t="shared" si="2"/>
        <v>527</v>
      </c>
    </row>
    <row r="36" spans="1:16" ht="12.6" customHeight="1">
      <c r="A36" s="117">
        <f t="shared" si="3"/>
        <v>31</v>
      </c>
      <c r="B36" s="182">
        <v>509</v>
      </c>
      <c r="C36" s="182">
        <v>1</v>
      </c>
      <c r="D36" s="182">
        <v>83</v>
      </c>
      <c r="E36" s="182">
        <v>5</v>
      </c>
      <c r="F36" s="182">
        <v>0</v>
      </c>
      <c r="G36" s="182">
        <v>0</v>
      </c>
      <c r="H36" s="181">
        <f t="shared" si="0"/>
        <v>598</v>
      </c>
      <c r="I36" s="182">
        <v>0</v>
      </c>
      <c r="J36" s="182">
        <v>0</v>
      </c>
      <c r="K36" s="182">
        <v>9</v>
      </c>
      <c r="L36" s="182">
        <v>0</v>
      </c>
      <c r="M36" s="182">
        <v>0</v>
      </c>
      <c r="N36" s="182">
        <v>0</v>
      </c>
      <c r="O36" s="181">
        <f t="shared" si="1"/>
        <v>9</v>
      </c>
      <c r="P36" s="181">
        <f t="shared" si="2"/>
        <v>607</v>
      </c>
    </row>
    <row r="37" spans="1:16" ht="12.6" customHeight="1">
      <c r="A37" s="117">
        <f t="shared" si="3"/>
        <v>32</v>
      </c>
      <c r="B37" s="182">
        <v>532</v>
      </c>
      <c r="C37" s="182">
        <v>1</v>
      </c>
      <c r="D37" s="182">
        <v>86</v>
      </c>
      <c r="E37" s="182">
        <v>3</v>
      </c>
      <c r="F37" s="182">
        <v>4</v>
      </c>
      <c r="G37" s="182">
        <v>0</v>
      </c>
      <c r="H37" s="181">
        <f t="shared" si="0"/>
        <v>626</v>
      </c>
      <c r="I37" s="182">
        <v>3</v>
      </c>
      <c r="J37" s="182">
        <v>0</v>
      </c>
      <c r="K37" s="182">
        <v>10</v>
      </c>
      <c r="L37" s="182">
        <v>1</v>
      </c>
      <c r="M37" s="182">
        <v>0</v>
      </c>
      <c r="N37" s="182">
        <v>0</v>
      </c>
      <c r="O37" s="181">
        <f t="shared" si="1"/>
        <v>14</v>
      </c>
      <c r="P37" s="181">
        <f t="shared" si="2"/>
        <v>640</v>
      </c>
    </row>
    <row r="38" spans="1:16" ht="12.6" customHeight="1">
      <c r="A38" s="117">
        <f t="shared" si="3"/>
        <v>33</v>
      </c>
      <c r="B38" s="182">
        <v>615</v>
      </c>
      <c r="C38" s="182">
        <v>0</v>
      </c>
      <c r="D38" s="182">
        <v>86</v>
      </c>
      <c r="E38" s="182">
        <v>3</v>
      </c>
      <c r="F38" s="182">
        <v>0</v>
      </c>
      <c r="G38" s="182">
        <v>0</v>
      </c>
      <c r="H38" s="181">
        <f t="shared" si="0"/>
        <v>704</v>
      </c>
      <c r="I38" s="182">
        <v>2</v>
      </c>
      <c r="J38" s="182">
        <v>0</v>
      </c>
      <c r="K38" s="182">
        <v>21</v>
      </c>
      <c r="L38" s="182">
        <v>2</v>
      </c>
      <c r="M38" s="182">
        <v>0</v>
      </c>
      <c r="N38" s="182">
        <v>0</v>
      </c>
      <c r="O38" s="181">
        <f t="shared" si="1"/>
        <v>25</v>
      </c>
      <c r="P38" s="181">
        <f t="shared" si="2"/>
        <v>729</v>
      </c>
    </row>
    <row r="39" spans="1:16" ht="12.6" customHeight="1">
      <c r="A39" s="117">
        <f t="shared" si="3"/>
        <v>34</v>
      </c>
      <c r="B39" s="182">
        <v>850</v>
      </c>
      <c r="C39" s="182">
        <v>0</v>
      </c>
      <c r="D39" s="182">
        <v>112</v>
      </c>
      <c r="E39" s="182">
        <v>4</v>
      </c>
      <c r="F39" s="182">
        <v>0</v>
      </c>
      <c r="G39" s="182">
        <v>0</v>
      </c>
      <c r="H39" s="181">
        <f t="shared" si="0"/>
        <v>966</v>
      </c>
      <c r="I39" s="182">
        <v>2</v>
      </c>
      <c r="J39" s="182">
        <v>0</v>
      </c>
      <c r="K39" s="182">
        <v>10</v>
      </c>
      <c r="L39" s="182">
        <v>0</v>
      </c>
      <c r="M39" s="182">
        <v>0</v>
      </c>
      <c r="N39" s="182">
        <v>0</v>
      </c>
      <c r="O39" s="181">
        <f t="shared" si="1"/>
        <v>12</v>
      </c>
      <c r="P39" s="181">
        <f t="shared" si="2"/>
        <v>978</v>
      </c>
    </row>
    <row r="40" spans="1:16" ht="12.6" customHeight="1">
      <c r="A40" s="117">
        <f t="shared" si="3"/>
        <v>35</v>
      </c>
      <c r="B40" s="182">
        <v>866</v>
      </c>
      <c r="C40" s="182">
        <v>2</v>
      </c>
      <c r="D40" s="182">
        <v>107</v>
      </c>
      <c r="E40" s="182">
        <v>5</v>
      </c>
      <c r="F40" s="182">
        <v>6</v>
      </c>
      <c r="G40" s="182">
        <v>0</v>
      </c>
      <c r="H40" s="181">
        <f t="shared" si="0"/>
        <v>986</v>
      </c>
      <c r="I40" s="182">
        <v>3</v>
      </c>
      <c r="J40" s="182">
        <v>0</v>
      </c>
      <c r="K40" s="182">
        <v>13</v>
      </c>
      <c r="L40" s="182">
        <v>0</v>
      </c>
      <c r="M40" s="182">
        <v>0</v>
      </c>
      <c r="N40" s="182">
        <v>0</v>
      </c>
      <c r="O40" s="181">
        <f t="shared" si="1"/>
        <v>16</v>
      </c>
      <c r="P40" s="181">
        <f t="shared" si="2"/>
        <v>1002</v>
      </c>
    </row>
    <row r="41" spans="1:16" ht="12.6" customHeight="1">
      <c r="A41" s="117">
        <f t="shared" si="3"/>
        <v>36</v>
      </c>
      <c r="B41" s="182">
        <v>854</v>
      </c>
      <c r="C41" s="182">
        <v>5</v>
      </c>
      <c r="D41" s="182">
        <v>93</v>
      </c>
      <c r="E41" s="182">
        <v>5</v>
      </c>
      <c r="F41" s="182">
        <v>6</v>
      </c>
      <c r="G41" s="182">
        <v>2</v>
      </c>
      <c r="H41" s="181">
        <f t="shared" si="0"/>
        <v>965</v>
      </c>
      <c r="I41" s="182">
        <v>3</v>
      </c>
      <c r="J41" s="182">
        <v>0</v>
      </c>
      <c r="K41" s="182">
        <v>14</v>
      </c>
      <c r="L41" s="182">
        <v>0</v>
      </c>
      <c r="M41" s="182">
        <v>0</v>
      </c>
      <c r="N41" s="182">
        <v>0</v>
      </c>
      <c r="O41" s="181">
        <f t="shared" si="1"/>
        <v>17</v>
      </c>
      <c r="P41" s="181">
        <f t="shared" si="2"/>
        <v>982</v>
      </c>
    </row>
    <row r="42" spans="1:16" ht="12.6" customHeight="1">
      <c r="A42" s="117">
        <f t="shared" si="3"/>
        <v>37</v>
      </c>
      <c r="B42" s="182">
        <v>891</v>
      </c>
      <c r="C42" s="182">
        <v>2</v>
      </c>
      <c r="D42" s="182">
        <v>62</v>
      </c>
      <c r="E42" s="182">
        <v>2</v>
      </c>
      <c r="F42" s="182">
        <v>9</v>
      </c>
      <c r="G42" s="182">
        <v>0</v>
      </c>
      <c r="H42" s="181">
        <f t="shared" si="0"/>
        <v>966</v>
      </c>
      <c r="I42" s="182">
        <v>5</v>
      </c>
      <c r="J42" s="182">
        <v>0</v>
      </c>
      <c r="K42" s="182">
        <v>13</v>
      </c>
      <c r="L42" s="182">
        <v>1</v>
      </c>
      <c r="M42" s="182">
        <v>0</v>
      </c>
      <c r="N42" s="182">
        <v>0</v>
      </c>
      <c r="O42" s="181">
        <f t="shared" si="1"/>
        <v>19</v>
      </c>
      <c r="P42" s="181">
        <f t="shared" si="2"/>
        <v>985</v>
      </c>
    </row>
    <row r="43" spans="1:16" ht="12.6" customHeight="1">
      <c r="A43" s="117">
        <f t="shared" si="3"/>
        <v>38</v>
      </c>
      <c r="B43" s="182">
        <v>1018</v>
      </c>
      <c r="C43" s="182">
        <v>4</v>
      </c>
      <c r="D43" s="182">
        <v>99</v>
      </c>
      <c r="E43" s="182">
        <v>5</v>
      </c>
      <c r="F43" s="182">
        <v>9</v>
      </c>
      <c r="G43" s="182">
        <v>0</v>
      </c>
      <c r="H43" s="181">
        <f t="shared" si="0"/>
        <v>1135</v>
      </c>
      <c r="I43" s="182">
        <v>2</v>
      </c>
      <c r="J43" s="182">
        <v>0</v>
      </c>
      <c r="K43" s="182">
        <v>23</v>
      </c>
      <c r="L43" s="182">
        <v>1</v>
      </c>
      <c r="M43" s="182">
        <v>0</v>
      </c>
      <c r="N43" s="182">
        <v>0</v>
      </c>
      <c r="O43" s="181">
        <f t="shared" si="1"/>
        <v>26</v>
      </c>
      <c r="P43" s="181">
        <f t="shared" si="2"/>
        <v>1161</v>
      </c>
    </row>
    <row r="44" spans="1:16" ht="12.6" customHeight="1">
      <c r="A44" s="117">
        <f t="shared" si="3"/>
        <v>39</v>
      </c>
      <c r="B44" s="182">
        <v>859</v>
      </c>
      <c r="C44" s="182">
        <v>1</v>
      </c>
      <c r="D44" s="182">
        <v>94</v>
      </c>
      <c r="E44" s="182">
        <v>2</v>
      </c>
      <c r="F44" s="182">
        <v>13</v>
      </c>
      <c r="G44" s="182">
        <v>2</v>
      </c>
      <c r="H44" s="181">
        <f t="shared" si="0"/>
        <v>971</v>
      </c>
      <c r="I44" s="182">
        <v>3</v>
      </c>
      <c r="J44" s="182">
        <v>0</v>
      </c>
      <c r="K44" s="182">
        <v>21</v>
      </c>
      <c r="L44" s="182">
        <v>0</v>
      </c>
      <c r="M44" s="182">
        <v>0</v>
      </c>
      <c r="N44" s="182">
        <v>0</v>
      </c>
      <c r="O44" s="181">
        <f t="shared" si="1"/>
        <v>24</v>
      </c>
      <c r="P44" s="181">
        <f t="shared" si="2"/>
        <v>995</v>
      </c>
    </row>
    <row r="45" spans="1:16" ht="12.6" customHeight="1">
      <c r="A45" s="117">
        <f t="shared" si="3"/>
        <v>40</v>
      </c>
      <c r="B45" s="182">
        <v>1009</v>
      </c>
      <c r="C45" s="182">
        <v>2</v>
      </c>
      <c r="D45" s="182">
        <v>84</v>
      </c>
      <c r="E45" s="182">
        <v>5</v>
      </c>
      <c r="F45" s="182">
        <v>26</v>
      </c>
      <c r="G45" s="182">
        <v>2</v>
      </c>
      <c r="H45" s="181">
        <f t="shared" si="0"/>
        <v>1128</v>
      </c>
      <c r="I45" s="182">
        <v>3</v>
      </c>
      <c r="J45" s="182">
        <v>0</v>
      </c>
      <c r="K45" s="182">
        <v>31</v>
      </c>
      <c r="L45" s="182">
        <v>1</v>
      </c>
      <c r="M45" s="182">
        <v>0</v>
      </c>
      <c r="N45" s="182">
        <v>0</v>
      </c>
      <c r="O45" s="181">
        <f t="shared" si="1"/>
        <v>35</v>
      </c>
      <c r="P45" s="181">
        <f t="shared" si="2"/>
        <v>1163</v>
      </c>
    </row>
    <row r="46" spans="1:16" ht="12.6" customHeight="1">
      <c r="A46" s="117">
        <f t="shared" si="3"/>
        <v>41</v>
      </c>
      <c r="B46" s="182">
        <v>1303</v>
      </c>
      <c r="C46" s="182">
        <v>6</v>
      </c>
      <c r="D46" s="182">
        <v>88</v>
      </c>
      <c r="E46" s="182">
        <v>5</v>
      </c>
      <c r="F46" s="182">
        <v>60</v>
      </c>
      <c r="G46" s="182">
        <v>8</v>
      </c>
      <c r="H46" s="181">
        <f t="shared" si="0"/>
        <v>1470</v>
      </c>
      <c r="I46" s="182">
        <v>5</v>
      </c>
      <c r="J46" s="182">
        <v>0</v>
      </c>
      <c r="K46" s="182">
        <v>45</v>
      </c>
      <c r="L46" s="182">
        <v>1</v>
      </c>
      <c r="M46" s="182">
        <v>0</v>
      </c>
      <c r="N46" s="182">
        <v>0</v>
      </c>
      <c r="O46" s="181">
        <f t="shared" si="1"/>
        <v>51</v>
      </c>
      <c r="P46" s="181">
        <f t="shared" si="2"/>
        <v>1521</v>
      </c>
    </row>
    <row r="47" spans="1:16" ht="12.6" customHeight="1">
      <c r="A47" s="117">
        <f t="shared" si="3"/>
        <v>42</v>
      </c>
      <c r="B47" s="182">
        <v>1222</v>
      </c>
      <c r="C47" s="182">
        <v>6</v>
      </c>
      <c r="D47" s="182">
        <v>86</v>
      </c>
      <c r="E47" s="182">
        <v>6</v>
      </c>
      <c r="F47" s="182">
        <v>41</v>
      </c>
      <c r="G47" s="182">
        <v>10</v>
      </c>
      <c r="H47" s="181">
        <f t="shared" si="0"/>
        <v>1371</v>
      </c>
      <c r="I47" s="182">
        <v>5</v>
      </c>
      <c r="J47" s="182">
        <v>0</v>
      </c>
      <c r="K47" s="182">
        <v>25</v>
      </c>
      <c r="L47" s="182">
        <v>2</v>
      </c>
      <c r="M47" s="182">
        <v>0</v>
      </c>
      <c r="N47" s="182">
        <v>0</v>
      </c>
      <c r="O47" s="181">
        <f t="shared" si="1"/>
        <v>32</v>
      </c>
      <c r="P47" s="181">
        <f t="shared" si="2"/>
        <v>1403</v>
      </c>
    </row>
    <row r="48" spans="1:16" ht="12.6" customHeight="1">
      <c r="A48" s="117">
        <f t="shared" si="3"/>
        <v>43</v>
      </c>
      <c r="B48" s="182">
        <v>1148</v>
      </c>
      <c r="C48" s="182">
        <v>7</v>
      </c>
      <c r="D48" s="182">
        <v>96</v>
      </c>
      <c r="E48" s="182">
        <v>4</v>
      </c>
      <c r="F48" s="182">
        <v>64</v>
      </c>
      <c r="G48" s="182">
        <v>16</v>
      </c>
      <c r="H48" s="181">
        <f t="shared" si="0"/>
        <v>1335</v>
      </c>
      <c r="I48" s="182">
        <v>2</v>
      </c>
      <c r="J48" s="182">
        <v>0</v>
      </c>
      <c r="K48" s="182">
        <v>40</v>
      </c>
      <c r="L48" s="182">
        <v>0</v>
      </c>
      <c r="M48" s="182">
        <v>0</v>
      </c>
      <c r="N48" s="182">
        <v>0</v>
      </c>
      <c r="O48" s="181">
        <f t="shared" si="1"/>
        <v>42</v>
      </c>
      <c r="P48" s="181">
        <f t="shared" si="2"/>
        <v>1377</v>
      </c>
    </row>
    <row r="49" spans="1:16" ht="12.6" customHeight="1">
      <c r="A49" s="117">
        <f t="shared" si="3"/>
        <v>44</v>
      </c>
      <c r="B49" s="182">
        <v>1011</v>
      </c>
      <c r="C49" s="182">
        <v>10</v>
      </c>
      <c r="D49" s="182">
        <v>138</v>
      </c>
      <c r="E49" s="182">
        <v>3</v>
      </c>
      <c r="F49" s="182">
        <v>82</v>
      </c>
      <c r="G49" s="182">
        <v>10</v>
      </c>
      <c r="H49" s="181">
        <f t="shared" si="0"/>
        <v>1254</v>
      </c>
      <c r="I49" s="182">
        <v>5</v>
      </c>
      <c r="J49" s="182">
        <v>0</v>
      </c>
      <c r="K49" s="182">
        <v>45</v>
      </c>
      <c r="L49" s="182">
        <v>3</v>
      </c>
      <c r="M49" s="182">
        <v>0</v>
      </c>
      <c r="N49" s="182">
        <v>0</v>
      </c>
      <c r="O49" s="181">
        <f t="shared" si="1"/>
        <v>53</v>
      </c>
      <c r="P49" s="181">
        <f t="shared" si="2"/>
        <v>1307</v>
      </c>
    </row>
    <row r="50" spans="1:16" ht="12.6" customHeight="1">
      <c r="A50" s="117">
        <f t="shared" si="3"/>
        <v>45</v>
      </c>
      <c r="B50" s="182">
        <v>1123</v>
      </c>
      <c r="C50" s="182">
        <v>6</v>
      </c>
      <c r="D50" s="182">
        <v>116</v>
      </c>
      <c r="E50" s="182">
        <v>9</v>
      </c>
      <c r="F50" s="182">
        <v>108</v>
      </c>
      <c r="G50" s="182">
        <v>13</v>
      </c>
      <c r="H50" s="181">
        <f t="shared" si="0"/>
        <v>1375</v>
      </c>
      <c r="I50" s="182">
        <v>8</v>
      </c>
      <c r="J50" s="182">
        <v>0</v>
      </c>
      <c r="K50" s="182">
        <v>40</v>
      </c>
      <c r="L50" s="182">
        <v>0</v>
      </c>
      <c r="M50" s="182">
        <v>0</v>
      </c>
      <c r="N50" s="182">
        <v>0</v>
      </c>
      <c r="O50" s="181">
        <f t="shared" si="1"/>
        <v>48</v>
      </c>
      <c r="P50" s="181">
        <f t="shared" si="2"/>
        <v>1423</v>
      </c>
    </row>
    <row r="51" spans="1:16" ht="12.6" customHeight="1">
      <c r="A51" s="117">
        <f t="shared" si="3"/>
        <v>46</v>
      </c>
      <c r="B51" s="182">
        <v>1090</v>
      </c>
      <c r="C51" s="182">
        <v>0</v>
      </c>
      <c r="D51" s="182">
        <v>137</v>
      </c>
      <c r="E51" s="182">
        <v>9</v>
      </c>
      <c r="F51" s="182">
        <v>105</v>
      </c>
      <c r="G51" s="182">
        <v>35</v>
      </c>
      <c r="H51" s="181">
        <f t="shared" si="0"/>
        <v>1376</v>
      </c>
      <c r="I51" s="182">
        <v>10</v>
      </c>
      <c r="J51" s="182">
        <v>0</v>
      </c>
      <c r="K51" s="182">
        <v>53</v>
      </c>
      <c r="L51" s="182">
        <v>2</v>
      </c>
      <c r="M51" s="182">
        <v>0</v>
      </c>
      <c r="N51" s="182">
        <v>0</v>
      </c>
      <c r="O51" s="181">
        <f t="shared" si="1"/>
        <v>65</v>
      </c>
      <c r="P51" s="181">
        <f t="shared" si="2"/>
        <v>1441</v>
      </c>
    </row>
    <row r="52" spans="1:16" ht="12.6" customHeight="1">
      <c r="A52" s="117">
        <f t="shared" si="3"/>
        <v>47</v>
      </c>
      <c r="B52" s="182">
        <v>1021</v>
      </c>
      <c r="C52" s="182">
        <v>1</v>
      </c>
      <c r="D52" s="182">
        <v>107</v>
      </c>
      <c r="E52" s="182">
        <v>2</v>
      </c>
      <c r="F52" s="182">
        <v>116</v>
      </c>
      <c r="G52" s="182">
        <v>30</v>
      </c>
      <c r="H52" s="181">
        <f t="shared" si="0"/>
        <v>1277</v>
      </c>
      <c r="I52" s="182">
        <v>15</v>
      </c>
      <c r="J52" s="182">
        <v>0</v>
      </c>
      <c r="K52" s="182">
        <v>40</v>
      </c>
      <c r="L52" s="182">
        <v>2</v>
      </c>
      <c r="M52" s="182">
        <v>0</v>
      </c>
      <c r="N52" s="182">
        <v>0</v>
      </c>
      <c r="O52" s="181">
        <f t="shared" si="1"/>
        <v>57</v>
      </c>
      <c r="P52" s="181">
        <f t="shared" si="2"/>
        <v>1334</v>
      </c>
    </row>
    <row r="53" spans="1:16" ht="12.6" customHeight="1">
      <c r="A53" s="117">
        <f t="shared" si="3"/>
        <v>48</v>
      </c>
      <c r="B53" s="182">
        <v>887</v>
      </c>
      <c r="C53" s="182">
        <v>4</v>
      </c>
      <c r="D53" s="182">
        <v>133</v>
      </c>
      <c r="E53" s="182">
        <v>2</v>
      </c>
      <c r="F53" s="182">
        <v>121</v>
      </c>
      <c r="G53" s="182">
        <v>23</v>
      </c>
      <c r="H53" s="181">
        <f t="shared" si="0"/>
        <v>1170</v>
      </c>
      <c r="I53" s="182">
        <v>17</v>
      </c>
      <c r="J53" s="182">
        <v>0</v>
      </c>
      <c r="K53" s="182">
        <v>41</v>
      </c>
      <c r="L53" s="182">
        <v>1</v>
      </c>
      <c r="M53" s="182">
        <v>0</v>
      </c>
      <c r="N53" s="182">
        <v>0</v>
      </c>
      <c r="O53" s="181">
        <f t="shared" si="1"/>
        <v>59</v>
      </c>
      <c r="P53" s="181">
        <f t="shared" si="2"/>
        <v>1229</v>
      </c>
    </row>
    <row r="54" spans="1:16" ht="12.6" customHeight="1">
      <c r="A54" s="117">
        <f t="shared" si="3"/>
        <v>49</v>
      </c>
      <c r="B54" s="182">
        <v>1186</v>
      </c>
      <c r="C54" s="182">
        <v>5</v>
      </c>
      <c r="D54" s="182">
        <v>151</v>
      </c>
      <c r="E54" s="182">
        <v>2</v>
      </c>
      <c r="F54" s="182">
        <v>191</v>
      </c>
      <c r="G54" s="182">
        <v>54</v>
      </c>
      <c r="H54" s="181">
        <f t="shared" si="0"/>
        <v>1589</v>
      </c>
      <c r="I54" s="182">
        <v>18</v>
      </c>
      <c r="J54" s="182">
        <v>0</v>
      </c>
      <c r="K54" s="182">
        <v>25</v>
      </c>
      <c r="L54" s="182">
        <v>0</v>
      </c>
      <c r="M54" s="182">
        <v>0</v>
      </c>
      <c r="N54" s="182">
        <v>0</v>
      </c>
      <c r="O54" s="181">
        <f t="shared" si="1"/>
        <v>43</v>
      </c>
      <c r="P54" s="181">
        <f t="shared" si="2"/>
        <v>1632</v>
      </c>
    </row>
    <row r="55" spans="1:16" ht="12.6" customHeight="1">
      <c r="A55" s="117">
        <f t="shared" si="3"/>
        <v>50</v>
      </c>
      <c r="B55" s="182">
        <v>1226</v>
      </c>
      <c r="C55" s="182">
        <v>4</v>
      </c>
      <c r="D55" s="182">
        <v>159</v>
      </c>
      <c r="E55" s="182">
        <v>5</v>
      </c>
      <c r="F55" s="182">
        <v>228</v>
      </c>
      <c r="G55" s="182">
        <v>66</v>
      </c>
      <c r="H55" s="181">
        <f t="shared" si="0"/>
        <v>1688</v>
      </c>
      <c r="I55" s="182">
        <v>17</v>
      </c>
      <c r="J55" s="182">
        <v>0</v>
      </c>
      <c r="K55" s="182">
        <v>84</v>
      </c>
      <c r="L55" s="182">
        <v>3</v>
      </c>
      <c r="M55" s="182">
        <v>0</v>
      </c>
      <c r="N55" s="182">
        <v>0</v>
      </c>
      <c r="O55" s="181">
        <f t="shared" si="1"/>
        <v>104</v>
      </c>
      <c r="P55" s="181">
        <f t="shared" si="2"/>
        <v>1792</v>
      </c>
    </row>
    <row r="56" spans="1:16" ht="12.6" customHeight="1">
      <c r="A56" s="117">
        <f t="shared" si="3"/>
        <v>51</v>
      </c>
      <c r="B56" s="182">
        <v>1113</v>
      </c>
      <c r="C56" s="182">
        <v>2</v>
      </c>
      <c r="D56" s="182">
        <v>151</v>
      </c>
      <c r="E56" s="182">
        <v>3</v>
      </c>
      <c r="F56" s="182">
        <v>256</v>
      </c>
      <c r="G56" s="182">
        <v>66</v>
      </c>
      <c r="H56" s="181">
        <f t="shared" si="0"/>
        <v>1591</v>
      </c>
      <c r="I56" s="182">
        <v>28</v>
      </c>
      <c r="J56" s="182">
        <v>0</v>
      </c>
      <c r="K56" s="182">
        <v>50</v>
      </c>
      <c r="L56" s="182">
        <v>3</v>
      </c>
      <c r="M56" s="182">
        <v>0</v>
      </c>
      <c r="N56" s="182">
        <v>0</v>
      </c>
      <c r="O56" s="181">
        <f t="shared" si="1"/>
        <v>81</v>
      </c>
      <c r="P56" s="181">
        <f t="shared" si="2"/>
        <v>1672</v>
      </c>
    </row>
    <row r="57" spans="1:16" ht="12.6" customHeight="1">
      <c r="A57" s="117">
        <f t="shared" si="3"/>
        <v>52</v>
      </c>
      <c r="B57" s="182">
        <v>928</v>
      </c>
      <c r="C57" s="182">
        <v>2</v>
      </c>
      <c r="D57" s="182">
        <v>155</v>
      </c>
      <c r="E57" s="182">
        <v>5</v>
      </c>
      <c r="F57" s="182">
        <v>275</v>
      </c>
      <c r="G57" s="182">
        <v>56</v>
      </c>
      <c r="H57" s="181">
        <f t="shared" si="0"/>
        <v>1421</v>
      </c>
      <c r="I57" s="182">
        <v>14</v>
      </c>
      <c r="J57" s="182">
        <v>0</v>
      </c>
      <c r="K57" s="182">
        <v>59</v>
      </c>
      <c r="L57" s="182">
        <v>0</v>
      </c>
      <c r="M57" s="182">
        <v>0</v>
      </c>
      <c r="N57" s="182">
        <v>0</v>
      </c>
      <c r="O57" s="181">
        <f t="shared" si="1"/>
        <v>73</v>
      </c>
      <c r="P57" s="181">
        <f t="shared" si="2"/>
        <v>1494</v>
      </c>
    </row>
    <row r="58" spans="1:16" ht="12.6" customHeight="1">
      <c r="A58" s="117">
        <f t="shared" si="3"/>
        <v>53</v>
      </c>
      <c r="B58" s="182">
        <v>879</v>
      </c>
      <c r="C58" s="182">
        <v>1</v>
      </c>
      <c r="D58" s="182">
        <v>148</v>
      </c>
      <c r="E58" s="182">
        <v>4</v>
      </c>
      <c r="F58" s="182">
        <v>237</v>
      </c>
      <c r="G58" s="182">
        <v>77</v>
      </c>
      <c r="H58" s="181">
        <f t="shared" si="0"/>
        <v>1346</v>
      </c>
      <c r="I58" s="182">
        <v>13</v>
      </c>
      <c r="J58" s="182">
        <v>0</v>
      </c>
      <c r="K58" s="182">
        <v>35</v>
      </c>
      <c r="L58" s="182">
        <v>2</v>
      </c>
      <c r="M58" s="182">
        <v>3</v>
      </c>
      <c r="N58" s="182">
        <v>0</v>
      </c>
      <c r="O58" s="181">
        <f t="shared" si="1"/>
        <v>53</v>
      </c>
      <c r="P58" s="181">
        <f t="shared" si="2"/>
        <v>1399</v>
      </c>
    </row>
    <row r="59" spans="1:16" ht="12.6" customHeight="1">
      <c r="A59" s="117">
        <f t="shared" si="3"/>
        <v>54</v>
      </c>
      <c r="B59" s="182">
        <v>632</v>
      </c>
      <c r="C59" s="182">
        <v>4</v>
      </c>
      <c r="D59" s="182">
        <v>124</v>
      </c>
      <c r="E59" s="182">
        <v>1</v>
      </c>
      <c r="F59" s="182">
        <v>230</v>
      </c>
      <c r="G59" s="182">
        <v>100</v>
      </c>
      <c r="H59" s="181">
        <f t="shared" si="0"/>
        <v>1091</v>
      </c>
      <c r="I59" s="182">
        <v>22</v>
      </c>
      <c r="J59" s="182">
        <v>0</v>
      </c>
      <c r="K59" s="182">
        <v>43</v>
      </c>
      <c r="L59" s="182">
        <v>2</v>
      </c>
      <c r="M59" s="182">
        <v>0</v>
      </c>
      <c r="N59" s="182">
        <v>0</v>
      </c>
      <c r="O59" s="181">
        <f t="shared" si="1"/>
        <v>67</v>
      </c>
      <c r="P59" s="181">
        <f t="shared" si="2"/>
        <v>1158</v>
      </c>
    </row>
    <row r="60" spans="1:16" ht="12.6" customHeight="1">
      <c r="A60" s="117">
        <f t="shared" si="3"/>
        <v>55</v>
      </c>
      <c r="B60" s="182">
        <v>974</v>
      </c>
      <c r="C60" s="182">
        <v>1</v>
      </c>
      <c r="D60" s="182">
        <v>173</v>
      </c>
      <c r="E60" s="182">
        <v>5</v>
      </c>
      <c r="F60" s="182">
        <v>310</v>
      </c>
      <c r="G60" s="182">
        <v>97</v>
      </c>
      <c r="H60" s="181">
        <f t="shared" si="0"/>
        <v>1560</v>
      </c>
      <c r="I60" s="182">
        <v>13</v>
      </c>
      <c r="J60" s="182">
        <v>0</v>
      </c>
      <c r="K60" s="182">
        <v>63</v>
      </c>
      <c r="L60" s="182">
        <v>6</v>
      </c>
      <c r="M60" s="182">
        <v>0</v>
      </c>
      <c r="N60" s="182">
        <v>0</v>
      </c>
      <c r="O60" s="181">
        <f t="shared" si="1"/>
        <v>82</v>
      </c>
      <c r="P60" s="181">
        <f t="shared" si="2"/>
        <v>1642</v>
      </c>
    </row>
    <row r="61" spans="1:16" ht="12.6" customHeight="1">
      <c r="A61" s="117">
        <f t="shared" si="3"/>
        <v>56</v>
      </c>
      <c r="B61" s="182">
        <v>777</v>
      </c>
      <c r="C61" s="182">
        <v>7</v>
      </c>
      <c r="D61" s="182">
        <v>130</v>
      </c>
      <c r="E61" s="182">
        <v>6</v>
      </c>
      <c r="F61" s="182">
        <v>254</v>
      </c>
      <c r="G61" s="182">
        <v>74</v>
      </c>
      <c r="H61" s="181">
        <f t="shared" si="0"/>
        <v>1248</v>
      </c>
      <c r="I61" s="182">
        <v>36</v>
      </c>
      <c r="J61" s="182">
        <v>1</v>
      </c>
      <c r="K61" s="182">
        <v>32</v>
      </c>
      <c r="L61" s="182">
        <v>1</v>
      </c>
      <c r="M61" s="182">
        <v>0</v>
      </c>
      <c r="N61" s="182">
        <v>0</v>
      </c>
      <c r="O61" s="181">
        <f t="shared" si="1"/>
        <v>70</v>
      </c>
      <c r="P61" s="181">
        <f t="shared" si="2"/>
        <v>1318</v>
      </c>
    </row>
    <row r="62" spans="1:16" ht="12.6" customHeight="1">
      <c r="A62" s="117">
        <f t="shared" si="3"/>
        <v>57</v>
      </c>
      <c r="B62" s="182">
        <v>586</v>
      </c>
      <c r="C62" s="182">
        <v>2</v>
      </c>
      <c r="D62" s="182">
        <v>116</v>
      </c>
      <c r="E62" s="182">
        <v>4</v>
      </c>
      <c r="F62" s="182">
        <v>217</v>
      </c>
      <c r="G62" s="182">
        <v>66</v>
      </c>
      <c r="H62" s="181">
        <f t="shared" si="0"/>
        <v>991</v>
      </c>
      <c r="I62" s="182">
        <v>28</v>
      </c>
      <c r="J62" s="182">
        <v>0</v>
      </c>
      <c r="K62" s="182">
        <v>31</v>
      </c>
      <c r="L62" s="182">
        <v>1</v>
      </c>
      <c r="M62" s="182">
        <v>0</v>
      </c>
      <c r="N62" s="182">
        <v>3</v>
      </c>
      <c r="O62" s="181">
        <f t="shared" si="1"/>
        <v>63</v>
      </c>
      <c r="P62" s="181">
        <f t="shared" si="2"/>
        <v>1054</v>
      </c>
    </row>
    <row r="63" spans="1:16" ht="12.6" customHeight="1">
      <c r="A63" s="117">
        <f t="shared" si="3"/>
        <v>58</v>
      </c>
      <c r="B63" s="182">
        <v>542</v>
      </c>
      <c r="C63" s="182">
        <v>0</v>
      </c>
      <c r="D63" s="182">
        <v>103</v>
      </c>
      <c r="E63" s="182">
        <v>3</v>
      </c>
      <c r="F63" s="182">
        <v>230</v>
      </c>
      <c r="G63" s="182">
        <v>62</v>
      </c>
      <c r="H63" s="181">
        <f t="shared" si="0"/>
        <v>940</v>
      </c>
      <c r="I63" s="182">
        <v>30</v>
      </c>
      <c r="J63" s="182">
        <v>0</v>
      </c>
      <c r="K63" s="182">
        <v>47</v>
      </c>
      <c r="L63" s="182">
        <v>2</v>
      </c>
      <c r="M63" s="182">
        <v>0</v>
      </c>
      <c r="N63" s="182">
        <v>3</v>
      </c>
      <c r="O63" s="181">
        <f t="shared" si="1"/>
        <v>82</v>
      </c>
      <c r="P63" s="181">
        <f t="shared" si="2"/>
        <v>1022</v>
      </c>
    </row>
    <row r="64" spans="1:16" ht="12.6" customHeight="1">
      <c r="A64" s="117">
        <f t="shared" si="3"/>
        <v>59</v>
      </c>
      <c r="B64" s="182">
        <v>708</v>
      </c>
      <c r="C64" s="182">
        <v>4</v>
      </c>
      <c r="D64" s="182">
        <v>134</v>
      </c>
      <c r="E64" s="182">
        <v>2</v>
      </c>
      <c r="F64" s="182">
        <v>334</v>
      </c>
      <c r="G64" s="182">
        <v>89</v>
      </c>
      <c r="H64" s="181">
        <f t="shared" si="0"/>
        <v>1271</v>
      </c>
      <c r="I64" s="182">
        <v>38</v>
      </c>
      <c r="J64" s="182">
        <v>0</v>
      </c>
      <c r="K64" s="182">
        <v>35</v>
      </c>
      <c r="L64" s="182">
        <v>1</v>
      </c>
      <c r="M64" s="182">
        <v>2</v>
      </c>
      <c r="N64" s="182">
        <v>0</v>
      </c>
      <c r="O64" s="181">
        <f t="shared" si="1"/>
        <v>76</v>
      </c>
      <c r="P64" s="181">
        <f t="shared" si="2"/>
        <v>1347</v>
      </c>
    </row>
    <row r="65" spans="1:16" ht="12.6" customHeight="1">
      <c r="A65" s="117">
        <f t="shared" si="3"/>
        <v>60</v>
      </c>
      <c r="B65" s="182">
        <v>699</v>
      </c>
      <c r="C65" s="182">
        <v>2</v>
      </c>
      <c r="D65" s="182">
        <v>151</v>
      </c>
      <c r="E65" s="182">
        <v>1</v>
      </c>
      <c r="F65" s="182">
        <v>346</v>
      </c>
      <c r="G65" s="182">
        <v>100</v>
      </c>
      <c r="H65" s="181">
        <f t="shared" si="0"/>
        <v>1299</v>
      </c>
      <c r="I65" s="182">
        <v>56</v>
      </c>
      <c r="J65" s="182">
        <v>0</v>
      </c>
      <c r="K65" s="182">
        <v>51</v>
      </c>
      <c r="L65" s="182">
        <v>2</v>
      </c>
      <c r="M65" s="182">
        <v>0</v>
      </c>
      <c r="N65" s="182">
        <v>0</v>
      </c>
      <c r="O65" s="181">
        <f t="shared" si="1"/>
        <v>109</v>
      </c>
      <c r="P65" s="181">
        <f t="shared" si="2"/>
        <v>1408</v>
      </c>
    </row>
    <row r="66" spans="1:16" ht="12.6" customHeight="1">
      <c r="A66" s="117">
        <f t="shared" si="3"/>
        <v>61</v>
      </c>
      <c r="B66" s="182">
        <v>604</v>
      </c>
      <c r="C66" s="182">
        <v>4</v>
      </c>
      <c r="D66" s="182">
        <v>121</v>
      </c>
      <c r="E66" s="182">
        <v>1</v>
      </c>
      <c r="F66" s="182">
        <v>258</v>
      </c>
      <c r="G66" s="182">
        <v>84</v>
      </c>
      <c r="H66" s="181">
        <f t="shared" si="0"/>
        <v>1072</v>
      </c>
      <c r="I66" s="182">
        <v>50</v>
      </c>
      <c r="J66" s="182">
        <v>0</v>
      </c>
      <c r="K66" s="182">
        <v>44</v>
      </c>
      <c r="L66" s="182">
        <v>2</v>
      </c>
      <c r="M66" s="182">
        <v>2</v>
      </c>
      <c r="N66" s="182">
        <v>0</v>
      </c>
      <c r="O66" s="181">
        <f t="shared" si="1"/>
        <v>98</v>
      </c>
      <c r="P66" s="181">
        <f t="shared" si="2"/>
        <v>1170</v>
      </c>
    </row>
    <row r="67" spans="1:16" ht="12.6" customHeight="1">
      <c r="A67" s="117">
        <f t="shared" si="3"/>
        <v>62</v>
      </c>
      <c r="B67" s="182">
        <v>474</v>
      </c>
      <c r="C67" s="182">
        <v>2</v>
      </c>
      <c r="D67" s="182">
        <v>126</v>
      </c>
      <c r="E67" s="182">
        <v>2</v>
      </c>
      <c r="F67" s="182">
        <v>198</v>
      </c>
      <c r="G67" s="182">
        <v>64</v>
      </c>
      <c r="H67" s="181">
        <f t="shared" si="0"/>
        <v>866</v>
      </c>
      <c r="I67" s="182">
        <v>55</v>
      </c>
      <c r="J67" s="182">
        <v>0</v>
      </c>
      <c r="K67" s="182">
        <v>34</v>
      </c>
      <c r="L67" s="182">
        <v>0</v>
      </c>
      <c r="M67" s="182">
        <v>2</v>
      </c>
      <c r="N67" s="182">
        <v>0</v>
      </c>
      <c r="O67" s="181">
        <f t="shared" si="1"/>
        <v>91</v>
      </c>
      <c r="P67" s="181">
        <f t="shared" si="2"/>
        <v>957</v>
      </c>
    </row>
    <row r="68" spans="1:16" ht="12.6" customHeight="1">
      <c r="A68" s="117">
        <f t="shared" si="3"/>
        <v>63</v>
      </c>
      <c r="B68" s="182">
        <v>437</v>
      </c>
      <c r="C68" s="182">
        <v>4</v>
      </c>
      <c r="D68" s="182">
        <v>114</v>
      </c>
      <c r="E68" s="182">
        <v>2</v>
      </c>
      <c r="F68" s="182">
        <v>192</v>
      </c>
      <c r="G68" s="182">
        <v>61</v>
      </c>
      <c r="H68" s="181">
        <f t="shared" si="0"/>
        <v>810</v>
      </c>
      <c r="I68" s="182">
        <v>56</v>
      </c>
      <c r="J68" s="182">
        <v>0</v>
      </c>
      <c r="K68" s="182">
        <v>29</v>
      </c>
      <c r="L68" s="182">
        <v>0</v>
      </c>
      <c r="M68" s="182">
        <v>0</v>
      </c>
      <c r="N68" s="182">
        <v>0</v>
      </c>
      <c r="O68" s="181">
        <f t="shared" si="1"/>
        <v>85</v>
      </c>
      <c r="P68" s="181">
        <f t="shared" si="2"/>
        <v>895</v>
      </c>
    </row>
    <row r="69" spans="1:16" ht="12.6" customHeight="1">
      <c r="A69" s="117">
        <f t="shared" si="3"/>
        <v>64</v>
      </c>
      <c r="B69" s="182">
        <v>313</v>
      </c>
      <c r="C69" s="182">
        <v>2</v>
      </c>
      <c r="D69" s="182">
        <v>89</v>
      </c>
      <c r="E69" s="182">
        <v>2</v>
      </c>
      <c r="F69" s="182">
        <v>181</v>
      </c>
      <c r="G69" s="182">
        <v>38</v>
      </c>
      <c r="H69" s="181">
        <f t="shared" si="0"/>
        <v>625</v>
      </c>
      <c r="I69" s="182">
        <v>38</v>
      </c>
      <c r="J69" s="182">
        <v>0</v>
      </c>
      <c r="K69" s="182">
        <v>25</v>
      </c>
      <c r="L69" s="182">
        <v>0</v>
      </c>
      <c r="M69" s="182">
        <v>2</v>
      </c>
      <c r="N69" s="182">
        <v>0</v>
      </c>
      <c r="O69" s="181">
        <f t="shared" si="1"/>
        <v>65</v>
      </c>
      <c r="P69" s="181">
        <f t="shared" si="2"/>
        <v>690</v>
      </c>
    </row>
    <row r="70" spans="1:16" ht="12.6" customHeight="1">
      <c r="A70" s="117">
        <f t="shared" si="3"/>
        <v>65</v>
      </c>
      <c r="B70" s="182">
        <v>521</v>
      </c>
      <c r="C70" s="182">
        <v>0</v>
      </c>
      <c r="D70" s="182">
        <v>130</v>
      </c>
      <c r="E70" s="182">
        <v>0</v>
      </c>
      <c r="F70" s="182">
        <v>217</v>
      </c>
      <c r="G70" s="182">
        <v>90</v>
      </c>
      <c r="H70" s="181">
        <f t="shared" ref="H70:H90" si="4">SUM(B70:G70)</f>
        <v>958</v>
      </c>
      <c r="I70" s="182">
        <v>78</v>
      </c>
      <c r="J70" s="182">
        <v>0</v>
      </c>
      <c r="K70" s="182">
        <v>48</v>
      </c>
      <c r="L70" s="182">
        <v>2</v>
      </c>
      <c r="M70" s="182">
        <v>0</v>
      </c>
      <c r="N70" s="182">
        <v>0</v>
      </c>
      <c r="O70" s="181">
        <f t="shared" ref="O70:O90" si="5">SUM(I70:N70)</f>
        <v>128</v>
      </c>
      <c r="P70" s="181">
        <f t="shared" ref="P70:P90" si="6">H70+O70</f>
        <v>1086</v>
      </c>
    </row>
    <row r="71" spans="1:16" ht="12.6" customHeight="1">
      <c r="A71" s="117">
        <f t="shared" ref="A71:A89" si="7">+A70+1</f>
        <v>66</v>
      </c>
      <c r="B71" s="182">
        <v>477</v>
      </c>
      <c r="C71" s="182">
        <v>0</v>
      </c>
      <c r="D71" s="182">
        <v>108</v>
      </c>
      <c r="E71" s="182">
        <v>1</v>
      </c>
      <c r="F71" s="182">
        <v>189</v>
      </c>
      <c r="G71" s="182">
        <v>76</v>
      </c>
      <c r="H71" s="181">
        <f t="shared" si="4"/>
        <v>851</v>
      </c>
      <c r="I71" s="182">
        <v>86</v>
      </c>
      <c r="J71" s="182">
        <v>0</v>
      </c>
      <c r="K71" s="182">
        <v>34</v>
      </c>
      <c r="L71" s="182">
        <v>0</v>
      </c>
      <c r="M71" s="182">
        <v>0</v>
      </c>
      <c r="N71" s="182">
        <v>0</v>
      </c>
      <c r="O71" s="181">
        <f t="shared" si="5"/>
        <v>120</v>
      </c>
      <c r="P71" s="181">
        <f t="shared" si="6"/>
        <v>971</v>
      </c>
    </row>
    <row r="72" spans="1:16" ht="12.6" customHeight="1">
      <c r="A72" s="117">
        <f t="shared" si="7"/>
        <v>67</v>
      </c>
      <c r="B72" s="182">
        <v>393</v>
      </c>
      <c r="C72" s="182">
        <v>0</v>
      </c>
      <c r="D72" s="182">
        <v>101</v>
      </c>
      <c r="E72" s="182">
        <v>1</v>
      </c>
      <c r="F72" s="182">
        <v>187</v>
      </c>
      <c r="G72" s="182">
        <v>54</v>
      </c>
      <c r="H72" s="181">
        <f t="shared" si="4"/>
        <v>736</v>
      </c>
      <c r="I72" s="182">
        <v>96</v>
      </c>
      <c r="J72" s="182">
        <v>0</v>
      </c>
      <c r="K72" s="182">
        <v>32</v>
      </c>
      <c r="L72" s="182">
        <v>1</v>
      </c>
      <c r="M72" s="182">
        <v>0</v>
      </c>
      <c r="N72" s="182">
        <v>0</v>
      </c>
      <c r="O72" s="181">
        <f t="shared" si="5"/>
        <v>129</v>
      </c>
      <c r="P72" s="181">
        <f t="shared" si="6"/>
        <v>865</v>
      </c>
    </row>
    <row r="73" spans="1:16" ht="12.6" customHeight="1">
      <c r="A73" s="117">
        <f t="shared" si="7"/>
        <v>68</v>
      </c>
      <c r="B73" s="182">
        <v>401</v>
      </c>
      <c r="C73" s="182">
        <v>0</v>
      </c>
      <c r="D73" s="182">
        <v>89</v>
      </c>
      <c r="E73" s="182">
        <v>3</v>
      </c>
      <c r="F73" s="182">
        <v>181</v>
      </c>
      <c r="G73" s="182">
        <v>71</v>
      </c>
      <c r="H73" s="181">
        <f t="shared" si="4"/>
        <v>745</v>
      </c>
      <c r="I73" s="182">
        <v>106</v>
      </c>
      <c r="J73" s="182">
        <v>0</v>
      </c>
      <c r="K73" s="182">
        <v>25</v>
      </c>
      <c r="L73" s="182">
        <v>0</v>
      </c>
      <c r="M73" s="182">
        <v>0</v>
      </c>
      <c r="N73" s="182">
        <v>0</v>
      </c>
      <c r="O73" s="181">
        <f t="shared" si="5"/>
        <v>131</v>
      </c>
      <c r="P73" s="181">
        <f t="shared" si="6"/>
        <v>876</v>
      </c>
    </row>
    <row r="74" spans="1:16" ht="12.6" customHeight="1">
      <c r="A74" s="117">
        <f t="shared" si="7"/>
        <v>69</v>
      </c>
      <c r="B74" s="182">
        <v>338</v>
      </c>
      <c r="C74" s="182">
        <v>0</v>
      </c>
      <c r="D74" s="182">
        <v>46</v>
      </c>
      <c r="E74" s="182">
        <v>2</v>
      </c>
      <c r="F74" s="182">
        <v>112</v>
      </c>
      <c r="G74" s="182">
        <v>41</v>
      </c>
      <c r="H74" s="181">
        <f t="shared" si="4"/>
        <v>539</v>
      </c>
      <c r="I74" s="182">
        <v>89</v>
      </c>
      <c r="J74" s="182">
        <v>0</v>
      </c>
      <c r="K74" s="182">
        <v>18</v>
      </c>
      <c r="L74" s="182">
        <v>0</v>
      </c>
      <c r="M74" s="182">
        <v>0</v>
      </c>
      <c r="N74" s="182">
        <v>0</v>
      </c>
      <c r="O74" s="181">
        <f t="shared" si="5"/>
        <v>107</v>
      </c>
      <c r="P74" s="181">
        <f t="shared" si="6"/>
        <v>646</v>
      </c>
    </row>
    <row r="75" spans="1:16" ht="12.6" customHeight="1">
      <c r="A75" s="117">
        <f t="shared" si="7"/>
        <v>70</v>
      </c>
      <c r="B75" s="182">
        <v>393</v>
      </c>
      <c r="C75" s="182">
        <v>0</v>
      </c>
      <c r="D75" s="182">
        <v>70</v>
      </c>
      <c r="E75" s="182">
        <v>0</v>
      </c>
      <c r="F75" s="182">
        <v>135</v>
      </c>
      <c r="G75" s="182">
        <v>61</v>
      </c>
      <c r="H75" s="181">
        <f t="shared" si="4"/>
        <v>659</v>
      </c>
      <c r="I75" s="182">
        <v>118</v>
      </c>
      <c r="J75" s="182">
        <v>0</v>
      </c>
      <c r="K75" s="182">
        <v>26</v>
      </c>
      <c r="L75" s="182">
        <v>0</v>
      </c>
      <c r="M75" s="182">
        <v>0</v>
      </c>
      <c r="N75" s="182">
        <v>0</v>
      </c>
      <c r="O75" s="181">
        <f t="shared" si="5"/>
        <v>144</v>
      </c>
      <c r="P75" s="181">
        <f t="shared" si="6"/>
        <v>803</v>
      </c>
    </row>
    <row r="76" spans="1:16" ht="12.6" customHeight="1">
      <c r="A76" s="117">
        <f t="shared" si="7"/>
        <v>71</v>
      </c>
      <c r="B76" s="182">
        <v>319</v>
      </c>
      <c r="C76" s="182">
        <v>1</v>
      </c>
      <c r="D76" s="182">
        <v>50</v>
      </c>
      <c r="E76" s="182">
        <v>3</v>
      </c>
      <c r="F76" s="182">
        <v>116</v>
      </c>
      <c r="G76" s="182">
        <v>38</v>
      </c>
      <c r="H76" s="181">
        <f t="shared" si="4"/>
        <v>527</v>
      </c>
      <c r="I76" s="182">
        <v>131</v>
      </c>
      <c r="J76" s="182">
        <v>0</v>
      </c>
      <c r="K76" s="182">
        <v>23</v>
      </c>
      <c r="L76" s="182">
        <v>0</v>
      </c>
      <c r="M76" s="182">
        <v>2</v>
      </c>
      <c r="N76" s="182">
        <v>0</v>
      </c>
      <c r="O76" s="181">
        <f t="shared" si="5"/>
        <v>156</v>
      </c>
      <c r="P76" s="181">
        <f t="shared" si="6"/>
        <v>683</v>
      </c>
    </row>
    <row r="77" spans="1:16" ht="12.6" customHeight="1">
      <c r="A77" s="117">
        <f t="shared" si="7"/>
        <v>72</v>
      </c>
      <c r="B77" s="182">
        <v>340</v>
      </c>
      <c r="C77" s="182">
        <v>1</v>
      </c>
      <c r="D77" s="182">
        <v>50</v>
      </c>
      <c r="E77" s="182">
        <v>0</v>
      </c>
      <c r="F77" s="182">
        <v>92</v>
      </c>
      <c r="G77" s="182">
        <v>34</v>
      </c>
      <c r="H77" s="181">
        <f t="shared" si="4"/>
        <v>517</v>
      </c>
      <c r="I77" s="182">
        <v>118</v>
      </c>
      <c r="J77" s="182">
        <v>0</v>
      </c>
      <c r="K77" s="182">
        <v>10</v>
      </c>
      <c r="L77" s="182">
        <v>0</v>
      </c>
      <c r="M77" s="182">
        <v>0</v>
      </c>
      <c r="N77" s="182">
        <v>0</v>
      </c>
      <c r="O77" s="181">
        <f t="shared" si="5"/>
        <v>128</v>
      </c>
      <c r="P77" s="181">
        <f t="shared" si="6"/>
        <v>645</v>
      </c>
    </row>
    <row r="78" spans="1:16" ht="12.6" customHeight="1">
      <c r="A78" s="117">
        <f t="shared" si="7"/>
        <v>73</v>
      </c>
      <c r="B78" s="182">
        <v>357</v>
      </c>
      <c r="C78" s="182">
        <v>0</v>
      </c>
      <c r="D78" s="182">
        <v>45</v>
      </c>
      <c r="E78" s="182">
        <v>1</v>
      </c>
      <c r="F78" s="182">
        <v>95</v>
      </c>
      <c r="G78" s="182">
        <v>54</v>
      </c>
      <c r="H78" s="181">
        <f t="shared" si="4"/>
        <v>552</v>
      </c>
      <c r="I78" s="182">
        <v>106</v>
      </c>
      <c r="J78" s="182">
        <v>0</v>
      </c>
      <c r="K78" s="182">
        <v>12</v>
      </c>
      <c r="L78" s="182">
        <v>1</v>
      </c>
      <c r="M78" s="182">
        <v>0</v>
      </c>
      <c r="N78" s="182">
        <v>0</v>
      </c>
      <c r="O78" s="181">
        <f t="shared" si="5"/>
        <v>119</v>
      </c>
      <c r="P78" s="181">
        <f t="shared" si="6"/>
        <v>671</v>
      </c>
    </row>
    <row r="79" spans="1:16" ht="12.6" customHeight="1">
      <c r="A79" s="117">
        <f t="shared" si="7"/>
        <v>74</v>
      </c>
      <c r="B79" s="182">
        <v>257</v>
      </c>
      <c r="C79" s="182">
        <v>0</v>
      </c>
      <c r="D79" s="182">
        <v>49</v>
      </c>
      <c r="E79" s="182">
        <v>0</v>
      </c>
      <c r="F79" s="182">
        <v>50</v>
      </c>
      <c r="G79" s="182">
        <v>41</v>
      </c>
      <c r="H79" s="181">
        <f t="shared" si="4"/>
        <v>397</v>
      </c>
      <c r="I79" s="182">
        <v>108</v>
      </c>
      <c r="J79" s="182">
        <v>0</v>
      </c>
      <c r="K79" s="182">
        <v>10</v>
      </c>
      <c r="L79" s="182">
        <v>0</v>
      </c>
      <c r="M79" s="182">
        <v>2</v>
      </c>
      <c r="N79" s="182">
        <v>0</v>
      </c>
      <c r="O79" s="181">
        <f t="shared" si="5"/>
        <v>120</v>
      </c>
      <c r="P79" s="181">
        <f t="shared" si="6"/>
        <v>517</v>
      </c>
    </row>
    <row r="80" spans="1:16" ht="12.6" customHeight="1">
      <c r="A80" s="117">
        <f t="shared" si="7"/>
        <v>75</v>
      </c>
      <c r="B80" s="182">
        <v>340</v>
      </c>
      <c r="C80" s="182">
        <v>0</v>
      </c>
      <c r="D80" s="182">
        <v>44</v>
      </c>
      <c r="E80" s="182">
        <v>2</v>
      </c>
      <c r="F80" s="182">
        <v>86</v>
      </c>
      <c r="G80" s="182">
        <v>39</v>
      </c>
      <c r="H80" s="181">
        <f t="shared" si="4"/>
        <v>511</v>
      </c>
      <c r="I80" s="182">
        <v>134</v>
      </c>
      <c r="J80" s="182">
        <v>0</v>
      </c>
      <c r="K80" s="182">
        <v>15</v>
      </c>
      <c r="L80" s="182">
        <v>0</v>
      </c>
      <c r="M80" s="182">
        <v>0</v>
      </c>
      <c r="N80" s="182">
        <v>0</v>
      </c>
      <c r="O80" s="181">
        <f t="shared" si="5"/>
        <v>149</v>
      </c>
      <c r="P80" s="181">
        <f t="shared" si="6"/>
        <v>660</v>
      </c>
    </row>
    <row r="81" spans="1:16" ht="12.6" customHeight="1">
      <c r="A81" s="117">
        <f t="shared" si="7"/>
        <v>76</v>
      </c>
      <c r="B81" s="182">
        <v>306</v>
      </c>
      <c r="C81" s="182">
        <v>1</v>
      </c>
      <c r="D81" s="182">
        <v>48</v>
      </c>
      <c r="E81" s="182">
        <v>0</v>
      </c>
      <c r="F81" s="182">
        <v>45</v>
      </c>
      <c r="G81" s="182">
        <v>31</v>
      </c>
      <c r="H81" s="181">
        <f t="shared" si="4"/>
        <v>431</v>
      </c>
      <c r="I81" s="182">
        <v>149</v>
      </c>
      <c r="J81" s="182">
        <v>0</v>
      </c>
      <c r="K81" s="182">
        <v>16</v>
      </c>
      <c r="L81" s="182">
        <v>0</v>
      </c>
      <c r="M81" s="182">
        <v>2</v>
      </c>
      <c r="N81" s="182">
        <v>0</v>
      </c>
      <c r="O81" s="181">
        <f t="shared" si="5"/>
        <v>167</v>
      </c>
      <c r="P81" s="181">
        <f t="shared" si="6"/>
        <v>598</v>
      </c>
    </row>
    <row r="82" spans="1:16" ht="12.6" customHeight="1">
      <c r="A82" s="117">
        <f t="shared" si="7"/>
        <v>77</v>
      </c>
      <c r="B82" s="182">
        <v>319</v>
      </c>
      <c r="C82" s="182">
        <v>0</v>
      </c>
      <c r="D82" s="182">
        <v>32</v>
      </c>
      <c r="E82" s="182">
        <v>0</v>
      </c>
      <c r="F82" s="182">
        <v>50</v>
      </c>
      <c r="G82" s="182">
        <v>18</v>
      </c>
      <c r="H82" s="181">
        <f t="shared" si="4"/>
        <v>419</v>
      </c>
      <c r="I82" s="182">
        <v>136</v>
      </c>
      <c r="J82" s="182">
        <v>0</v>
      </c>
      <c r="K82" s="182">
        <v>23</v>
      </c>
      <c r="L82" s="182">
        <v>0</v>
      </c>
      <c r="M82" s="182">
        <v>0</v>
      </c>
      <c r="N82" s="182">
        <v>0</v>
      </c>
      <c r="O82" s="181">
        <f t="shared" si="5"/>
        <v>159</v>
      </c>
      <c r="P82" s="181">
        <f t="shared" si="6"/>
        <v>578</v>
      </c>
    </row>
    <row r="83" spans="1:16" ht="12.6" customHeight="1">
      <c r="A83" s="117">
        <f t="shared" si="7"/>
        <v>78</v>
      </c>
      <c r="B83" s="182">
        <v>266</v>
      </c>
      <c r="C83" s="182">
        <v>0</v>
      </c>
      <c r="D83" s="182">
        <v>23</v>
      </c>
      <c r="E83" s="182">
        <v>0</v>
      </c>
      <c r="F83" s="182">
        <v>45</v>
      </c>
      <c r="G83" s="182">
        <v>30</v>
      </c>
      <c r="H83" s="181">
        <f t="shared" si="4"/>
        <v>364</v>
      </c>
      <c r="I83" s="182">
        <v>103</v>
      </c>
      <c r="J83" s="182">
        <v>0</v>
      </c>
      <c r="K83" s="182">
        <v>15</v>
      </c>
      <c r="L83" s="182">
        <v>0</v>
      </c>
      <c r="M83" s="182">
        <v>0</v>
      </c>
      <c r="N83" s="182">
        <v>0</v>
      </c>
      <c r="O83" s="181">
        <f t="shared" si="5"/>
        <v>118</v>
      </c>
      <c r="P83" s="181">
        <f t="shared" si="6"/>
        <v>482</v>
      </c>
    </row>
    <row r="84" spans="1:16" ht="12.6" customHeight="1">
      <c r="A84" s="117">
        <f t="shared" si="7"/>
        <v>79</v>
      </c>
      <c r="B84" s="182">
        <v>220</v>
      </c>
      <c r="C84" s="182">
        <v>0</v>
      </c>
      <c r="D84" s="182">
        <v>25</v>
      </c>
      <c r="E84" s="182">
        <v>0</v>
      </c>
      <c r="F84" s="182">
        <v>30</v>
      </c>
      <c r="G84" s="182">
        <v>15</v>
      </c>
      <c r="H84" s="181">
        <f t="shared" si="4"/>
        <v>290</v>
      </c>
      <c r="I84" s="182">
        <v>96</v>
      </c>
      <c r="J84" s="182">
        <v>0</v>
      </c>
      <c r="K84" s="182">
        <v>1</v>
      </c>
      <c r="L84" s="182">
        <v>0</v>
      </c>
      <c r="M84" s="182">
        <v>0</v>
      </c>
      <c r="N84" s="182">
        <v>0</v>
      </c>
      <c r="O84" s="181">
        <f t="shared" si="5"/>
        <v>97</v>
      </c>
      <c r="P84" s="181">
        <f t="shared" si="6"/>
        <v>387</v>
      </c>
    </row>
    <row r="85" spans="1:16" ht="12.6" customHeight="1">
      <c r="A85" s="117">
        <f t="shared" si="7"/>
        <v>80</v>
      </c>
      <c r="B85" s="182">
        <v>238</v>
      </c>
      <c r="C85" s="182">
        <v>2</v>
      </c>
      <c r="D85" s="182">
        <v>23</v>
      </c>
      <c r="E85" s="182">
        <v>0</v>
      </c>
      <c r="F85" s="182">
        <v>19</v>
      </c>
      <c r="G85" s="182">
        <v>15</v>
      </c>
      <c r="H85" s="181">
        <f t="shared" si="4"/>
        <v>297</v>
      </c>
      <c r="I85" s="182">
        <v>99</v>
      </c>
      <c r="J85" s="182">
        <v>0</v>
      </c>
      <c r="K85" s="182">
        <v>3</v>
      </c>
      <c r="L85" s="182">
        <v>0</v>
      </c>
      <c r="M85" s="182">
        <v>0</v>
      </c>
      <c r="N85" s="182">
        <v>0</v>
      </c>
      <c r="O85" s="181">
        <f t="shared" si="5"/>
        <v>102</v>
      </c>
      <c r="P85" s="181">
        <f t="shared" si="6"/>
        <v>399</v>
      </c>
    </row>
    <row r="86" spans="1:16" ht="12.6" customHeight="1">
      <c r="A86" s="117">
        <f t="shared" si="7"/>
        <v>81</v>
      </c>
      <c r="B86" s="182">
        <v>245</v>
      </c>
      <c r="C86" s="182">
        <v>0</v>
      </c>
      <c r="D86" s="182">
        <v>23</v>
      </c>
      <c r="E86" s="182">
        <v>0</v>
      </c>
      <c r="F86" s="182">
        <v>30</v>
      </c>
      <c r="G86" s="182">
        <v>36</v>
      </c>
      <c r="H86" s="181">
        <f t="shared" si="4"/>
        <v>334</v>
      </c>
      <c r="I86" s="182">
        <v>129</v>
      </c>
      <c r="J86" s="182">
        <v>0</v>
      </c>
      <c r="K86" s="182">
        <v>10</v>
      </c>
      <c r="L86" s="182">
        <v>0</v>
      </c>
      <c r="M86" s="182">
        <v>0</v>
      </c>
      <c r="N86" s="182">
        <v>0</v>
      </c>
      <c r="O86" s="181">
        <f t="shared" si="5"/>
        <v>139</v>
      </c>
      <c r="P86" s="181">
        <f t="shared" si="6"/>
        <v>473</v>
      </c>
    </row>
    <row r="87" spans="1:16" ht="12.6" customHeight="1">
      <c r="A87" s="117">
        <f t="shared" si="7"/>
        <v>82</v>
      </c>
      <c r="B87" s="182">
        <v>313</v>
      </c>
      <c r="C87" s="182">
        <v>0</v>
      </c>
      <c r="D87" s="182">
        <v>14</v>
      </c>
      <c r="E87" s="182">
        <v>0</v>
      </c>
      <c r="F87" s="182">
        <v>43</v>
      </c>
      <c r="G87" s="182">
        <v>23</v>
      </c>
      <c r="H87" s="181">
        <f t="shared" si="4"/>
        <v>393</v>
      </c>
      <c r="I87" s="182">
        <v>134</v>
      </c>
      <c r="J87" s="182">
        <v>0</v>
      </c>
      <c r="K87" s="182">
        <v>7</v>
      </c>
      <c r="L87" s="182">
        <v>0</v>
      </c>
      <c r="M87" s="182">
        <v>0</v>
      </c>
      <c r="N87" s="182">
        <v>0</v>
      </c>
      <c r="O87" s="181">
        <f t="shared" si="5"/>
        <v>141</v>
      </c>
      <c r="P87" s="181">
        <f t="shared" si="6"/>
        <v>534</v>
      </c>
    </row>
    <row r="88" spans="1:16" ht="12.6" customHeight="1">
      <c r="A88" s="117">
        <f t="shared" si="7"/>
        <v>83</v>
      </c>
      <c r="B88" s="182">
        <v>254</v>
      </c>
      <c r="C88" s="182">
        <v>0</v>
      </c>
      <c r="D88" s="182">
        <v>12</v>
      </c>
      <c r="E88" s="182">
        <v>0</v>
      </c>
      <c r="F88" s="182">
        <v>32</v>
      </c>
      <c r="G88" s="182">
        <v>12</v>
      </c>
      <c r="H88" s="181">
        <f t="shared" si="4"/>
        <v>310</v>
      </c>
      <c r="I88" s="182">
        <v>96</v>
      </c>
      <c r="J88" s="182">
        <v>0</v>
      </c>
      <c r="K88" s="182">
        <v>7</v>
      </c>
      <c r="L88" s="182">
        <v>0</v>
      </c>
      <c r="M88" s="182">
        <v>0</v>
      </c>
      <c r="N88" s="182">
        <v>0</v>
      </c>
      <c r="O88" s="181">
        <f t="shared" si="5"/>
        <v>103</v>
      </c>
      <c r="P88" s="181">
        <f t="shared" si="6"/>
        <v>413</v>
      </c>
    </row>
    <row r="89" spans="1:16" ht="12.6" customHeight="1">
      <c r="A89" s="117">
        <f t="shared" si="7"/>
        <v>84</v>
      </c>
      <c r="B89" s="182">
        <v>171</v>
      </c>
      <c r="C89" s="182">
        <v>0</v>
      </c>
      <c r="D89" s="182">
        <v>14</v>
      </c>
      <c r="E89" s="182">
        <v>0</v>
      </c>
      <c r="F89" s="182">
        <v>17</v>
      </c>
      <c r="G89" s="182">
        <v>10</v>
      </c>
      <c r="H89" s="181">
        <f t="shared" si="4"/>
        <v>212</v>
      </c>
      <c r="I89" s="182">
        <v>73</v>
      </c>
      <c r="J89" s="182">
        <v>0</v>
      </c>
      <c r="K89" s="182">
        <v>4</v>
      </c>
      <c r="L89" s="182">
        <v>0</v>
      </c>
      <c r="M89" s="182">
        <v>0</v>
      </c>
      <c r="N89" s="182">
        <v>0</v>
      </c>
      <c r="O89" s="181">
        <f t="shared" si="5"/>
        <v>77</v>
      </c>
      <c r="P89" s="181">
        <f t="shared" si="6"/>
        <v>289</v>
      </c>
    </row>
    <row r="90" spans="1:16" ht="12.6" customHeight="1">
      <c r="A90" s="117" t="s">
        <v>3083</v>
      </c>
      <c r="B90" s="182">
        <v>736</v>
      </c>
      <c r="C90" s="182">
        <v>1</v>
      </c>
      <c r="D90" s="182">
        <v>31</v>
      </c>
      <c r="E90" s="182">
        <v>0</v>
      </c>
      <c r="F90" s="182">
        <v>66</v>
      </c>
      <c r="G90" s="182">
        <v>34</v>
      </c>
      <c r="H90" s="181">
        <f t="shared" si="4"/>
        <v>868</v>
      </c>
      <c r="I90" s="182">
        <v>297</v>
      </c>
      <c r="J90" s="182">
        <v>0</v>
      </c>
      <c r="K90" s="182">
        <v>6</v>
      </c>
      <c r="L90" s="182">
        <v>0</v>
      </c>
      <c r="M90" s="182">
        <v>0</v>
      </c>
      <c r="N90" s="182">
        <v>0</v>
      </c>
      <c r="O90" s="181">
        <f t="shared" si="5"/>
        <v>303</v>
      </c>
      <c r="P90" s="181">
        <f t="shared" si="6"/>
        <v>1171</v>
      </c>
    </row>
    <row r="91" spans="1:16" ht="24" customHeight="1">
      <c r="A91" s="402" t="s">
        <v>2903</v>
      </c>
      <c r="B91" s="104">
        <f t="shared" ref="B91:P91" si="8">SUM(B5:B90)</f>
        <v>38155</v>
      </c>
      <c r="C91" s="104">
        <f t="shared" si="8"/>
        <v>114</v>
      </c>
      <c r="D91" s="104">
        <f t="shared" si="8"/>
        <v>21397</v>
      </c>
      <c r="E91" s="104">
        <f t="shared" si="8"/>
        <v>11929</v>
      </c>
      <c r="F91" s="104">
        <f t="shared" si="8"/>
        <v>6544</v>
      </c>
      <c r="G91" s="104">
        <f t="shared" si="8"/>
        <v>2128</v>
      </c>
      <c r="H91" s="104">
        <f t="shared" si="8"/>
        <v>80267</v>
      </c>
      <c r="I91" s="104">
        <f t="shared" si="8"/>
        <v>3089</v>
      </c>
      <c r="J91" s="104">
        <f t="shared" si="8"/>
        <v>1</v>
      </c>
      <c r="K91" s="104">
        <f t="shared" si="8"/>
        <v>1623</v>
      </c>
      <c r="L91" s="104">
        <f t="shared" si="8"/>
        <v>109</v>
      </c>
      <c r="M91" s="104">
        <f t="shared" si="8"/>
        <v>17</v>
      </c>
      <c r="N91" s="104">
        <f t="shared" si="8"/>
        <v>6</v>
      </c>
      <c r="O91" s="104">
        <f t="shared" si="8"/>
        <v>4845</v>
      </c>
      <c r="P91" s="104">
        <f t="shared" si="8"/>
        <v>85112</v>
      </c>
    </row>
    <row r="92" spans="1:16" customFormat="1"/>
  </sheetData>
  <mergeCells count="6">
    <mergeCell ref="A1:P1"/>
    <mergeCell ref="A2:P2"/>
    <mergeCell ref="A3:A4"/>
    <mergeCell ref="B3:H3"/>
    <mergeCell ref="I3:O3"/>
    <mergeCell ref="P3:P4"/>
  </mergeCells>
  <printOptions horizontalCentered="1" verticalCentered="1"/>
  <pageMargins left="0" right="0" top="0" bottom="0" header="0" footer="0"/>
  <pageSetup paperSize="9" scale="64" orientation="portrait" r:id="rId1"/>
  <headerFooter alignWithMargins="0"/>
</worksheet>
</file>

<file path=xl/worksheets/sheet28.xml><?xml version="1.0" encoding="utf-8"?>
<worksheet xmlns="http://schemas.openxmlformats.org/spreadsheetml/2006/main" xmlns:r="http://schemas.openxmlformats.org/officeDocument/2006/relationships">
  <dimension ref="A1:T505"/>
  <sheetViews>
    <sheetView showGridLines="0" zoomScaleNormal="100" workbookViewId="0">
      <pane xSplit="2" ySplit="6" topLeftCell="C475"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30.85546875" style="624" customWidth="1"/>
    <col min="2" max="2" width="29.42578125" style="624" customWidth="1"/>
    <col min="3" max="4" width="10.5703125" style="624" customWidth="1"/>
    <col min="5" max="5" width="5.42578125" style="624" bestFit="1" customWidth="1"/>
    <col min="6" max="6" width="6.42578125" style="624" bestFit="1" customWidth="1"/>
    <col min="7" max="7" width="5.42578125" style="624" bestFit="1" customWidth="1"/>
    <col min="8" max="8" width="6.42578125" style="624" bestFit="1" customWidth="1"/>
    <col min="9" max="10" width="10.5703125" style="624" customWidth="1"/>
    <col min="11" max="12" width="5.42578125" style="624" bestFit="1" customWidth="1"/>
    <col min="13" max="13" width="4" style="624" bestFit="1" customWidth="1"/>
    <col min="14" max="14" width="5.42578125" style="624" bestFit="1" customWidth="1"/>
    <col min="15" max="15" width="7.42578125" style="624" bestFit="1" customWidth="1"/>
    <col min="16" max="16" width="6.42578125" style="624" bestFit="1" customWidth="1"/>
    <col min="17" max="17" width="7.42578125" style="624" bestFit="1" customWidth="1"/>
    <col min="18" max="18" width="5.5703125" style="624" bestFit="1" customWidth="1"/>
    <col min="19" max="19" width="5.85546875" style="624" bestFit="1" customWidth="1"/>
    <col min="20" max="20" width="6.7109375" style="624" bestFit="1" customWidth="1"/>
    <col min="21" max="16384" width="9.140625" style="624"/>
  </cols>
  <sheetData>
    <row r="1" spans="1:20" ht="20.25" customHeight="1">
      <c r="A1" s="982" t="s">
        <v>3112</v>
      </c>
      <c r="B1" s="982"/>
      <c r="C1" s="982"/>
      <c r="D1" s="982"/>
      <c r="E1" s="982"/>
      <c r="F1" s="982"/>
      <c r="G1" s="982"/>
      <c r="H1" s="982"/>
      <c r="I1" s="982"/>
      <c r="J1" s="982"/>
      <c r="K1" s="982"/>
      <c r="L1" s="982"/>
      <c r="M1" s="982"/>
      <c r="N1" s="982"/>
      <c r="O1" s="982"/>
      <c r="P1" s="982"/>
      <c r="Q1" s="982"/>
      <c r="R1" s="982"/>
      <c r="S1" s="982"/>
      <c r="T1" s="982"/>
    </row>
    <row r="2" spans="1:20" ht="20.25" customHeight="1">
      <c r="A2" s="983" t="s">
        <v>3113</v>
      </c>
      <c r="B2" s="983"/>
      <c r="C2" s="983"/>
      <c r="D2" s="983"/>
      <c r="E2" s="983"/>
      <c r="F2" s="983"/>
      <c r="G2" s="983"/>
      <c r="H2" s="983"/>
      <c r="I2" s="983"/>
      <c r="J2" s="983"/>
      <c r="K2" s="983"/>
      <c r="L2" s="983"/>
      <c r="M2" s="983"/>
      <c r="N2" s="983"/>
      <c r="O2" s="983"/>
      <c r="P2" s="983"/>
      <c r="Q2" s="983"/>
      <c r="R2" s="983"/>
      <c r="S2" s="983"/>
      <c r="T2" s="983"/>
    </row>
    <row r="3" spans="1:20" ht="14.25" customHeight="1">
      <c r="A3" s="625"/>
      <c r="B3" s="625"/>
      <c r="C3" s="625"/>
      <c r="D3" s="625"/>
      <c r="E3" s="625"/>
      <c r="F3" s="625"/>
      <c r="G3" s="625"/>
      <c r="H3" s="625"/>
      <c r="I3" s="625"/>
      <c r="J3" s="625"/>
      <c r="K3" s="625"/>
      <c r="L3" s="625"/>
      <c r="M3" s="625"/>
      <c r="N3" s="625"/>
      <c r="O3" s="625"/>
      <c r="P3" s="625"/>
      <c r="Q3" s="625"/>
      <c r="R3" s="625"/>
      <c r="S3" s="984" t="s">
        <v>2964</v>
      </c>
      <c r="T3" s="984"/>
    </row>
    <row r="4" spans="1:20" ht="41.25" customHeight="1">
      <c r="A4" s="985" t="s">
        <v>2911</v>
      </c>
      <c r="B4" s="985"/>
      <c r="C4" s="988" t="s">
        <v>2906</v>
      </c>
      <c r="D4" s="989"/>
      <c r="E4" s="989"/>
      <c r="F4" s="989"/>
      <c r="G4" s="989"/>
      <c r="H4" s="989"/>
      <c r="I4" s="989"/>
      <c r="J4" s="989"/>
      <c r="K4" s="989"/>
      <c r="L4" s="989"/>
      <c r="M4" s="989"/>
      <c r="N4" s="989"/>
      <c r="O4" s="989"/>
      <c r="P4" s="989"/>
      <c r="Q4" s="990"/>
      <c r="R4" s="991" t="s">
        <v>3095</v>
      </c>
      <c r="S4" s="992"/>
      <c r="T4" s="992"/>
    </row>
    <row r="5" spans="1:20" ht="17.25" customHeight="1">
      <c r="A5" s="986"/>
      <c r="B5" s="986"/>
      <c r="C5" s="995" t="s">
        <v>2967</v>
      </c>
      <c r="D5" s="995"/>
      <c r="E5" s="995"/>
      <c r="F5" s="995"/>
      <c r="G5" s="995"/>
      <c r="H5" s="995"/>
      <c r="I5" s="995" t="s">
        <v>2968</v>
      </c>
      <c r="J5" s="995"/>
      <c r="K5" s="995"/>
      <c r="L5" s="995"/>
      <c r="M5" s="995"/>
      <c r="N5" s="995"/>
      <c r="O5" s="988" t="s">
        <v>2143</v>
      </c>
      <c r="P5" s="989"/>
      <c r="Q5" s="990"/>
      <c r="R5" s="993"/>
      <c r="S5" s="994"/>
      <c r="T5" s="994"/>
    </row>
    <row r="6" spans="1:20" ht="66.75" customHeight="1">
      <c r="A6" s="987"/>
      <c r="B6" s="987"/>
      <c r="C6" s="626" t="s">
        <v>2980</v>
      </c>
      <c r="D6" s="626" t="s">
        <v>2981</v>
      </c>
      <c r="E6" s="626" t="s">
        <v>2895</v>
      </c>
      <c r="F6" s="626" t="s">
        <v>2896</v>
      </c>
      <c r="G6" s="626" t="s">
        <v>2897</v>
      </c>
      <c r="H6" s="626" t="s">
        <v>2982</v>
      </c>
      <c r="I6" s="626" t="s">
        <v>2980</v>
      </c>
      <c r="J6" s="626" t="s">
        <v>2981</v>
      </c>
      <c r="K6" s="626" t="s">
        <v>2895</v>
      </c>
      <c r="L6" s="626" t="s">
        <v>2896</v>
      </c>
      <c r="M6" s="626" t="s">
        <v>2897</v>
      </c>
      <c r="N6" s="626" t="s">
        <v>2982</v>
      </c>
      <c r="O6" s="627" t="s">
        <v>3063</v>
      </c>
      <c r="P6" s="627" t="s">
        <v>3064</v>
      </c>
      <c r="Q6" s="627" t="s">
        <v>1010</v>
      </c>
      <c r="R6" s="628" t="s">
        <v>3096</v>
      </c>
      <c r="S6" s="628" t="s">
        <v>3097</v>
      </c>
      <c r="T6" s="629" t="s">
        <v>3098</v>
      </c>
    </row>
    <row r="7" spans="1:20" ht="17.100000000000001" customHeight="1">
      <c r="A7" s="979" t="s">
        <v>1367</v>
      </c>
      <c r="B7" s="979"/>
      <c r="C7" s="630">
        <f>C8+C10+C12</f>
        <v>72</v>
      </c>
      <c r="D7" s="630">
        <f t="shared" ref="D7:T7" si="0">D8+D10+D12</f>
        <v>1</v>
      </c>
      <c r="E7" s="630">
        <f t="shared" si="0"/>
        <v>11</v>
      </c>
      <c r="F7" s="630">
        <f t="shared" si="0"/>
        <v>13</v>
      </c>
      <c r="G7" s="630">
        <f t="shared" si="0"/>
        <v>5</v>
      </c>
      <c r="H7" s="630">
        <f t="shared" si="0"/>
        <v>107</v>
      </c>
      <c r="I7" s="630">
        <f t="shared" si="0"/>
        <v>9</v>
      </c>
      <c r="J7" s="630">
        <f t="shared" si="0"/>
        <v>0</v>
      </c>
      <c r="K7" s="630">
        <f t="shared" si="0"/>
        <v>0</v>
      </c>
      <c r="L7" s="630">
        <f t="shared" si="0"/>
        <v>0</v>
      </c>
      <c r="M7" s="630">
        <f t="shared" si="0"/>
        <v>0</v>
      </c>
      <c r="N7" s="630">
        <f t="shared" si="0"/>
        <v>1</v>
      </c>
      <c r="O7" s="630">
        <f t="shared" si="0"/>
        <v>209</v>
      </c>
      <c r="P7" s="630">
        <f t="shared" si="0"/>
        <v>10</v>
      </c>
      <c r="Q7" s="630">
        <f t="shared" si="0"/>
        <v>219</v>
      </c>
      <c r="R7" s="630">
        <f t="shared" si="0"/>
        <v>2</v>
      </c>
      <c r="S7" s="630">
        <f t="shared" si="0"/>
        <v>0</v>
      </c>
      <c r="T7" s="630">
        <f t="shared" si="0"/>
        <v>2</v>
      </c>
    </row>
    <row r="8" spans="1:20" ht="17.100000000000001" customHeight="1">
      <c r="A8" s="980" t="s">
        <v>2961</v>
      </c>
      <c r="B8" s="981"/>
      <c r="C8" s="632">
        <f>C9</f>
        <v>3</v>
      </c>
      <c r="D8" s="632">
        <f t="shared" ref="D8:T8" si="1">D9</f>
        <v>0</v>
      </c>
      <c r="E8" s="632">
        <f t="shared" si="1"/>
        <v>0</v>
      </c>
      <c r="F8" s="632">
        <f t="shared" si="1"/>
        <v>1</v>
      </c>
      <c r="G8" s="632">
        <f t="shared" si="1"/>
        <v>0</v>
      </c>
      <c r="H8" s="632">
        <f t="shared" si="1"/>
        <v>9</v>
      </c>
      <c r="I8" s="632">
        <f t="shared" si="1"/>
        <v>1</v>
      </c>
      <c r="J8" s="632">
        <f t="shared" si="1"/>
        <v>0</v>
      </c>
      <c r="K8" s="632">
        <f t="shared" si="1"/>
        <v>0</v>
      </c>
      <c r="L8" s="632">
        <f t="shared" si="1"/>
        <v>0</v>
      </c>
      <c r="M8" s="632">
        <f t="shared" si="1"/>
        <v>0</v>
      </c>
      <c r="N8" s="632">
        <f t="shared" si="1"/>
        <v>0</v>
      </c>
      <c r="O8" s="632">
        <f t="shared" si="1"/>
        <v>13</v>
      </c>
      <c r="P8" s="632">
        <f t="shared" si="1"/>
        <v>1</v>
      </c>
      <c r="Q8" s="633">
        <f t="shared" si="1"/>
        <v>14</v>
      </c>
      <c r="R8" s="634">
        <f t="shared" si="1"/>
        <v>0</v>
      </c>
      <c r="S8" s="634">
        <f t="shared" si="1"/>
        <v>0</v>
      </c>
      <c r="T8" s="630">
        <f t="shared" si="1"/>
        <v>0</v>
      </c>
    </row>
    <row r="9" spans="1:20" hidden="1" outlineLevel="1">
      <c r="A9" s="635" t="s">
        <v>1369</v>
      </c>
      <c r="B9" s="635" t="s">
        <v>1370</v>
      </c>
      <c r="C9" s="636">
        <v>3</v>
      </c>
      <c r="D9" s="637">
        <v>0</v>
      </c>
      <c r="E9" s="636">
        <v>0</v>
      </c>
      <c r="F9" s="636">
        <v>1</v>
      </c>
      <c r="G9" s="637">
        <v>0</v>
      </c>
      <c r="H9" s="638">
        <v>9</v>
      </c>
      <c r="I9" s="637">
        <v>1</v>
      </c>
      <c r="J9" s="637">
        <v>0</v>
      </c>
      <c r="K9" s="637">
        <v>0</v>
      </c>
      <c r="L9" s="637">
        <v>0</v>
      </c>
      <c r="M9" s="637">
        <v>0</v>
      </c>
      <c r="N9" s="637">
        <v>0</v>
      </c>
      <c r="O9" s="638">
        <f>SUM(C9:H9)</f>
        <v>13</v>
      </c>
      <c r="P9" s="639">
        <f>SUM(I9:N9)</f>
        <v>1</v>
      </c>
      <c r="Q9" s="638">
        <f>+P9+O9</f>
        <v>14</v>
      </c>
      <c r="R9" s="638">
        <v>0</v>
      </c>
      <c r="S9" s="638">
        <v>0</v>
      </c>
      <c r="T9" s="638">
        <f>+S9+R9</f>
        <v>0</v>
      </c>
    </row>
    <row r="10" spans="1:20" ht="17.100000000000001" customHeight="1" collapsed="1">
      <c r="A10" s="980" t="s">
        <v>2962</v>
      </c>
      <c r="B10" s="981"/>
      <c r="C10" s="634">
        <f>C11</f>
        <v>17</v>
      </c>
      <c r="D10" s="634">
        <f t="shared" ref="D10:T10" si="2">D11</f>
        <v>0</v>
      </c>
      <c r="E10" s="634">
        <f t="shared" si="2"/>
        <v>2</v>
      </c>
      <c r="F10" s="634">
        <f t="shared" si="2"/>
        <v>7</v>
      </c>
      <c r="G10" s="634">
        <f t="shared" si="2"/>
        <v>2</v>
      </c>
      <c r="H10" s="634">
        <f t="shared" si="2"/>
        <v>41</v>
      </c>
      <c r="I10" s="634">
        <f t="shared" si="2"/>
        <v>4</v>
      </c>
      <c r="J10" s="634">
        <f t="shared" si="2"/>
        <v>0</v>
      </c>
      <c r="K10" s="634">
        <f t="shared" si="2"/>
        <v>0</v>
      </c>
      <c r="L10" s="634">
        <f t="shared" si="2"/>
        <v>0</v>
      </c>
      <c r="M10" s="634">
        <f t="shared" si="2"/>
        <v>0</v>
      </c>
      <c r="N10" s="634">
        <f t="shared" si="2"/>
        <v>1</v>
      </c>
      <c r="O10" s="634">
        <f t="shared" si="2"/>
        <v>69</v>
      </c>
      <c r="P10" s="634">
        <f t="shared" si="2"/>
        <v>5</v>
      </c>
      <c r="Q10" s="630">
        <f t="shared" si="2"/>
        <v>74</v>
      </c>
      <c r="R10" s="634">
        <f t="shared" si="2"/>
        <v>1</v>
      </c>
      <c r="S10" s="634">
        <f t="shared" si="2"/>
        <v>0</v>
      </c>
      <c r="T10" s="630">
        <f t="shared" si="2"/>
        <v>1</v>
      </c>
    </row>
    <row r="11" spans="1:20" ht="25.5" hidden="1" outlineLevel="1">
      <c r="A11" s="635" t="s">
        <v>1372</v>
      </c>
      <c r="B11" s="635" t="s">
        <v>1373</v>
      </c>
      <c r="C11" s="638">
        <v>17</v>
      </c>
      <c r="D11" s="639">
        <v>0</v>
      </c>
      <c r="E11" s="638">
        <v>2</v>
      </c>
      <c r="F11" s="638">
        <v>7</v>
      </c>
      <c r="G11" s="638">
        <v>2</v>
      </c>
      <c r="H11" s="638">
        <v>41</v>
      </c>
      <c r="I11" s="638">
        <v>4</v>
      </c>
      <c r="J11" s="639">
        <v>0</v>
      </c>
      <c r="K11" s="638">
        <v>0</v>
      </c>
      <c r="L11" s="638">
        <v>0</v>
      </c>
      <c r="M11" s="639">
        <v>0</v>
      </c>
      <c r="N11" s="639">
        <v>1</v>
      </c>
      <c r="O11" s="638">
        <f>SUM(C11:H11)</f>
        <v>69</v>
      </c>
      <c r="P11" s="639">
        <f>SUM(I11:N11)</f>
        <v>5</v>
      </c>
      <c r="Q11" s="638">
        <f>+P11+O11</f>
        <v>74</v>
      </c>
      <c r="R11" s="638">
        <v>1</v>
      </c>
      <c r="S11" s="638">
        <v>0</v>
      </c>
      <c r="T11" s="638">
        <f>+S11+R11</f>
        <v>1</v>
      </c>
    </row>
    <row r="12" spans="1:20" ht="17.100000000000001" customHeight="1" collapsed="1">
      <c r="A12" s="980" t="s">
        <v>2963</v>
      </c>
      <c r="B12" s="981"/>
      <c r="C12" s="640">
        <f>C13</f>
        <v>52</v>
      </c>
      <c r="D12" s="640">
        <f t="shared" ref="D12:T12" si="3">D13</f>
        <v>1</v>
      </c>
      <c r="E12" s="640">
        <f t="shared" si="3"/>
        <v>9</v>
      </c>
      <c r="F12" s="640">
        <f t="shared" si="3"/>
        <v>5</v>
      </c>
      <c r="G12" s="640">
        <f t="shared" si="3"/>
        <v>3</v>
      </c>
      <c r="H12" s="640">
        <f t="shared" si="3"/>
        <v>57</v>
      </c>
      <c r="I12" s="640">
        <f t="shared" si="3"/>
        <v>4</v>
      </c>
      <c r="J12" s="640">
        <f t="shared" si="3"/>
        <v>0</v>
      </c>
      <c r="K12" s="640">
        <f t="shared" si="3"/>
        <v>0</v>
      </c>
      <c r="L12" s="640">
        <f t="shared" si="3"/>
        <v>0</v>
      </c>
      <c r="M12" s="640">
        <f t="shared" si="3"/>
        <v>0</v>
      </c>
      <c r="N12" s="640">
        <f t="shared" si="3"/>
        <v>0</v>
      </c>
      <c r="O12" s="640">
        <f t="shared" si="3"/>
        <v>127</v>
      </c>
      <c r="P12" s="640">
        <f t="shared" si="3"/>
        <v>4</v>
      </c>
      <c r="Q12" s="641">
        <f t="shared" si="3"/>
        <v>131</v>
      </c>
      <c r="R12" s="640">
        <f t="shared" si="3"/>
        <v>1</v>
      </c>
      <c r="S12" s="640">
        <f t="shared" si="3"/>
        <v>0</v>
      </c>
      <c r="T12" s="641">
        <f t="shared" si="3"/>
        <v>1</v>
      </c>
    </row>
    <row r="13" spans="1:20" ht="25.5" hidden="1" outlineLevel="1">
      <c r="A13" s="635" t="s">
        <v>1375</v>
      </c>
      <c r="B13" s="635" t="s">
        <v>1376</v>
      </c>
      <c r="C13" s="636">
        <v>52</v>
      </c>
      <c r="D13" s="636">
        <v>1</v>
      </c>
      <c r="E13" s="636">
        <v>9</v>
      </c>
      <c r="F13" s="636">
        <v>5</v>
      </c>
      <c r="G13" s="636">
        <v>3</v>
      </c>
      <c r="H13" s="638">
        <v>57</v>
      </c>
      <c r="I13" s="636">
        <v>4</v>
      </c>
      <c r="J13" s="637">
        <v>0</v>
      </c>
      <c r="K13" s="637">
        <v>0</v>
      </c>
      <c r="L13" s="637">
        <v>0</v>
      </c>
      <c r="M13" s="637">
        <v>0</v>
      </c>
      <c r="N13" s="637">
        <v>0</v>
      </c>
      <c r="O13" s="638">
        <f>SUM(C13:H13)</f>
        <v>127</v>
      </c>
      <c r="P13" s="639">
        <f>SUM(I13:N13)</f>
        <v>4</v>
      </c>
      <c r="Q13" s="638">
        <f>+P13+O13</f>
        <v>131</v>
      </c>
      <c r="R13" s="638">
        <v>1</v>
      </c>
      <c r="S13" s="638">
        <v>0</v>
      </c>
      <c r="T13" s="638">
        <f>+S13+R13</f>
        <v>1</v>
      </c>
    </row>
    <row r="14" spans="1:20" ht="17.100000000000001" customHeight="1" collapsed="1">
      <c r="A14" s="979" t="s">
        <v>1377</v>
      </c>
      <c r="B14" s="979"/>
      <c r="C14" s="630">
        <f>C15+C21+C29+C44</f>
        <v>1263</v>
      </c>
      <c r="D14" s="630">
        <f t="shared" ref="D14:T14" si="4">D15+D21+D29+D44</f>
        <v>51</v>
      </c>
      <c r="E14" s="630">
        <f t="shared" si="4"/>
        <v>101</v>
      </c>
      <c r="F14" s="630">
        <f t="shared" si="4"/>
        <v>157</v>
      </c>
      <c r="G14" s="630">
        <f t="shared" si="4"/>
        <v>49</v>
      </c>
      <c r="H14" s="630">
        <f t="shared" si="4"/>
        <v>1027</v>
      </c>
      <c r="I14" s="630">
        <f t="shared" si="4"/>
        <v>350</v>
      </c>
      <c r="J14" s="630">
        <f t="shared" si="4"/>
        <v>7</v>
      </c>
      <c r="K14" s="630">
        <f t="shared" si="4"/>
        <v>23</v>
      </c>
      <c r="L14" s="630">
        <f t="shared" si="4"/>
        <v>22</v>
      </c>
      <c r="M14" s="630">
        <f t="shared" si="4"/>
        <v>6</v>
      </c>
      <c r="N14" s="630">
        <f t="shared" si="4"/>
        <v>155</v>
      </c>
      <c r="O14" s="630">
        <f t="shared" si="4"/>
        <v>2648</v>
      </c>
      <c r="P14" s="630">
        <f t="shared" si="4"/>
        <v>563</v>
      </c>
      <c r="Q14" s="630">
        <f t="shared" si="4"/>
        <v>3211</v>
      </c>
      <c r="R14" s="630">
        <f t="shared" si="4"/>
        <v>20</v>
      </c>
      <c r="S14" s="630">
        <f t="shared" si="4"/>
        <v>1</v>
      </c>
      <c r="T14" s="630">
        <f t="shared" si="4"/>
        <v>21</v>
      </c>
    </row>
    <row r="15" spans="1:20" ht="17.100000000000001" customHeight="1">
      <c r="A15" s="981" t="s">
        <v>1378</v>
      </c>
      <c r="B15" s="981"/>
      <c r="C15" s="634">
        <f>SUM(C16:C20)</f>
        <v>158</v>
      </c>
      <c r="D15" s="634">
        <f t="shared" ref="D15:T15" si="5">SUM(D16:D20)</f>
        <v>3</v>
      </c>
      <c r="E15" s="634">
        <f t="shared" si="5"/>
        <v>7</v>
      </c>
      <c r="F15" s="634">
        <f t="shared" si="5"/>
        <v>14</v>
      </c>
      <c r="G15" s="634">
        <f t="shared" si="5"/>
        <v>3</v>
      </c>
      <c r="H15" s="634">
        <f t="shared" si="5"/>
        <v>117</v>
      </c>
      <c r="I15" s="634">
        <f t="shared" si="5"/>
        <v>45</v>
      </c>
      <c r="J15" s="634">
        <f t="shared" si="5"/>
        <v>0</v>
      </c>
      <c r="K15" s="634">
        <f t="shared" si="5"/>
        <v>3</v>
      </c>
      <c r="L15" s="634">
        <f t="shared" si="5"/>
        <v>0</v>
      </c>
      <c r="M15" s="634">
        <f t="shared" si="5"/>
        <v>0</v>
      </c>
      <c r="N15" s="634">
        <f t="shared" si="5"/>
        <v>14</v>
      </c>
      <c r="O15" s="634">
        <f t="shared" si="5"/>
        <v>302</v>
      </c>
      <c r="P15" s="634">
        <f t="shared" si="5"/>
        <v>62</v>
      </c>
      <c r="Q15" s="630">
        <f t="shared" si="5"/>
        <v>364</v>
      </c>
      <c r="R15" s="634">
        <f t="shared" si="5"/>
        <v>5</v>
      </c>
      <c r="S15" s="634">
        <f t="shared" si="5"/>
        <v>0</v>
      </c>
      <c r="T15" s="630">
        <f t="shared" si="5"/>
        <v>5</v>
      </c>
    </row>
    <row r="16" spans="1:20" ht="11.25" hidden="1" customHeight="1" outlineLevel="1">
      <c r="A16" s="996" t="s">
        <v>1379</v>
      </c>
      <c r="B16" s="635" t="s">
        <v>1380</v>
      </c>
      <c r="C16" s="638">
        <v>19</v>
      </c>
      <c r="D16" s="639">
        <v>1</v>
      </c>
      <c r="E16" s="639">
        <v>0</v>
      </c>
      <c r="F16" s="639">
        <v>1</v>
      </c>
      <c r="G16" s="639">
        <v>0</v>
      </c>
      <c r="H16" s="638">
        <v>8</v>
      </c>
      <c r="I16" s="639">
        <v>18</v>
      </c>
      <c r="J16" s="639">
        <v>0</v>
      </c>
      <c r="K16" s="639">
        <v>0</v>
      </c>
      <c r="L16" s="639">
        <v>0</v>
      </c>
      <c r="M16" s="639">
        <v>0</v>
      </c>
      <c r="N16" s="639">
        <v>3</v>
      </c>
      <c r="O16" s="638">
        <f t="shared" ref="O16:O20" si="6">SUM(C16:H16)</f>
        <v>29</v>
      </c>
      <c r="P16" s="639">
        <f t="shared" ref="P16:P20" si="7">SUM(I16:N16)</f>
        <v>21</v>
      </c>
      <c r="Q16" s="638">
        <f t="shared" ref="Q16:Q20" si="8">+P16+O16</f>
        <v>50</v>
      </c>
      <c r="R16" s="638">
        <v>0</v>
      </c>
      <c r="S16" s="638">
        <v>0</v>
      </c>
      <c r="T16" s="638">
        <f t="shared" ref="T16:T20" si="9">+S16+R16</f>
        <v>0</v>
      </c>
    </row>
    <row r="17" spans="1:20" hidden="1" outlineLevel="1">
      <c r="A17" s="996"/>
      <c r="B17" s="635" t="s">
        <v>1381</v>
      </c>
      <c r="C17" s="636">
        <v>9</v>
      </c>
      <c r="D17" s="637">
        <v>0</v>
      </c>
      <c r="E17" s="636">
        <v>0</v>
      </c>
      <c r="F17" s="637">
        <v>1</v>
      </c>
      <c r="G17" s="637">
        <v>1</v>
      </c>
      <c r="H17" s="638">
        <v>6</v>
      </c>
      <c r="I17" s="636">
        <v>0</v>
      </c>
      <c r="J17" s="637">
        <v>0</v>
      </c>
      <c r="K17" s="637">
        <v>0</v>
      </c>
      <c r="L17" s="637">
        <v>0</v>
      </c>
      <c r="M17" s="637">
        <v>0</v>
      </c>
      <c r="N17" s="637">
        <v>0</v>
      </c>
      <c r="O17" s="638">
        <f>SUM(C17:I17)</f>
        <v>17</v>
      </c>
      <c r="P17" s="639">
        <f t="shared" si="7"/>
        <v>0</v>
      </c>
      <c r="Q17" s="638">
        <f t="shared" si="8"/>
        <v>17</v>
      </c>
      <c r="R17" s="638">
        <v>0</v>
      </c>
      <c r="S17" s="638">
        <v>0</v>
      </c>
      <c r="T17" s="638">
        <f t="shared" si="9"/>
        <v>0</v>
      </c>
    </row>
    <row r="18" spans="1:20" hidden="1" outlineLevel="1">
      <c r="A18" s="996"/>
      <c r="B18" s="635" t="s">
        <v>1382</v>
      </c>
      <c r="C18" s="639">
        <v>0</v>
      </c>
      <c r="D18" s="639">
        <v>0</v>
      </c>
      <c r="E18" s="639">
        <v>0</v>
      </c>
      <c r="F18" s="639">
        <v>0</v>
      </c>
      <c r="G18" s="639">
        <v>0</v>
      </c>
      <c r="H18" s="639">
        <v>2</v>
      </c>
      <c r="I18" s="639">
        <v>0</v>
      </c>
      <c r="J18" s="639">
        <v>0</v>
      </c>
      <c r="K18" s="639">
        <v>0</v>
      </c>
      <c r="L18" s="639">
        <v>0</v>
      </c>
      <c r="M18" s="639">
        <v>0</v>
      </c>
      <c r="N18" s="639">
        <v>0</v>
      </c>
      <c r="O18" s="638">
        <f>SUM(C18:N18)</f>
        <v>2</v>
      </c>
      <c r="P18" s="639">
        <f t="shared" si="7"/>
        <v>0</v>
      </c>
      <c r="Q18" s="638">
        <f t="shared" si="8"/>
        <v>2</v>
      </c>
      <c r="R18" s="638">
        <v>0</v>
      </c>
      <c r="S18" s="638">
        <v>0</v>
      </c>
      <c r="T18" s="638">
        <f t="shared" si="9"/>
        <v>0</v>
      </c>
    </row>
    <row r="19" spans="1:20" ht="25.5" hidden="1" outlineLevel="1">
      <c r="A19" s="996"/>
      <c r="B19" s="635" t="s">
        <v>1383</v>
      </c>
      <c r="C19" s="636">
        <v>20</v>
      </c>
      <c r="D19" s="637">
        <v>0</v>
      </c>
      <c r="E19" s="637">
        <v>0</v>
      </c>
      <c r="F19" s="636">
        <v>0</v>
      </c>
      <c r="G19" s="637">
        <v>0</v>
      </c>
      <c r="H19" s="638">
        <v>7</v>
      </c>
      <c r="I19" s="636">
        <v>1</v>
      </c>
      <c r="J19" s="636">
        <v>0</v>
      </c>
      <c r="K19" s="637">
        <v>0</v>
      </c>
      <c r="L19" s="637">
        <v>0</v>
      </c>
      <c r="M19" s="637">
        <v>0</v>
      </c>
      <c r="N19" s="638">
        <v>1</v>
      </c>
      <c r="O19" s="638">
        <f t="shared" si="6"/>
        <v>27</v>
      </c>
      <c r="P19" s="639">
        <f t="shared" si="7"/>
        <v>2</v>
      </c>
      <c r="Q19" s="638">
        <f t="shared" si="8"/>
        <v>29</v>
      </c>
      <c r="R19" s="638">
        <v>1</v>
      </c>
      <c r="S19" s="638">
        <v>0</v>
      </c>
      <c r="T19" s="638">
        <f t="shared" si="9"/>
        <v>1</v>
      </c>
    </row>
    <row r="20" spans="1:20" hidden="1" outlineLevel="1">
      <c r="A20" s="635" t="s">
        <v>1384</v>
      </c>
      <c r="B20" s="635" t="s">
        <v>1385</v>
      </c>
      <c r="C20" s="638">
        <v>110</v>
      </c>
      <c r="D20" s="638">
        <v>2</v>
      </c>
      <c r="E20" s="638">
        <v>7</v>
      </c>
      <c r="F20" s="638">
        <v>12</v>
      </c>
      <c r="G20" s="638">
        <v>2</v>
      </c>
      <c r="H20" s="638">
        <v>94</v>
      </c>
      <c r="I20" s="638">
        <v>26</v>
      </c>
      <c r="J20" s="638">
        <v>0</v>
      </c>
      <c r="K20" s="639">
        <v>3</v>
      </c>
      <c r="L20" s="638">
        <v>0</v>
      </c>
      <c r="M20" s="639">
        <v>0</v>
      </c>
      <c r="N20" s="638">
        <v>10</v>
      </c>
      <c r="O20" s="638">
        <f t="shared" si="6"/>
        <v>227</v>
      </c>
      <c r="P20" s="639">
        <f t="shared" si="7"/>
        <v>39</v>
      </c>
      <c r="Q20" s="638">
        <f t="shared" si="8"/>
        <v>266</v>
      </c>
      <c r="R20" s="638">
        <v>4</v>
      </c>
      <c r="S20" s="638">
        <v>0</v>
      </c>
      <c r="T20" s="638">
        <f t="shared" si="9"/>
        <v>4</v>
      </c>
    </row>
    <row r="21" spans="1:20" ht="17.100000000000001" customHeight="1" collapsed="1">
      <c r="A21" s="981" t="s">
        <v>1386</v>
      </c>
      <c r="B21" s="981"/>
      <c r="C21" s="640">
        <f>SUM(C22:C28)</f>
        <v>753</v>
      </c>
      <c r="D21" s="640">
        <f t="shared" ref="D21:T21" si="10">SUM(D22:D28)</f>
        <v>36</v>
      </c>
      <c r="E21" s="640">
        <f t="shared" si="10"/>
        <v>62</v>
      </c>
      <c r="F21" s="640">
        <f t="shared" si="10"/>
        <v>108</v>
      </c>
      <c r="G21" s="640">
        <f t="shared" si="10"/>
        <v>33</v>
      </c>
      <c r="H21" s="640">
        <f t="shared" si="10"/>
        <v>644</v>
      </c>
      <c r="I21" s="640">
        <f t="shared" si="10"/>
        <v>175</v>
      </c>
      <c r="J21" s="640">
        <f t="shared" si="10"/>
        <v>5</v>
      </c>
      <c r="K21" s="640">
        <f t="shared" si="10"/>
        <v>15</v>
      </c>
      <c r="L21" s="640">
        <f t="shared" si="10"/>
        <v>12</v>
      </c>
      <c r="M21" s="640">
        <f t="shared" si="10"/>
        <v>3</v>
      </c>
      <c r="N21" s="640">
        <f t="shared" si="10"/>
        <v>95</v>
      </c>
      <c r="O21" s="640">
        <f t="shared" si="10"/>
        <v>1636</v>
      </c>
      <c r="P21" s="640">
        <f t="shared" si="10"/>
        <v>305</v>
      </c>
      <c r="Q21" s="641">
        <f t="shared" si="10"/>
        <v>1941</v>
      </c>
      <c r="R21" s="640">
        <f t="shared" si="10"/>
        <v>6</v>
      </c>
      <c r="S21" s="640">
        <f t="shared" si="10"/>
        <v>0</v>
      </c>
      <c r="T21" s="641">
        <f t="shared" si="10"/>
        <v>6</v>
      </c>
    </row>
    <row r="22" spans="1:20" ht="11.25" hidden="1" customHeight="1" outlineLevel="1">
      <c r="A22" s="996" t="s">
        <v>1387</v>
      </c>
      <c r="B22" s="635" t="s">
        <v>1388</v>
      </c>
      <c r="C22" s="636">
        <v>56</v>
      </c>
      <c r="D22" s="637">
        <v>2</v>
      </c>
      <c r="E22" s="636">
        <v>7</v>
      </c>
      <c r="F22" s="636">
        <v>11</v>
      </c>
      <c r="G22" s="637">
        <v>4</v>
      </c>
      <c r="H22" s="638">
        <v>67</v>
      </c>
      <c r="I22" s="636">
        <v>7</v>
      </c>
      <c r="J22" s="636">
        <v>0</v>
      </c>
      <c r="K22" s="637">
        <v>0</v>
      </c>
      <c r="L22" s="637">
        <v>0</v>
      </c>
      <c r="M22" s="637">
        <v>0</v>
      </c>
      <c r="N22" s="638">
        <v>6</v>
      </c>
      <c r="O22" s="638">
        <f t="shared" ref="O22:O28" si="11">SUM(C22:H22)</f>
        <v>147</v>
      </c>
      <c r="P22" s="639">
        <f t="shared" ref="P22:P28" si="12">SUM(I22:N22)</f>
        <v>13</v>
      </c>
      <c r="Q22" s="638">
        <f t="shared" ref="Q22:Q28" si="13">+P22+O22</f>
        <v>160</v>
      </c>
      <c r="R22" s="638">
        <v>1</v>
      </c>
      <c r="S22" s="638">
        <v>0</v>
      </c>
      <c r="T22" s="638">
        <f t="shared" ref="T22:T28" si="14">+S22+R22</f>
        <v>1</v>
      </c>
    </row>
    <row r="23" spans="1:20" hidden="1" outlineLevel="1">
      <c r="A23" s="996"/>
      <c r="B23" s="635" t="s">
        <v>1389</v>
      </c>
      <c r="C23" s="638">
        <v>312</v>
      </c>
      <c r="D23" s="638">
        <v>24</v>
      </c>
      <c r="E23" s="638">
        <v>29</v>
      </c>
      <c r="F23" s="638">
        <v>51</v>
      </c>
      <c r="G23" s="638">
        <v>15</v>
      </c>
      <c r="H23" s="638">
        <v>266</v>
      </c>
      <c r="I23" s="638">
        <v>71</v>
      </c>
      <c r="J23" s="638">
        <v>4</v>
      </c>
      <c r="K23" s="638">
        <v>7</v>
      </c>
      <c r="L23" s="638">
        <v>7</v>
      </c>
      <c r="M23" s="639">
        <v>1</v>
      </c>
      <c r="N23" s="638">
        <v>55</v>
      </c>
      <c r="O23" s="638">
        <f t="shared" si="11"/>
        <v>697</v>
      </c>
      <c r="P23" s="639">
        <f t="shared" si="12"/>
        <v>145</v>
      </c>
      <c r="Q23" s="638">
        <f t="shared" si="13"/>
        <v>842</v>
      </c>
      <c r="R23" s="638">
        <v>0</v>
      </c>
      <c r="S23" s="638">
        <v>0</v>
      </c>
      <c r="T23" s="638">
        <f t="shared" si="14"/>
        <v>0</v>
      </c>
    </row>
    <row r="24" spans="1:20" hidden="1" outlineLevel="1">
      <c r="A24" s="996"/>
      <c r="B24" s="635" t="s">
        <v>1390</v>
      </c>
      <c r="C24" s="636">
        <v>8</v>
      </c>
      <c r="D24" s="637">
        <v>0</v>
      </c>
      <c r="E24" s="637">
        <v>0</v>
      </c>
      <c r="F24" s="637">
        <v>1</v>
      </c>
      <c r="G24" s="637">
        <v>1</v>
      </c>
      <c r="H24" s="638">
        <v>4</v>
      </c>
      <c r="I24" s="637">
        <v>2</v>
      </c>
      <c r="J24" s="637">
        <v>0</v>
      </c>
      <c r="K24" s="637">
        <v>0</v>
      </c>
      <c r="L24" s="637">
        <v>0</v>
      </c>
      <c r="M24" s="637">
        <v>0</v>
      </c>
      <c r="N24" s="638">
        <v>1</v>
      </c>
      <c r="O24" s="638">
        <f t="shared" si="11"/>
        <v>14</v>
      </c>
      <c r="P24" s="639">
        <f t="shared" si="12"/>
        <v>3</v>
      </c>
      <c r="Q24" s="638">
        <f t="shared" si="13"/>
        <v>17</v>
      </c>
      <c r="R24" s="638">
        <v>0</v>
      </c>
      <c r="S24" s="638">
        <v>0</v>
      </c>
      <c r="T24" s="638">
        <f t="shared" si="14"/>
        <v>0</v>
      </c>
    </row>
    <row r="25" spans="1:20" ht="38.25" hidden="1" outlineLevel="1">
      <c r="A25" s="996"/>
      <c r="B25" s="635" t="s">
        <v>1391</v>
      </c>
      <c r="C25" s="638">
        <v>255</v>
      </c>
      <c r="D25" s="638">
        <v>8</v>
      </c>
      <c r="E25" s="638">
        <v>15</v>
      </c>
      <c r="F25" s="638">
        <v>31</v>
      </c>
      <c r="G25" s="638">
        <v>9</v>
      </c>
      <c r="H25" s="638">
        <v>227</v>
      </c>
      <c r="I25" s="638">
        <v>60</v>
      </c>
      <c r="J25" s="639">
        <v>1</v>
      </c>
      <c r="K25" s="639">
        <v>4</v>
      </c>
      <c r="L25" s="638">
        <v>3</v>
      </c>
      <c r="M25" s="638">
        <v>1</v>
      </c>
      <c r="N25" s="638">
        <v>19</v>
      </c>
      <c r="O25" s="638">
        <f t="shared" si="11"/>
        <v>545</v>
      </c>
      <c r="P25" s="639">
        <f t="shared" si="12"/>
        <v>88</v>
      </c>
      <c r="Q25" s="638">
        <f t="shared" si="13"/>
        <v>633</v>
      </c>
      <c r="R25" s="638">
        <v>3</v>
      </c>
      <c r="S25" s="638">
        <v>0</v>
      </c>
      <c r="T25" s="638">
        <f t="shared" si="14"/>
        <v>3</v>
      </c>
    </row>
    <row r="26" spans="1:20" ht="11.25" hidden="1" customHeight="1" outlineLevel="1">
      <c r="A26" s="996" t="s">
        <v>1392</v>
      </c>
      <c r="B26" s="635" t="s">
        <v>1393</v>
      </c>
      <c r="C26" s="636">
        <v>110</v>
      </c>
      <c r="D26" s="636">
        <v>2</v>
      </c>
      <c r="E26" s="636">
        <v>9</v>
      </c>
      <c r="F26" s="636">
        <v>13</v>
      </c>
      <c r="G26" s="636">
        <v>3</v>
      </c>
      <c r="H26" s="638">
        <v>77</v>
      </c>
      <c r="I26" s="636">
        <v>32</v>
      </c>
      <c r="J26" s="637">
        <v>0</v>
      </c>
      <c r="K26" s="636">
        <v>4</v>
      </c>
      <c r="L26" s="636">
        <v>2</v>
      </c>
      <c r="M26" s="637">
        <v>1</v>
      </c>
      <c r="N26" s="638">
        <v>13</v>
      </c>
      <c r="O26" s="638">
        <f t="shared" si="11"/>
        <v>214</v>
      </c>
      <c r="P26" s="639">
        <f t="shared" si="12"/>
        <v>52</v>
      </c>
      <c r="Q26" s="638">
        <f t="shared" si="13"/>
        <v>266</v>
      </c>
      <c r="R26" s="638">
        <v>2</v>
      </c>
      <c r="S26" s="638">
        <v>0</v>
      </c>
      <c r="T26" s="638">
        <f t="shared" si="14"/>
        <v>2</v>
      </c>
    </row>
    <row r="27" spans="1:20" ht="25.5" hidden="1" outlineLevel="1">
      <c r="A27" s="996"/>
      <c r="B27" s="635" t="s">
        <v>1394</v>
      </c>
      <c r="C27" s="638">
        <v>5</v>
      </c>
      <c r="D27" s="639">
        <v>0</v>
      </c>
      <c r="E27" s="639">
        <v>1</v>
      </c>
      <c r="F27" s="639">
        <v>0</v>
      </c>
      <c r="G27" s="639">
        <v>0</v>
      </c>
      <c r="H27" s="639">
        <v>0</v>
      </c>
      <c r="I27" s="639">
        <v>1</v>
      </c>
      <c r="J27" s="639">
        <v>0</v>
      </c>
      <c r="K27" s="639">
        <v>0</v>
      </c>
      <c r="L27" s="639">
        <v>0</v>
      </c>
      <c r="M27" s="639">
        <v>0</v>
      </c>
      <c r="N27" s="639">
        <v>1</v>
      </c>
      <c r="O27" s="638">
        <f t="shared" si="11"/>
        <v>6</v>
      </c>
      <c r="P27" s="639">
        <f t="shared" si="12"/>
        <v>2</v>
      </c>
      <c r="Q27" s="638">
        <f t="shared" si="13"/>
        <v>8</v>
      </c>
      <c r="R27" s="638">
        <v>0</v>
      </c>
      <c r="S27" s="638">
        <v>0</v>
      </c>
      <c r="T27" s="638">
        <f t="shared" si="14"/>
        <v>0</v>
      </c>
    </row>
    <row r="28" spans="1:20" ht="25.5" hidden="1" outlineLevel="1">
      <c r="A28" s="996"/>
      <c r="B28" s="635" t="s">
        <v>1395</v>
      </c>
      <c r="C28" s="636">
        <v>7</v>
      </c>
      <c r="D28" s="636">
        <v>0</v>
      </c>
      <c r="E28" s="636">
        <v>1</v>
      </c>
      <c r="F28" s="637">
        <v>1</v>
      </c>
      <c r="G28" s="637">
        <v>1</v>
      </c>
      <c r="H28" s="638">
        <v>3</v>
      </c>
      <c r="I28" s="636">
        <v>2</v>
      </c>
      <c r="J28" s="637">
        <v>0</v>
      </c>
      <c r="K28" s="637">
        <v>0</v>
      </c>
      <c r="L28" s="637">
        <v>0</v>
      </c>
      <c r="M28" s="637">
        <v>0</v>
      </c>
      <c r="N28" s="637">
        <v>0</v>
      </c>
      <c r="O28" s="638">
        <f t="shared" si="11"/>
        <v>13</v>
      </c>
      <c r="P28" s="639">
        <f t="shared" si="12"/>
        <v>2</v>
      </c>
      <c r="Q28" s="638">
        <f t="shared" si="13"/>
        <v>15</v>
      </c>
      <c r="R28" s="638">
        <v>0</v>
      </c>
      <c r="S28" s="638">
        <v>0</v>
      </c>
      <c r="T28" s="638">
        <f t="shared" si="14"/>
        <v>0</v>
      </c>
    </row>
    <row r="29" spans="1:20" ht="17.100000000000001" customHeight="1" collapsed="1">
      <c r="A29" s="981" t="s">
        <v>1396</v>
      </c>
      <c r="B29" s="981"/>
      <c r="C29" s="634">
        <f>SUM(C30:C43)</f>
        <v>173</v>
      </c>
      <c r="D29" s="634">
        <f t="shared" ref="D29:T29" si="15">SUM(D30:D43)</f>
        <v>7</v>
      </c>
      <c r="E29" s="634">
        <f t="shared" si="15"/>
        <v>22</v>
      </c>
      <c r="F29" s="634">
        <f t="shared" si="15"/>
        <v>20</v>
      </c>
      <c r="G29" s="634">
        <f t="shared" si="15"/>
        <v>9</v>
      </c>
      <c r="H29" s="634">
        <f t="shared" si="15"/>
        <v>193</v>
      </c>
      <c r="I29" s="634">
        <f t="shared" si="15"/>
        <v>33</v>
      </c>
      <c r="J29" s="634">
        <f t="shared" si="15"/>
        <v>1</v>
      </c>
      <c r="K29" s="634">
        <f t="shared" si="15"/>
        <v>1</v>
      </c>
      <c r="L29" s="634">
        <f t="shared" si="15"/>
        <v>5</v>
      </c>
      <c r="M29" s="634">
        <f t="shared" si="15"/>
        <v>1</v>
      </c>
      <c r="N29" s="634">
        <f t="shared" si="15"/>
        <v>22</v>
      </c>
      <c r="O29" s="634">
        <f t="shared" si="15"/>
        <v>424</v>
      </c>
      <c r="P29" s="634">
        <f t="shared" si="15"/>
        <v>63</v>
      </c>
      <c r="Q29" s="630">
        <f t="shared" si="15"/>
        <v>487</v>
      </c>
      <c r="R29" s="634">
        <f t="shared" si="15"/>
        <v>5</v>
      </c>
      <c r="S29" s="634">
        <f t="shared" si="15"/>
        <v>0</v>
      </c>
      <c r="T29" s="630">
        <f t="shared" si="15"/>
        <v>5</v>
      </c>
    </row>
    <row r="30" spans="1:20" ht="25.5" hidden="1" outlineLevel="1">
      <c r="A30" s="996" t="s">
        <v>1397</v>
      </c>
      <c r="B30" s="635" t="s">
        <v>1398</v>
      </c>
      <c r="C30" s="638">
        <v>2</v>
      </c>
      <c r="D30" s="639">
        <v>0</v>
      </c>
      <c r="E30" s="638">
        <v>0</v>
      </c>
      <c r="F30" s="639">
        <v>0</v>
      </c>
      <c r="G30" s="639">
        <v>0</v>
      </c>
      <c r="H30" s="638">
        <v>2</v>
      </c>
      <c r="I30" s="638">
        <v>3</v>
      </c>
      <c r="J30" s="639">
        <v>0</v>
      </c>
      <c r="K30" s="639">
        <v>0</v>
      </c>
      <c r="L30" s="639">
        <v>0</v>
      </c>
      <c r="M30" s="639">
        <v>0</v>
      </c>
      <c r="N30" s="639">
        <v>0</v>
      </c>
      <c r="O30" s="638">
        <f t="shared" ref="O30" si="16">SUM(C30:H30)</f>
        <v>4</v>
      </c>
      <c r="P30" s="639">
        <f t="shared" ref="P30:P43" si="17">SUM(I30:N30)</f>
        <v>3</v>
      </c>
      <c r="Q30" s="638">
        <f t="shared" ref="Q30:Q43" si="18">+P30+O30</f>
        <v>7</v>
      </c>
      <c r="R30" s="638">
        <v>0</v>
      </c>
      <c r="S30" s="638">
        <v>0</v>
      </c>
      <c r="T30" s="638">
        <f t="shared" ref="T30:T43" si="19">+S30+R30</f>
        <v>0</v>
      </c>
    </row>
    <row r="31" spans="1:20" ht="25.5" hidden="1" outlineLevel="1">
      <c r="A31" s="996"/>
      <c r="B31" s="635" t="s">
        <v>1399</v>
      </c>
      <c r="C31" s="637">
        <v>0</v>
      </c>
      <c r="D31" s="637">
        <v>0</v>
      </c>
      <c r="E31" s="637">
        <v>0</v>
      </c>
      <c r="F31" s="637">
        <v>0</v>
      </c>
      <c r="G31" s="637">
        <v>0</v>
      </c>
      <c r="H31" s="637">
        <v>0</v>
      </c>
      <c r="I31" s="637">
        <v>0</v>
      </c>
      <c r="J31" s="637">
        <v>0</v>
      </c>
      <c r="K31" s="637">
        <v>0</v>
      </c>
      <c r="L31" s="637">
        <v>0</v>
      </c>
      <c r="M31" s="637">
        <v>0</v>
      </c>
      <c r="N31" s="637">
        <v>0</v>
      </c>
      <c r="O31" s="638">
        <f>SUM(C31:N31)</f>
        <v>0</v>
      </c>
      <c r="P31" s="639">
        <f t="shared" si="17"/>
        <v>0</v>
      </c>
      <c r="Q31" s="638">
        <f t="shared" si="18"/>
        <v>0</v>
      </c>
      <c r="R31" s="638">
        <v>0</v>
      </c>
      <c r="S31" s="638">
        <v>0</v>
      </c>
      <c r="T31" s="638">
        <f t="shared" si="19"/>
        <v>0</v>
      </c>
    </row>
    <row r="32" spans="1:20" ht="11.25" hidden="1" customHeight="1" outlineLevel="1">
      <c r="A32" s="996" t="s">
        <v>1400</v>
      </c>
      <c r="B32" s="635" t="s">
        <v>1401</v>
      </c>
      <c r="C32" s="638">
        <v>84</v>
      </c>
      <c r="D32" s="638">
        <v>5</v>
      </c>
      <c r="E32" s="638">
        <v>17</v>
      </c>
      <c r="F32" s="638">
        <v>13</v>
      </c>
      <c r="G32" s="638">
        <v>4</v>
      </c>
      <c r="H32" s="638">
        <v>113</v>
      </c>
      <c r="I32" s="638">
        <v>8</v>
      </c>
      <c r="J32" s="639">
        <v>0</v>
      </c>
      <c r="K32" s="638">
        <v>0</v>
      </c>
      <c r="L32" s="638">
        <v>1</v>
      </c>
      <c r="M32" s="639">
        <v>1</v>
      </c>
      <c r="N32" s="638">
        <v>9</v>
      </c>
      <c r="O32" s="638">
        <f t="shared" ref="O32:O43" si="20">SUM(C32:H32)</f>
        <v>236</v>
      </c>
      <c r="P32" s="639">
        <f t="shared" si="17"/>
        <v>19</v>
      </c>
      <c r="Q32" s="638">
        <f t="shared" si="18"/>
        <v>255</v>
      </c>
      <c r="R32" s="638">
        <v>3</v>
      </c>
      <c r="S32" s="638">
        <v>0</v>
      </c>
      <c r="T32" s="638">
        <f t="shared" si="19"/>
        <v>3</v>
      </c>
    </row>
    <row r="33" spans="1:20" hidden="1" outlineLevel="1">
      <c r="A33" s="996"/>
      <c r="B33" s="635" t="s">
        <v>1402</v>
      </c>
      <c r="C33" s="636">
        <v>6</v>
      </c>
      <c r="D33" s="637">
        <v>0</v>
      </c>
      <c r="E33" s="636">
        <v>1</v>
      </c>
      <c r="F33" s="637">
        <v>0</v>
      </c>
      <c r="G33" s="637">
        <v>0</v>
      </c>
      <c r="H33" s="638">
        <v>5</v>
      </c>
      <c r="I33" s="637">
        <v>0</v>
      </c>
      <c r="J33" s="637">
        <v>0</v>
      </c>
      <c r="K33" s="637">
        <v>0</v>
      </c>
      <c r="L33" s="637">
        <v>0</v>
      </c>
      <c r="M33" s="637">
        <v>0</v>
      </c>
      <c r="N33" s="637">
        <v>0</v>
      </c>
      <c r="O33" s="638">
        <f>SUM(C33:N33)</f>
        <v>12</v>
      </c>
      <c r="P33" s="639">
        <f t="shared" si="17"/>
        <v>0</v>
      </c>
      <c r="Q33" s="638">
        <f t="shared" si="18"/>
        <v>12</v>
      </c>
      <c r="R33" s="638">
        <v>1</v>
      </c>
      <c r="S33" s="638">
        <v>0</v>
      </c>
      <c r="T33" s="638">
        <f t="shared" si="19"/>
        <v>1</v>
      </c>
    </row>
    <row r="34" spans="1:20" hidden="1" outlineLevel="1">
      <c r="A34" s="996"/>
      <c r="B34" s="635" t="s">
        <v>1403</v>
      </c>
      <c r="C34" s="638">
        <v>12</v>
      </c>
      <c r="D34" s="639">
        <v>0</v>
      </c>
      <c r="E34" s="639">
        <v>0</v>
      </c>
      <c r="F34" s="639">
        <v>3</v>
      </c>
      <c r="G34" s="639">
        <v>1</v>
      </c>
      <c r="H34" s="638">
        <v>13</v>
      </c>
      <c r="I34" s="639">
        <v>0</v>
      </c>
      <c r="J34" s="639">
        <v>0</v>
      </c>
      <c r="K34" s="639">
        <v>0</v>
      </c>
      <c r="L34" s="639">
        <v>0</v>
      </c>
      <c r="M34" s="639">
        <v>0</v>
      </c>
      <c r="N34" s="639">
        <v>0</v>
      </c>
      <c r="O34" s="638">
        <f>SUM(C34:N34)</f>
        <v>29</v>
      </c>
      <c r="P34" s="639">
        <f t="shared" si="17"/>
        <v>0</v>
      </c>
      <c r="Q34" s="638">
        <f t="shared" si="18"/>
        <v>29</v>
      </c>
      <c r="R34" s="638">
        <v>1</v>
      </c>
      <c r="S34" s="638">
        <v>0</v>
      </c>
      <c r="T34" s="638">
        <f t="shared" si="19"/>
        <v>1</v>
      </c>
    </row>
    <row r="35" spans="1:20" ht="25.5" hidden="1" outlineLevel="1">
      <c r="A35" s="996"/>
      <c r="B35" s="635" t="s">
        <v>1404</v>
      </c>
      <c r="C35" s="636">
        <v>14</v>
      </c>
      <c r="D35" s="637">
        <v>0</v>
      </c>
      <c r="E35" s="637">
        <v>0</v>
      </c>
      <c r="F35" s="637">
        <v>0</v>
      </c>
      <c r="G35" s="637">
        <v>1</v>
      </c>
      <c r="H35" s="638">
        <v>13</v>
      </c>
      <c r="I35" s="637">
        <v>3</v>
      </c>
      <c r="J35" s="637">
        <v>0</v>
      </c>
      <c r="K35" s="637">
        <v>0</v>
      </c>
      <c r="L35" s="637">
        <v>0</v>
      </c>
      <c r="M35" s="637">
        <v>0</v>
      </c>
      <c r="N35" s="638">
        <v>1</v>
      </c>
      <c r="O35" s="638">
        <f t="shared" si="20"/>
        <v>28</v>
      </c>
      <c r="P35" s="639">
        <f t="shared" si="17"/>
        <v>4</v>
      </c>
      <c r="Q35" s="638">
        <f t="shared" si="18"/>
        <v>32</v>
      </c>
      <c r="R35" s="638">
        <v>0</v>
      </c>
      <c r="S35" s="638">
        <v>0</v>
      </c>
      <c r="T35" s="638">
        <f t="shared" si="19"/>
        <v>0</v>
      </c>
    </row>
    <row r="36" spans="1:20" ht="25.5" hidden="1" outlineLevel="1">
      <c r="A36" s="635" t="s">
        <v>1405</v>
      </c>
      <c r="B36" s="635" t="s">
        <v>1406</v>
      </c>
      <c r="C36" s="638">
        <v>7</v>
      </c>
      <c r="D36" s="639">
        <v>0</v>
      </c>
      <c r="E36" s="638">
        <v>0</v>
      </c>
      <c r="F36" s="639">
        <v>0</v>
      </c>
      <c r="G36" s="639">
        <v>0</v>
      </c>
      <c r="H36" s="638">
        <v>3</v>
      </c>
      <c r="I36" s="638">
        <v>2</v>
      </c>
      <c r="J36" s="639">
        <v>0</v>
      </c>
      <c r="K36" s="639">
        <v>0</v>
      </c>
      <c r="L36" s="639">
        <v>0</v>
      </c>
      <c r="M36" s="639">
        <v>0</v>
      </c>
      <c r="N36" s="639">
        <v>1</v>
      </c>
      <c r="O36" s="638">
        <f t="shared" si="20"/>
        <v>10</v>
      </c>
      <c r="P36" s="639">
        <f t="shared" si="17"/>
        <v>3</v>
      </c>
      <c r="Q36" s="638">
        <f t="shared" si="18"/>
        <v>13</v>
      </c>
      <c r="R36" s="638">
        <v>0</v>
      </c>
      <c r="S36" s="638">
        <v>0</v>
      </c>
      <c r="T36" s="638">
        <f t="shared" si="19"/>
        <v>0</v>
      </c>
    </row>
    <row r="37" spans="1:20" hidden="1" outlineLevel="1">
      <c r="A37" s="996" t="s">
        <v>1407</v>
      </c>
      <c r="B37" s="635" t="s">
        <v>1408</v>
      </c>
      <c r="C37" s="637">
        <v>0</v>
      </c>
      <c r="D37" s="637">
        <v>0</v>
      </c>
      <c r="E37" s="637">
        <v>0</v>
      </c>
      <c r="F37" s="637">
        <v>0</v>
      </c>
      <c r="G37" s="637">
        <v>0</v>
      </c>
      <c r="H37" s="637">
        <v>1</v>
      </c>
      <c r="I37" s="637">
        <v>0</v>
      </c>
      <c r="J37" s="637">
        <v>0</v>
      </c>
      <c r="K37" s="637">
        <v>0</v>
      </c>
      <c r="L37" s="637">
        <v>0</v>
      </c>
      <c r="M37" s="637">
        <v>0</v>
      </c>
      <c r="N37" s="637">
        <v>0</v>
      </c>
      <c r="O37" s="638">
        <f>SUM(C37:N37)</f>
        <v>1</v>
      </c>
      <c r="P37" s="639">
        <f t="shared" si="17"/>
        <v>0</v>
      </c>
      <c r="Q37" s="638">
        <f t="shared" si="18"/>
        <v>1</v>
      </c>
      <c r="R37" s="638">
        <v>0</v>
      </c>
      <c r="S37" s="638">
        <v>0</v>
      </c>
      <c r="T37" s="638">
        <f t="shared" si="19"/>
        <v>0</v>
      </c>
    </row>
    <row r="38" spans="1:20" hidden="1" outlineLevel="1">
      <c r="A38" s="996"/>
      <c r="B38" s="635" t="s">
        <v>1409</v>
      </c>
      <c r="C38" s="638">
        <v>1</v>
      </c>
      <c r="D38" s="639">
        <v>0</v>
      </c>
      <c r="E38" s="639">
        <v>0</v>
      </c>
      <c r="F38" s="639">
        <v>0</v>
      </c>
      <c r="G38" s="639">
        <v>0</v>
      </c>
      <c r="H38" s="638">
        <v>0</v>
      </c>
      <c r="I38" s="639">
        <v>0</v>
      </c>
      <c r="J38" s="639">
        <v>0</v>
      </c>
      <c r="K38" s="639">
        <v>0</v>
      </c>
      <c r="L38" s="639">
        <v>0</v>
      </c>
      <c r="M38" s="639">
        <v>0</v>
      </c>
      <c r="N38" s="639">
        <v>0</v>
      </c>
      <c r="O38" s="638">
        <f>SUM(C38:N38)</f>
        <v>1</v>
      </c>
      <c r="P38" s="639">
        <f t="shared" si="17"/>
        <v>0</v>
      </c>
      <c r="Q38" s="638">
        <f t="shared" si="18"/>
        <v>1</v>
      </c>
      <c r="R38" s="638">
        <v>0</v>
      </c>
      <c r="S38" s="638">
        <v>0</v>
      </c>
      <c r="T38" s="638">
        <f t="shared" si="19"/>
        <v>0</v>
      </c>
    </row>
    <row r="39" spans="1:20" hidden="1" outlineLevel="1">
      <c r="A39" s="996"/>
      <c r="B39" s="635" t="s">
        <v>1410</v>
      </c>
      <c r="C39" s="637">
        <v>0</v>
      </c>
      <c r="D39" s="637">
        <v>0</v>
      </c>
      <c r="E39" s="637">
        <v>0</v>
      </c>
      <c r="F39" s="637">
        <v>0</v>
      </c>
      <c r="G39" s="637">
        <v>0</v>
      </c>
      <c r="H39" s="637">
        <v>0</v>
      </c>
      <c r="I39" s="637">
        <v>0</v>
      </c>
      <c r="J39" s="637">
        <v>0</v>
      </c>
      <c r="K39" s="637">
        <v>0</v>
      </c>
      <c r="L39" s="637">
        <v>0</v>
      </c>
      <c r="M39" s="637">
        <v>0</v>
      </c>
      <c r="N39" s="637">
        <v>0</v>
      </c>
      <c r="O39" s="638">
        <f>SUM(C39:N39)</f>
        <v>0</v>
      </c>
      <c r="P39" s="639">
        <f t="shared" si="17"/>
        <v>0</v>
      </c>
      <c r="Q39" s="638">
        <f t="shared" si="18"/>
        <v>0</v>
      </c>
      <c r="R39" s="638">
        <v>0</v>
      </c>
      <c r="S39" s="638">
        <v>0</v>
      </c>
      <c r="T39" s="638">
        <f t="shared" si="19"/>
        <v>0</v>
      </c>
    </row>
    <row r="40" spans="1:20" hidden="1" outlineLevel="1">
      <c r="A40" s="996"/>
      <c r="B40" s="635" t="s">
        <v>1411</v>
      </c>
      <c r="C40" s="639">
        <v>0</v>
      </c>
      <c r="D40" s="639">
        <v>0</v>
      </c>
      <c r="E40" s="639">
        <v>0</v>
      </c>
      <c r="F40" s="639">
        <v>0</v>
      </c>
      <c r="G40" s="639">
        <v>0</v>
      </c>
      <c r="H40" s="639">
        <v>0</v>
      </c>
      <c r="I40" s="639">
        <v>0</v>
      </c>
      <c r="J40" s="639">
        <v>0</v>
      </c>
      <c r="K40" s="639">
        <v>0</v>
      </c>
      <c r="L40" s="639">
        <v>0</v>
      </c>
      <c r="M40" s="639">
        <v>0</v>
      </c>
      <c r="N40" s="639">
        <v>0</v>
      </c>
      <c r="O40" s="638">
        <f>SUM(C40:N40)</f>
        <v>0</v>
      </c>
      <c r="P40" s="639">
        <f t="shared" si="17"/>
        <v>0</v>
      </c>
      <c r="Q40" s="638">
        <f t="shared" si="18"/>
        <v>0</v>
      </c>
      <c r="R40" s="638">
        <v>0</v>
      </c>
      <c r="S40" s="638">
        <v>0</v>
      </c>
      <c r="T40" s="638">
        <f t="shared" si="19"/>
        <v>0</v>
      </c>
    </row>
    <row r="41" spans="1:20" hidden="1" outlineLevel="1">
      <c r="A41" s="996"/>
      <c r="B41" s="635" t="s">
        <v>1412</v>
      </c>
      <c r="C41" s="637">
        <v>4</v>
      </c>
      <c r="D41" s="637">
        <v>1</v>
      </c>
      <c r="E41" s="637">
        <v>0</v>
      </c>
      <c r="F41" s="637">
        <v>0</v>
      </c>
      <c r="G41" s="637">
        <v>0</v>
      </c>
      <c r="H41" s="638">
        <v>1</v>
      </c>
      <c r="I41" s="637">
        <v>1</v>
      </c>
      <c r="J41" s="637">
        <v>0</v>
      </c>
      <c r="K41" s="637">
        <v>0</v>
      </c>
      <c r="L41" s="637">
        <v>0</v>
      </c>
      <c r="M41" s="637">
        <v>0</v>
      </c>
      <c r="N41" s="637">
        <v>0</v>
      </c>
      <c r="O41" s="638">
        <f t="shared" si="20"/>
        <v>6</v>
      </c>
      <c r="P41" s="639">
        <f t="shared" si="17"/>
        <v>1</v>
      </c>
      <c r="Q41" s="638">
        <f t="shared" si="18"/>
        <v>7</v>
      </c>
      <c r="R41" s="638">
        <v>0</v>
      </c>
      <c r="S41" s="638">
        <v>0</v>
      </c>
      <c r="T41" s="638">
        <f t="shared" si="19"/>
        <v>0</v>
      </c>
    </row>
    <row r="42" spans="1:20" ht="25.5" hidden="1" outlineLevel="1">
      <c r="A42" s="996"/>
      <c r="B42" s="635" t="s">
        <v>1413</v>
      </c>
      <c r="C42" s="639">
        <v>1</v>
      </c>
      <c r="D42" s="639">
        <v>1</v>
      </c>
      <c r="E42" s="639">
        <v>0</v>
      </c>
      <c r="F42" s="638">
        <v>0</v>
      </c>
      <c r="G42" s="639">
        <v>0</v>
      </c>
      <c r="H42" s="639">
        <v>0</v>
      </c>
      <c r="I42" s="639">
        <v>0</v>
      </c>
      <c r="J42" s="639">
        <v>0</v>
      </c>
      <c r="K42" s="639">
        <v>0</v>
      </c>
      <c r="L42" s="639">
        <v>0</v>
      </c>
      <c r="M42" s="639">
        <v>0</v>
      </c>
      <c r="N42" s="639">
        <v>1</v>
      </c>
      <c r="O42" s="638">
        <f t="shared" si="20"/>
        <v>2</v>
      </c>
      <c r="P42" s="639">
        <f t="shared" si="17"/>
        <v>1</v>
      </c>
      <c r="Q42" s="638">
        <f t="shared" si="18"/>
        <v>3</v>
      </c>
      <c r="R42" s="638">
        <v>0</v>
      </c>
      <c r="S42" s="638">
        <v>0</v>
      </c>
      <c r="T42" s="638">
        <f t="shared" si="19"/>
        <v>0</v>
      </c>
    </row>
    <row r="43" spans="1:20" ht="25.5" hidden="1" outlineLevel="1">
      <c r="A43" s="996"/>
      <c r="B43" s="635" t="s">
        <v>1414</v>
      </c>
      <c r="C43" s="636">
        <v>42</v>
      </c>
      <c r="D43" s="637">
        <v>0</v>
      </c>
      <c r="E43" s="637">
        <v>4</v>
      </c>
      <c r="F43" s="636">
        <v>4</v>
      </c>
      <c r="G43" s="636">
        <v>3</v>
      </c>
      <c r="H43" s="638">
        <v>42</v>
      </c>
      <c r="I43" s="636">
        <v>16</v>
      </c>
      <c r="J43" s="637">
        <v>1</v>
      </c>
      <c r="K43" s="636">
        <v>1</v>
      </c>
      <c r="L43" s="636">
        <v>4</v>
      </c>
      <c r="M43" s="636">
        <v>0</v>
      </c>
      <c r="N43" s="638">
        <v>10</v>
      </c>
      <c r="O43" s="638">
        <f t="shared" si="20"/>
        <v>95</v>
      </c>
      <c r="P43" s="639">
        <f t="shared" si="17"/>
        <v>32</v>
      </c>
      <c r="Q43" s="638">
        <f t="shared" si="18"/>
        <v>127</v>
      </c>
      <c r="R43" s="638">
        <v>0</v>
      </c>
      <c r="S43" s="638">
        <v>0</v>
      </c>
      <c r="T43" s="638">
        <f t="shared" si="19"/>
        <v>0</v>
      </c>
    </row>
    <row r="44" spans="1:20" ht="17.100000000000001" customHeight="1" collapsed="1">
      <c r="A44" s="981" t="s">
        <v>1415</v>
      </c>
      <c r="B44" s="981"/>
      <c r="C44" s="634">
        <f>SUM(C45:C49)</f>
        <v>179</v>
      </c>
      <c r="D44" s="634">
        <f t="shared" ref="D44:T44" si="21">SUM(D45:D49)</f>
        <v>5</v>
      </c>
      <c r="E44" s="634">
        <f t="shared" si="21"/>
        <v>10</v>
      </c>
      <c r="F44" s="634">
        <f t="shared" si="21"/>
        <v>15</v>
      </c>
      <c r="G44" s="634">
        <f t="shared" si="21"/>
        <v>4</v>
      </c>
      <c r="H44" s="634">
        <f t="shared" si="21"/>
        <v>73</v>
      </c>
      <c r="I44" s="634">
        <f t="shared" si="21"/>
        <v>97</v>
      </c>
      <c r="J44" s="634">
        <f t="shared" si="21"/>
        <v>1</v>
      </c>
      <c r="K44" s="634">
        <f t="shared" si="21"/>
        <v>4</v>
      </c>
      <c r="L44" s="634">
        <f t="shared" si="21"/>
        <v>5</v>
      </c>
      <c r="M44" s="634">
        <f t="shared" si="21"/>
        <v>2</v>
      </c>
      <c r="N44" s="634">
        <f t="shared" si="21"/>
        <v>24</v>
      </c>
      <c r="O44" s="634">
        <f t="shared" si="21"/>
        <v>286</v>
      </c>
      <c r="P44" s="634">
        <f t="shared" si="21"/>
        <v>133</v>
      </c>
      <c r="Q44" s="630">
        <f t="shared" si="21"/>
        <v>419</v>
      </c>
      <c r="R44" s="634">
        <f t="shared" si="21"/>
        <v>4</v>
      </c>
      <c r="S44" s="634">
        <f t="shared" si="21"/>
        <v>1</v>
      </c>
      <c r="T44" s="630">
        <f t="shared" si="21"/>
        <v>5</v>
      </c>
    </row>
    <row r="45" spans="1:20" hidden="1" outlineLevel="1">
      <c r="A45" s="996" t="s">
        <v>1416</v>
      </c>
      <c r="B45" s="635" t="s">
        <v>1417</v>
      </c>
      <c r="C45" s="638">
        <v>15</v>
      </c>
      <c r="D45" s="639">
        <v>0</v>
      </c>
      <c r="E45" s="639">
        <v>0</v>
      </c>
      <c r="F45" s="638">
        <v>1</v>
      </c>
      <c r="G45" s="639">
        <v>0</v>
      </c>
      <c r="H45" s="638">
        <v>4</v>
      </c>
      <c r="I45" s="638">
        <v>8</v>
      </c>
      <c r="J45" s="639">
        <v>0</v>
      </c>
      <c r="K45" s="638">
        <v>0</v>
      </c>
      <c r="L45" s="638">
        <v>0</v>
      </c>
      <c r="M45" s="639">
        <v>0</v>
      </c>
      <c r="N45" s="638">
        <v>1</v>
      </c>
      <c r="O45" s="638">
        <f t="shared" ref="O45:O49" si="22">SUM(C45:H45)</f>
        <v>20</v>
      </c>
      <c r="P45" s="639">
        <f t="shared" ref="P45:P49" si="23">SUM(I45:N45)</f>
        <v>9</v>
      </c>
      <c r="Q45" s="638">
        <f t="shared" ref="Q45:Q49" si="24">+P45+O45</f>
        <v>29</v>
      </c>
      <c r="R45" s="638">
        <v>0</v>
      </c>
      <c r="S45" s="638">
        <v>0</v>
      </c>
      <c r="T45" s="638">
        <f t="shared" ref="T45:T49" si="25">+S45+R45</f>
        <v>0</v>
      </c>
    </row>
    <row r="46" spans="1:20" hidden="1" outlineLevel="1">
      <c r="A46" s="996"/>
      <c r="B46" s="635" t="s">
        <v>1418</v>
      </c>
      <c r="C46" s="636">
        <v>20</v>
      </c>
      <c r="D46" s="637">
        <v>0</v>
      </c>
      <c r="E46" s="637">
        <v>3</v>
      </c>
      <c r="F46" s="636">
        <v>2</v>
      </c>
      <c r="G46" s="636">
        <v>0</v>
      </c>
      <c r="H46" s="638">
        <v>10</v>
      </c>
      <c r="I46" s="636">
        <v>13</v>
      </c>
      <c r="J46" s="637">
        <v>0</v>
      </c>
      <c r="K46" s="637">
        <v>0</v>
      </c>
      <c r="L46" s="637">
        <v>1</v>
      </c>
      <c r="M46" s="637">
        <v>2</v>
      </c>
      <c r="N46" s="637">
        <v>2</v>
      </c>
      <c r="O46" s="638">
        <f t="shared" si="22"/>
        <v>35</v>
      </c>
      <c r="P46" s="639">
        <f t="shared" si="23"/>
        <v>18</v>
      </c>
      <c r="Q46" s="638">
        <f t="shared" si="24"/>
        <v>53</v>
      </c>
      <c r="R46" s="638">
        <v>0</v>
      </c>
      <c r="S46" s="638">
        <v>0</v>
      </c>
      <c r="T46" s="638">
        <f t="shared" si="25"/>
        <v>0</v>
      </c>
    </row>
    <row r="47" spans="1:20" ht="25.5" hidden="1" outlineLevel="1">
      <c r="A47" s="635" t="s">
        <v>1419</v>
      </c>
      <c r="B47" s="635" t="s">
        <v>1420</v>
      </c>
      <c r="C47" s="638">
        <v>78</v>
      </c>
      <c r="D47" s="639">
        <v>4</v>
      </c>
      <c r="E47" s="638">
        <v>3</v>
      </c>
      <c r="F47" s="638">
        <v>5</v>
      </c>
      <c r="G47" s="638">
        <v>2</v>
      </c>
      <c r="H47" s="638">
        <v>15</v>
      </c>
      <c r="I47" s="638">
        <v>52</v>
      </c>
      <c r="J47" s="638">
        <v>0</v>
      </c>
      <c r="K47" s="639">
        <v>3</v>
      </c>
      <c r="L47" s="639">
        <v>3</v>
      </c>
      <c r="M47" s="638">
        <v>0</v>
      </c>
      <c r="N47" s="638">
        <v>14</v>
      </c>
      <c r="O47" s="638">
        <f t="shared" si="22"/>
        <v>107</v>
      </c>
      <c r="P47" s="639">
        <f t="shared" si="23"/>
        <v>72</v>
      </c>
      <c r="Q47" s="638">
        <f t="shared" si="24"/>
        <v>179</v>
      </c>
      <c r="R47" s="638">
        <v>1</v>
      </c>
      <c r="S47" s="638">
        <v>1</v>
      </c>
      <c r="T47" s="638">
        <f t="shared" si="25"/>
        <v>2</v>
      </c>
    </row>
    <row r="48" spans="1:20" ht="25.5" hidden="1" outlineLevel="1">
      <c r="A48" s="996" t="s">
        <v>1421</v>
      </c>
      <c r="B48" s="635" t="s">
        <v>1422</v>
      </c>
      <c r="C48" s="636">
        <v>2</v>
      </c>
      <c r="D48" s="637">
        <v>0</v>
      </c>
      <c r="E48" s="637">
        <v>0</v>
      </c>
      <c r="F48" s="637">
        <v>0</v>
      </c>
      <c r="G48" s="637">
        <v>0</v>
      </c>
      <c r="H48" s="638">
        <v>2</v>
      </c>
      <c r="I48" s="636">
        <v>1</v>
      </c>
      <c r="J48" s="637">
        <v>0</v>
      </c>
      <c r="K48" s="637">
        <v>0</v>
      </c>
      <c r="L48" s="637">
        <v>0</v>
      </c>
      <c r="M48" s="637">
        <v>0</v>
      </c>
      <c r="N48" s="638">
        <v>1</v>
      </c>
      <c r="O48" s="638">
        <f t="shared" si="22"/>
        <v>4</v>
      </c>
      <c r="P48" s="639">
        <f t="shared" si="23"/>
        <v>2</v>
      </c>
      <c r="Q48" s="638">
        <f t="shared" si="24"/>
        <v>6</v>
      </c>
      <c r="R48" s="638">
        <v>0</v>
      </c>
      <c r="S48" s="638">
        <v>0</v>
      </c>
      <c r="T48" s="638">
        <f t="shared" si="25"/>
        <v>0</v>
      </c>
    </row>
    <row r="49" spans="1:20" ht="25.5" hidden="1" outlineLevel="1">
      <c r="A49" s="996"/>
      <c r="B49" s="635" t="s">
        <v>1423</v>
      </c>
      <c r="C49" s="638">
        <v>64</v>
      </c>
      <c r="D49" s="638">
        <v>1</v>
      </c>
      <c r="E49" s="638">
        <v>4</v>
      </c>
      <c r="F49" s="638">
        <v>7</v>
      </c>
      <c r="G49" s="639">
        <v>2</v>
      </c>
      <c r="H49" s="638">
        <v>42</v>
      </c>
      <c r="I49" s="638">
        <v>23</v>
      </c>
      <c r="J49" s="639">
        <v>1</v>
      </c>
      <c r="K49" s="639">
        <v>1</v>
      </c>
      <c r="L49" s="639">
        <v>1</v>
      </c>
      <c r="M49" s="639">
        <v>0</v>
      </c>
      <c r="N49" s="638">
        <v>6</v>
      </c>
      <c r="O49" s="638">
        <f t="shared" si="22"/>
        <v>120</v>
      </c>
      <c r="P49" s="639">
        <f t="shared" si="23"/>
        <v>32</v>
      </c>
      <c r="Q49" s="638">
        <f t="shared" si="24"/>
        <v>152</v>
      </c>
      <c r="R49" s="638">
        <v>3</v>
      </c>
      <c r="S49" s="638">
        <v>0</v>
      </c>
      <c r="T49" s="638">
        <f t="shared" si="25"/>
        <v>3</v>
      </c>
    </row>
    <row r="50" spans="1:20" ht="17.100000000000001" customHeight="1" collapsed="1">
      <c r="A50" s="979" t="s">
        <v>1424</v>
      </c>
      <c r="B50" s="979"/>
      <c r="C50" s="641">
        <f>C51+C76+C92+C105+C117+C127</f>
        <v>1024</v>
      </c>
      <c r="D50" s="641">
        <f t="shared" ref="D50:T50" si="26">D51+D76+D92+D105+D117+D127</f>
        <v>25</v>
      </c>
      <c r="E50" s="641">
        <f t="shared" si="26"/>
        <v>55</v>
      </c>
      <c r="F50" s="641">
        <f t="shared" si="26"/>
        <v>78</v>
      </c>
      <c r="G50" s="641">
        <f t="shared" si="26"/>
        <v>17</v>
      </c>
      <c r="H50" s="641">
        <f t="shared" si="26"/>
        <v>456</v>
      </c>
      <c r="I50" s="641">
        <f t="shared" si="26"/>
        <v>1306</v>
      </c>
      <c r="J50" s="641">
        <f>J51+J76+J92+J105+J117+J127</f>
        <v>21</v>
      </c>
      <c r="K50" s="641">
        <f t="shared" si="26"/>
        <v>29</v>
      </c>
      <c r="L50" s="641">
        <f t="shared" si="26"/>
        <v>24</v>
      </c>
      <c r="M50" s="641">
        <f t="shared" si="26"/>
        <v>8</v>
      </c>
      <c r="N50" s="641">
        <f t="shared" si="26"/>
        <v>158</v>
      </c>
      <c r="O50" s="641">
        <f t="shared" si="26"/>
        <v>1655</v>
      </c>
      <c r="P50" s="641">
        <f t="shared" si="26"/>
        <v>1546</v>
      </c>
      <c r="Q50" s="641">
        <f t="shared" si="26"/>
        <v>3201</v>
      </c>
      <c r="R50" s="641">
        <f t="shared" si="26"/>
        <v>10</v>
      </c>
      <c r="S50" s="641">
        <f t="shared" si="26"/>
        <v>1</v>
      </c>
      <c r="T50" s="641">
        <f t="shared" si="26"/>
        <v>11</v>
      </c>
    </row>
    <row r="51" spans="1:20" ht="17.100000000000001" customHeight="1">
      <c r="A51" s="981" t="s">
        <v>1425</v>
      </c>
      <c r="B51" s="981"/>
      <c r="C51" s="640">
        <f>SUM(C52:C75)</f>
        <v>416</v>
      </c>
      <c r="D51" s="640">
        <f t="shared" ref="D51:T51" si="27">SUM(D52:D75)</f>
        <v>16</v>
      </c>
      <c r="E51" s="640">
        <f t="shared" si="27"/>
        <v>31</v>
      </c>
      <c r="F51" s="640">
        <f t="shared" si="27"/>
        <v>35</v>
      </c>
      <c r="G51" s="640">
        <f t="shared" si="27"/>
        <v>4</v>
      </c>
      <c r="H51" s="640">
        <f t="shared" si="27"/>
        <v>212</v>
      </c>
      <c r="I51" s="640">
        <f t="shared" si="27"/>
        <v>114</v>
      </c>
      <c r="J51" s="640">
        <f t="shared" si="27"/>
        <v>6</v>
      </c>
      <c r="K51" s="640">
        <f t="shared" si="27"/>
        <v>12</v>
      </c>
      <c r="L51" s="640">
        <f t="shared" si="27"/>
        <v>8</v>
      </c>
      <c r="M51" s="640">
        <f t="shared" si="27"/>
        <v>1</v>
      </c>
      <c r="N51" s="640">
        <f t="shared" si="27"/>
        <v>45</v>
      </c>
      <c r="O51" s="640">
        <f t="shared" si="27"/>
        <v>714</v>
      </c>
      <c r="P51" s="640">
        <f t="shared" si="27"/>
        <v>186</v>
      </c>
      <c r="Q51" s="641">
        <f t="shared" si="27"/>
        <v>900</v>
      </c>
      <c r="R51" s="640">
        <f t="shared" si="27"/>
        <v>6</v>
      </c>
      <c r="S51" s="640">
        <f t="shared" si="27"/>
        <v>0</v>
      </c>
      <c r="T51" s="641">
        <f t="shared" si="27"/>
        <v>6</v>
      </c>
    </row>
    <row r="52" spans="1:20" ht="11.25" hidden="1" customHeight="1" outlineLevel="1">
      <c r="A52" s="996" t="s">
        <v>1426</v>
      </c>
      <c r="B52" s="635" t="s">
        <v>1427</v>
      </c>
      <c r="C52" s="636">
        <v>4</v>
      </c>
      <c r="D52" s="637">
        <v>0</v>
      </c>
      <c r="E52" s="637">
        <v>0</v>
      </c>
      <c r="F52" s="637">
        <v>0</v>
      </c>
      <c r="G52" s="637">
        <v>0</v>
      </c>
      <c r="H52" s="638">
        <v>2</v>
      </c>
      <c r="I52" s="637">
        <v>0</v>
      </c>
      <c r="J52" s="637">
        <v>0</v>
      </c>
      <c r="K52" s="637">
        <v>0</v>
      </c>
      <c r="L52" s="637">
        <v>0</v>
      </c>
      <c r="M52" s="637">
        <v>0</v>
      </c>
      <c r="N52" s="637">
        <v>1</v>
      </c>
      <c r="O52" s="638">
        <f t="shared" ref="O52:O75" si="28">SUM(C52:H52)</f>
        <v>6</v>
      </c>
      <c r="P52" s="639">
        <f t="shared" ref="P52:P75" si="29">SUM(I52:N52)</f>
        <v>1</v>
      </c>
      <c r="Q52" s="638">
        <f t="shared" ref="Q52:Q75" si="30">+P52+O52</f>
        <v>7</v>
      </c>
      <c r="R52" s="638">
        <v>0</v>
      </c>
      <c r="S52" s="638">
        <v>0</v>
      </c>
      <c r="T52" s="638">
        <f t="shared" ref="T52:T75" si="31">+S52+R52</f>
        <v>0</v>
      </c>
    </row>
    <row r="53" spans="1:20" hidden="1" outlineLevel="1">
      <c r="A53" s="996"/>
      <c r="B53" s="635" t="s">
        <v>1428</v>
      </c>
      <c r="C53" s="638">
        <v>0</v>
      </c>
      <c r="D53" s="639">
        <v>0</v>
      </c>
      <c r="E53" s="639">
        <v>0</v>
      </c>
      <c r="F53" s="639">
        <v>0</v>
      </c>
      <c r="G53" s="639">
        <v>0</v>
      </c>
      <c r="H53" s="639">
        <v>0</v>
      </c>
      <c r="I53" s="639">
        <v>0</v>
      </c>
      <c r="J53" s="639">
        <v>0</v>
      </c>
      <c r="K53" s="639">
        <v>0</v>
      </c>
      <c r="L53" s="639">
        <v>0</v>
      </c>
      <c r="M53" s="639">
        <v>0</v>
      </c>
      <c r="N53" s="638">
        <v>0</v>
      </c>
      <c r="O53" s="638">
        <f>SUM(C53:N53)</f>
        <v>0</v>
      </c>
      <c r="P53" s="639">
        <f t="shared" si="29"/>
        <v>0</v>
      </c>
      <c r="Q53" s="638">
        <f t="shared" si="30"/>
        <v>0</v>
      </c>
      <c r="R53" s="638">
        <v>0</v>
      </c>
      <c r="S53" s="638">
        <v>0</v>
      </c>
      <c r="T53" s="638">
        <f t="shared" si="31"/>
        <v>0</v>
      </c>
    </row>
    <row r="54" spans="1:20" hidden="1" outlineLevel="1">
      <c r="A54" s="996"/>
      <c r="B54" s="635" t="s">
        <v>1429</v>
      </c>
      <c r="C54" s="636">
        <v>4</v>
      </c>
      <c r="D54" s="637">
        <v>1</v>
      </c>
      <c r="E54" s="637">
        <v>0</v>
      </c>
      <c r="F54" s="637">
        <v>1</v>
      </c>
      <c r="G54" s="637">
        <v>0</v>
      </c>
      <c r="H54" s="638">
        <v>8</v>
      </c>
      <c r="I54" s="636">
        <v>4</v>
      </c>
      <c r="J54" s="637">
        <v>2</v>
      </c>
      <c r="K54" s="637">
        <v>1</v>
      </c>
      <c r="L54" s="637">
        <v>0</v>
      </c>
      <c r="M54" s="637">
        <v>0</v>
      </c>
      <c r="N54" s="637">
        <v>2</v>
      </c>
      <c r="O54" s="638">
        <f t="shared" si="28"/>
        <v>14</v>
      </c>
      <c r="P54" s="639">
        <f t="shared" si="29"/>
        <v>9</v>
      </c>
      <c r="Q54" s="638">
        <f t="shared" si="30"/>
        <v>23</v>
      </c>
      <c r="R54" s="638">
        <v>0</v>
      </c>
      <c r="S54" s="638">
        <v>0</v>
      </c>
      <c r="T54" s="638">
        <f t="shared" si="31"/>
        <v>0</v>
      </c>
    </row>
    <row r="55" spans="1:20" hidden="1" outlineLevel="1">
      <c r="A55" s="996"/>
      <c r="B55" s="635" t="s">
        <v>1430</v>
      </c>
      <c r="C55" s="638">
        <v>5</v>
      </c>
      <c r="D55" s="639">
        <v>1</v>
      </c>
      <c r="E55" s="639">
        <v>0</v>
      </c>
      <c r="F55" s="639">
        <v>0</v>
      </c>
      <c r="G55" s="639">
        <v>0</v>
      </c>
      <c r="H55" s="638">
        <v>4</v>
      </c>
      <c r="I55" s="639">
        <v>1</v>
      </c>
      <c r="J55" s="639">
        <v>0</v>
      </c>
      <c r="K55" s="638">
        <v>0</v>
      </c>
      <c r="L55" s="639">
        <v>0</v>
      </c>
      <c r="M55" s="639">
        <v>0</v>
      </c>
      <c r="N55" s="639">
        <v>1</v>
      </c>
      <c r="O55" s="638">
        <f t="shared" si="28"/>
        <v>10</v>
      </c>
      <c r="P55" s="639">
        <f t="shared" si="29"/>
        <v>2</v>
      </c>
      <c r="Q55" s="638">
        <f t="shared" si="30"/>
        <v>12</v>
      </c>
      <c r="R55" s="638">
        <v>0</v>
      </c>
      <c r="S55" s="638">
        <v>0</v>
      </c>
      <c r="T55" s="638">
        <f t="shared" si="31"/>
        <v>0</v>
      </c>
    </row>
    <row r="56" spans="1:20" ht="25.5" hidden="1" outlineLevel="1">
      <c r="A56" s="635" t="s">
        <v>1431</v>
      </c>
      <c r="B56" s="635" t="s">
        <v>1432</v>
      </c>
      <c r="C56" s="637">
        <v>1</v>
      </c>
      <c r="D56" s="637">
        <v>0</v>
      </c>
      <c r="E56" s="637">
        <v>0</v>
      </c>
      <c r="F56" s="637">
        <v>0</v>
      </c>
      <c r="G56" s="637">
        <v>0</v>
      </c>
      <c r="H56" s="638">
        <v>2</v>
      </c>
      <c r="I56" s="636">
        <v>1</v>
      </c>
      <c r="J56" s="637">
        <v>0</v>
      </c>
      <c r="K56" s="637">
        <v>0</v>
      </c>
      <c r="L56" s="637">
        <v>0</v>
      </c>
      <c r="M56" s="637">
        <v>0</v>
      </c>
      <c r="N56" s="637">
        <v>0</v>
      </c>
      <c r="O56" s="638">
        <f t="shared" si="28"/>
        <v>3</v>
      </c>
      <c r="P56" s="639">
        <f t="shared" si="29"/>
        <v>1</v>
      </c>
      <c r="Q56" s="638">
        <f t="shared" si="30"/>
        <v>4</v>
      </c>
      <c r="R56" s="638">
        <v>0</v>
      </c>
      <c r="S56" s="638">
        <v>0</v>
      </c>
      <c r="T56" s="638">
        <f t="shared" si="31"/>
        <v>0</v>
      </c>
    </row>
    <row r="57" spans="1:20" ht="38.25" hidden="1" outlineLevel="1">
      <c r="A57" s="996" t="s">
        <v>1433</v>
      </c>
      <c r="B57" s="635" t="s">
        <v>1434</v>
      </c>
      <c r="C57" s="638">
        <v>1</v>
      </c>
      <c r="D57" s="639">
        <v>0</v>
      </c>
      <c r="E57" s="639">
        <v>0</v>
      </c>
      <c r="F57" s="639">
        <v>0</v>
      </c>
      <c r="G57" s="639">
        <v>0</v>
      </c>
      <c r="H57" s="639">
        <v>0</v>
      </c>
      <c r="I57" s="638">
        <v>2</v>
      </c>
      <c r="J57" s="638">
        <v>0</v>
      </c>
      <c r="K57" s="639">
        <v>0</v>
      </c>
      <c r="L57" s="639">
        <v>1</v>
      </c>
      <c r="M57" s="639">
        <v>0</v>
      </c>
      <c r="N57" s="639">
        <v>4</v>
      </c>
      <c r="O57" s="638">
        <f t="shared" si="28"/>
        <v>1</v>
      </c>
      <c r="P57" s="639">
        <f t="shared" si="29"/>
        <v>7</v>
      </c>
      <c r="Q57" s="638">
        <f t="shared" si="30"/>
        <v>8</v>
      </c>
      <c r="R57" s="638">
        <v>0</v>
      </c>
      <c r="S57" s="638">
        <v>0</v>
      </c>
      <c r="T57" s="638">
        <f t="shared" si="31"/>
        <v>0</v>
      </c>
    </row>
    <row r="58" spans="1:20" ht="25.5" hidden="1" outlineLevel="1">
      <c r="A58" s="996"/>
      <c r="B58" s="635" t="s">
        <v>1435</v>
      </c>
      <c r="C58" s="637">
        <v>1</v>
      </c>
      <c r="D58" s="637">
        <v>0</v>
      </c>
      <c r="E58" s="637">
        <v>0</v>
      </c>
      <c r="F58" s="637">
        <v>0</v>
      </c>
      <c r="G58" s="637">
        <v>0</v>
      </c>
      <c r="H58" s="637">
        <v>0</v>
      </c>
      <c r="I58" s="637">
        <v>0</v>
      </c>
      <c r="J58" s="637">
        <v>0</v>
      </c>
      <c r="K58" s="637">
        <v>0</v>
      </c>
      <c r="L58" s="637">
        <v>0</v>
      </c>
      <c r="M58" s="637">
        <v>0</v>
      </c>
      <c r="N58" s="637">
        <v>0</v>
      </c>
      <c r="O58" s="638">
        <f>SUM(C58:N58)</f>
        <v>1</v>
      </c>
      <c r="P58" s="639">
        <f t="shared" si="29"/>
        <v>0</v>
      </c>
      <c r="Q58" s="638">
        <f t="shared" si="30"/>
        <v>1</v>
      </c>
      <c r="R58" s="638">
        <v>0</v>
      </c>
      <c r="S58" s="638">
        <v>0</v>
      </c>
      <c r="T58" s="638">
        <f t="shared" si="31"/>
        <v>0</v>
      </c>
    </row>
    <row r="59" spans="1:20" ht="25.5" hidden="1" outlineLevel="1">
      <c r="A59" s="996"/>
      <c r="B59" s="635" t="s">
        <v>1436</v>
      </c>
      <c r="C59" s="638">
        <v>0</v>
      </c>
      <c r="D59" s="639">
        <v>0</v>
      </c>
      <c r="E59" s="639">
        <v>0</v>
      </c>
      <c r="F59" s="639">
        <v>0</v>
      </c>
      <c r="G59" s="639">
        <v>0</v>
      </c>
      <c r="H59" s="638">
        <v>2</v>
      </c>
      <c r="I59" s="639">
        <v>1</v>
      </c>
      <c r="J59" s="639">
        <v>0</v>
      </c>
      <c r="K59" s="639">
        <v>0</v>
      </c>
      <c r="L59" s="639">
        <v>0</v>
      </c>
      <c r="M59" s="639">
        <v>0</v>
      </c>
      <c r="N59" s="639">
        <v>0</v>
      </c>
      <c r="O59" s="638">
        <f t="shared" si="28"/>
        <v>2</v>
      </c>
      <c r="P59" s="639">
        <f t="shared" si="29"/>
        <v>1</v>
      </c>
      <c r="Q59" s="638">
        <f t="shared" si="30"/>
        <v>3</v>
      </c>
      <c r="R59" s="638">
        <v>0</v>
      </c>
      <c r="S59" s="638">
        <v>0</v>
      </c>
      <c r="T59" s="638">
        <f t="shared" si="31"/>
        <v>0</v>
      </c>
    </row>
    <row r="60" spans="1:20" ht="11.25" hidden="1" customHeight="1" outlineLevel="1">
      <c r="A60" s="996" t="s">
        <v>1437</v>
      </c>
      <c r="B60" s="635" t="s">
        <v>1438</v>
      </c>
      <c r="C60" s="636">
        <v>29</v>
      </c>
      <c r="D60" s="637">
        <v>3</v>
      </c>
      <c r="E60" s="636">
        <v>5</v>
      </c>
      <c r="F60" s="636">
        <v>2</v>
      </c>
      <c r="G60" s="637">
        <v>0</v>
      </c>
      <c r="H60" s="638">
        <v>17</v>
      </c>
      <c r="I60" s="636">
        <v>15</v>
      </c>
      <c r="J60" s="637">
        <v>0</v>
      </c>
      <c r="K60" s="637">
        <v>0</v>
      </c>
      <c r="L60" s="636">
        <v>4</v>
      </c>
      <c r="M60" s="637">
        <v>0</v>
      </c>
      <c r="N60" s="638">
        <v>1</v>
      </c>
      <c r="O60" s="638">
        <f t="shared" si="28"/>
        <v>56</v>
      </c>
      <c r="P60" s="639">
        <f t="shared" si="29"/>
        <v>20</v>
      </c>
      <c r="Q60" s="638">
        <f t="shared" si="30"/>
        <v>76</v>
      </c>
      <c r="R60" s="638">
        <v>0</v>
      </c>
      <c r="S60" s="638">
        <v>0</v>
      </c>
      <c r="T60" s="638">
        <f t="shared" si="31"/>
        <v>0</v>
      </c>
    </row>
    <row r="61" spans="1:20" hidden="1" outlineLevel="1">
      <c r="A61" s="996"/>
      <c r="B61" s="635" t="s">
        <v>1439</v>
      </c>
      <c r="C61" s="638">
        <v>59</v>
      </c>
      <c r="D61" s="639">
        <v>1</v>
      </c>
      <c r="E61" s="639">
        <v>0</v>
      </c>
      <c r="F61" s="639">
        <v>1</v>
      </c>
      <c r="G61" s="639">
        <v>1</v>
      </c>
      <c r="H61" s="638">
        <v>18</v>
      </c>
      <c r="I61" s="638">
        <v>6</v>
      </c>
      <c r="J61" s="639">
        <v>0</v>
      </c>
      <c r="K61" s="639">
        <v>0</v>
      </c>
      <c r="L61" s="639">
        <v>0</v>
      </c>
      <c r="M61" s="639">
        <v>0</v>
      </c>
      <c r="N61" s="638">
        <v>0</v>
      </c>
      <c r="O61" s="638">
        <f t="shared" si="28"/>
        <v>80</v>
      </c>
      <c r="P61" s="639">
        <f t="shared" si="29"/>
        <v>6</v>
      </c>
      <c r="Q61" s="638">
        <f t="shared" si="30"/>
        <v>86</v>
      </c>
      <c r="R61" s="638">
        <v>0</v>
      </c>
      <c r="S61" s="638">
        <v>0</v>
      </c>
      <c r="T61" s="638">
        <f t="shared" si="31"/>
        <v>0</v>
      </c>
    </row>
    <row r="62" spans="1:20" hidden="1" outlineLevel="1">
      <c r="A62" s="996"/>
      <c r="B62" s="635" t="s">
        <v>1440</v>
      </c>
      <c r="C62" s="636">
        <v>14</v>
      </c>
      <c r="D62" s="637">
        <v>0</v>
      </c>
      <c r="E62" s="637">
        <v>1</v>
      </c>
      <c r="F62" s="636">
        <v>3</v>
      </c>
      <c r="G62" s="637">
        <v>0</v>
      </c>
      <c r="H62" s="638">
        <v>5</v>
      </c>
      <c r="I62" s="636">
        <v>7</v>
      </c>
      <c r="J62" s="637">
        <v>1</v>
      </c>
      <c r="K62" s="637">
        <v>1</v>
      </c>
      <c r="L62" s="637">
        <v>0</v>
      </c>
      <c r="M62" s="637">
        <v>0</v>
      </c>
      <c r="N62" s="637">
        <v>4</v>
      </c>
      <c r="O62" s="638">
        <f t="shared" si="28"/>
        <v>23</v>
      </c>
      <c r="P62" s="639">
        <f t="shared" si="29"/>
        <v>13</v>
      </c>
      <c r="Q62" s="638">
        <f t="shared" si="30"/>
        <v>36</v>
      </c>
      <c r="R62" s="638">
        <v>1</v>
      </c>
      <c r="S62" s="638">
        <v>0</v>
      </c>
      <c r="T62" s="638">
        <f t="shared" si="31"/>
        <v>1</v>
      </c>
    </row>
    <row r="63" spans="1:20" hidden="1" outlineLevel="1">
      <c r="A63" s="996"/>
      <c r="B63" s="635" t="s">
        <v>1441</v>
      </c>
      <c r="C63" s="638">
        <v>102</v>
      </c>
      <c r="D63" s="638">
        <v>3</v>
      </c>
      <c r="E63" s="638">
        <v>5</v>
      </c>
      <c r="F63" s="638">
        <v>11</v>
      </c>
      <c r="G63" s="638">
        <v>0</v>
      </c>
      <c r="H63" s="638">
        <v>52</v>
      </c>
      <c r="I63" s="638">
        <v>5</v>
      </c>
      <c r="J63" s="638">
        <v>0</v>
      </c>
      <c r="K63" s="639">
        <v>1</v>
      </c>
      <c r="L63" s="638">
        <v>0</v>
      </c>
      <c r="M63" s="639">
        <v>1</v>
      </c>
      <c r="N63" s="638">
        <v>3</v>
      </c>
      <c r="O63" s="638">
        <f t="shared" si="28"/>
        <v>173</v>
      </c>
      <c r="P63" s="639">
        <f t="shared" si="29"/>
        <v>10</v>
      </c>
      <c r="Q63" s="638">
        <f t="shared" si="30"/>
        <v>183</v>
      </c>
      <c r="R63" s="638">
        <v>1</v>
      </c>
      <c r="S63" s="638">
        <v>0</v>
      </c>
      <c r="T63" s="638">
        <f t="shared" si="31"/>
        <v>1</v>
      </c>
    </row>
    <row r="64" spans="1:20" hidden="1" outlineLevel="1">
      <c r="A64" s="996"/>
      <c r="B64" s="635" t="s">
        <v>1442</v>
      </c>
      <c r="C64" s="636">
        <v>19</v>
      </c>
      <c r="D64" s="636">
        <v>2</v>
      </c>
      <c r="E64" s="636">
        <v>5</v>
      </c>
      <c r="F64" s="637">
        <v>1</v>
      </c>
      <c r="G64" s="637">
        <v>0</v>
      </c>
      <c r="H64" s="638">
        <v>8</v>
      </c>
      <c r="I64" s="636">
        <v>17</v>
      </c>
      <c r="J64" s="636">
        <v>1</v>
      </c>
      <c r="K64" s="636">
        <v>5</v>
      </c>
      <c r="L64" s="637">
        <v>1</v>
      </c>
      <c r="M64" s="637">
        <v>0</v>
      </c>
      <c r="N64" s="638">
        <v>11</v>
      </c>
      <c r="O64" s="638">
        <f t="shared" si="28"/>
        <v>35</v>
      </c>
      <c r="P64" s="639">
        <f t="shared" si="29"/>
        <v>35</v>
      </c>
      <c r="Q64" s="638">
        <f t="shared" si="30"/>
        <v>70</v>
      </c>
      <c r="R64" s="638">
        <v>1</v>
      </c>
      <c r="S64" s="638">
        <v>0</v>
      </c>
      <c r="T64" s="638">
        <f t="shared" si="31"/>
        <v>1</v>
      </c>
    </row>
    <row r="65" spans="1:20" ht="38.25" hidden="1" outlineLevel="1">
      <c r="A65" s="996"/>
      <c r="B65" s="635" t="s">
        <v>1443</v>
      </c>
      <c r="C65" s="638">
        <v>38</v>
      </c>
      <c r="D65" s="638">
        <v>1</v>
      </c>
      <c r="E65" s="638">
        <v>6</v>
      </c>
      <c r="F65" s="638">
        <v>2</v>
      </c>
      <c r="G65" s="638">
        <v>2</v>
      </c>
      <c r="H65" s="638">
        <v>34</v>
      </c>
      <c r="I65" s="638">
        <v>7</v>
      </c>
      <c r="J65" s="639">
        <v>0</v>
      </c>
      <c r="K65" s="638">
        <v>0</v>
      </c>
      <c r="L65" s="639">
        <v>0</v>
      </c>
      <c r="M65" s="639">
        <v>0</v>
      </c>
      <c r="N65" s="638">
        <v>2</v>
      </c>
      <c r="O65" s="638">
        <f t="shared" si="28"/>
        <v>83</v>
      </c>
      <c r="P65" s="639">
        <f t="shared" si="29"/>
        <v>9</v>
      </c>
      <c r="Q65" s="638">
        <f t="shared" si="30"/>
        <v>92</v>
      </c>
      <c r="R65" s="638">
        <v>1</v>
      </c>
      <c r="S65" s="638">
        <v>0</v>
      </c>
      <c r="T65" s="638">
        <f t="shared" si="31"/>
        <v>1</v>
      </c>
    </row>
    <row r="66" spans="1:20" ht="38.25" hidden="1" outlineLevel="1">
      <c r="A66" s="996"/>
      <c r="B66" s="635" t="s">
        <v>1444</v>
      </c>
      <c r="C66" s="636">
        <v>103</v>
      </c>
      <c r="D66" s="636">
        <v>3</v>
      </c>
      <c r="E66" s="636">
        <v>7</v>
      </c>
      <c r="F66" s="636">
        <v>12</v>
      </c>
      <c r="G66" s="636">
        <v>0</v>
      </c>
      <c r="H66" s="638">
        <v>53</v>
      </c>
      <c r="I66" s="636">
        <v>36</v>
      </c>
      <c r="J66" s="636">
        <v>2</v>
      </c>
      <c r="K66" s="636">
        <v>2</v>
      </c>
      <c r="L66" s="637">
        <v>1</v>
      </c>
      <c r="M66" s="637">
        <v>0</v>
      </c>
      <c r="N66" s="638">
        <v>13</v>
      </c>
      <c r="O66" s="638">
        <f t="shared" si="28"/>
        <v>178</v>
      </c>
      <c r="P66" s="639">
        <f t="shared" si="29"/>
        <v>54</v>
      </c>
      <c r="Q66" s="638">
        <f t="shared" si="30"/>
        <v>232</v>
      </c>
      <c r="R66" s="638">
        <v>2</v>
      </c>
      <c r="S66" s="638">
        <v>0</v>
      </c>
      <c r="T66" s="638">
        <f t="shared" si="31"/>
        <v>2</v>
      </c>
    </row>
    <row r="67" spans="1:20" hidden="1" outlineLevel="1">
      <c r="A67" s="996" t="s">
        <v>1445</v>
      </c>
      <c r="B67" s="635" t="s">
        <v>1446</v>
      </c>
      <c r="C67" s="638">
        <v>15</v>
      </c>
      <c r="D67" s="638">
        <v>0</v>
      </c>
      <c r="E67" s="639">
        <v>1</v>
      </c>
      <c r="F67" s="638">
        <v>0</v>
      </c>
      <c r="G67" s="639">
        <v>1</v>
      </c>
      <c r="H67" s="638">
        <v>5</v>
      </c>
      <c r="I67" s="638">
        <v>3</v>
      </c>
      <c r="J67" s="639">
        <v>0</v>
      </c>
      <c r="K67" s="639">
        <v>0</v>
      </c>
      <c r="L67" s="639">
        <v>0</v>
      </c>
      <c r="M67" s="639">
        <v>0</v>
      </c>
      <c r="N67" s="639">
        <v>0</v>
      </c>
      <c r="O67" s="638">
        <f t="shared" si="28"/>
        <v>22</v>
      </c>
      <c r="P67" s="639">
        <f t="shared" si="29"/>
        <v>3</v>
      </c>
      <c r="Q67" s="638">
        <f t="shared" si="30"/>
        <v>25</v>
      </c>
      <c r="R67" s="638">
        <v>0</v>
      </c>
      <c r="S67" s="638">
        <v>0</v>
      </c>
      <c r="T67" s="638">
        <f t="shared" si="31"/>
        <v>0</v>
      </c>
    </row>
    <row r="68" spans="1:20" hidden="1" outlineLevel="1">
      <c r="A68" s="996"/>
      <c r="B68" s="635" t="s">
        <v>1447</v>
      </c>
      <c r="C68" s="636">
        <v>9</v>
      </c>
      <c r="D68" s="637">
        <v>1</v>
      </c>
      <c r="E68" s="636">
        <v>1</v>
      </c>
      <c r="F68" s="637">
        <v>0</v>
      </c>
      <c r="G68" s="637">
        <v>0</v>
      </c>
      <c r="H68" s="638">
        <v>2</v>
      </c>
      <c r="I68" s="636">
        <v>1</v>
      </c>
      <c r="J68" s="637">
        <v>0</v>
      </c>
      <c r="K68" s="637">
        <v>1</v>
      </c>
      <c r="L68" s="637">
        <v>0</v>
      </c>
      <c r="M68" s="637">
        <v>0</v>
      </c>
      <c r="N68" s="637">
        <v>1</v>
      </c>
      <c r="O68" s="638">
        <f t="shared" si="28"/>
        <v>13</v>
      </c>
      <c r="P68" s="639">
        <f t="shared" si="29"/>
        <v>3</v>
      </c>
      <c r="Q68" s="638">
        <f t="shared" si="30"/>
        <v>16</v>
      </c>
      <c r="R68" s="638">
        <v>0</v>
      </c>
      <c r="S68" s="638">
        <v>0</v>
      </c>
      <c r="T68" s="638">
        <f t="shared" si="31"/>
        <v>0</v>
      </c>
    </row>
    <row r="69" spans="1:20" ht="25.5" hidden="1" outlineLevel="1">
      <c r="A69" s="996"/>
      <c r="B69" s="635" t="s">
        <v>1448</v>
      </c>
      <c r="C69" s="638">
        <v>3</v>
      </c>
      <c r="D69" s="639">
        <v>0</v>
      </c>
      <c r="E69" s="639">
        <v>0</v>
      </c>
      <c r="F69" s="639">
        <v>0</v>
      </c>
      <c r="G69" s="639">
        <v>0</v>
      </c>
      <c r="H69" s="639">
        <v>0</v>
      </c>
      <c r="I69" s="639">
        <v>1</v>
      </c>
      <c r="J69" s="639">
        <v>0</v>
      </c>
      <c r="K69" s="639">
        <v>0</v>
      </c>
      <c r="L69" s="639">
        <v>0</v>
      </c>
      <c r="M69" s="639">
        <v>0</v>
      </c>
      <c r="N69" s="639">
        <v>0</v>
      </c>
      <c r="O69" s="638">
        <f t="shared" si="28"/>
        <v>3</v>
      </c>
      <c r="P69" s="639">
        <f t="shared" si="29"/>
        <v>1</v>
      </c>
      <c r="Q69" s="638">
        <f t="shared" si="30"/>
        <v>4</v>
      </c>
      <c r="R69" s="638">
        <v>0</v>
      </c>
      <c r="S69" s="638">
        <v>0</v>
      </c>
      <c r="T69" s="638">
        <f t="shared" si="31"/>
        <v>0</v>
      </c>
    </row>
    <row r="70" spans="1:20" ht="11.25" hidden="1" customHeight="1" outlineLevel="1">
      <c r="A70" s="996" t="s">
        <v>1449</v>
      </c>
      <c r="B70" s="635" t="s">
        <v>1450</v>
      </c>
      <c r="C70" s="636">
        <v>4</v>
      </c>
      <c r="D70" s="637">
        <v>0</v>
      </c>
      <c r="E70" s="637">
        <v>0</v>
      </c>
      <c r="F70" s="637">
        <v>0</v>
      </c>
      <c r="G70" s="636">
        <v>0</v>
      </c>
      <c r="H70" s="638">
        <v>0</v>
      </c>
      <c r="I70" s="636">
        <v>6</v>
      </c>
      <c r="J70" s="637">
        <v>0</v>
      </c>
      <c r="K70" s="637">
        <v>1</v>
      </c>
      <c r="L70" s="637">
        <v>1</v>
      </c>
      <c r="M70" s="637">
        <v>0</v>
      </c>
      <c r="N70" s="638">
        <v>1</v>
      </c>
      <c r="O70" s="638">
        <f t="shared" si="28"/>
        <v>4</v>
      </c>
      <c r="P70" s="639">
        <f t="shared" si="29"/>
        <v>9</v>
      </c>
      <c r="Q70" s="638">
        <f t="shared" si="30"/>
        <v>13</v>
      </c>
      <c r="R70" s="638">
        <v>0</v>
      </c>
      <c r="S70" s="638">
        <v>0</v>
      </c>
      <c r="T70" s="638">
        <f t="shared" si="31"/>
        <v>0</v>
      </c>
    </row>
    <row r="71" spans="1:20" hidden="1" outlineLevel="1">
      <c r="A71" s="996"/>
      <c r="B71" s="635" t="s">
        <v>1451</v>
      </c>
      <c r="C71" s="638">
        <v>1</v>
      </c>
      <c r="D71" s="639">
        <v>0</v>
      </c>
      <c r="E71" s="639">
        <v>0</v>
      </c>
      <c r="F71" s="639">
        <v>0</v>
      </c>
      <c r="G71" s="639">
        <v>0</v>
      </c>
      <c r="H71" s="639">
        <v>0</v>
      </c>
      <c r="I71" s="639">
        <v>0</v>
      </c>
      <c r="J71" s="639">
        <v>0</v>
      </c>
      <c r="K71" s="639">
        <v>0</v>
      </c>
      <c r="L71" s="639">
        <v>0</v>
      </c>
      <c r="M71" s="639">
        <v>0</v>
      </c>
      <c r="N71" s="639">
        <v>0</v>
      </c>
      <c r="O71" s="638">
        <f>SUM(C71:N71)</f>
        <v>1</v>
      </c>
      <c r="P71" s="639">
        <f t="shared" si="29"/>
        <v>0</v>
      </c>
      <c r="Q71" s="638">
        <f t="shared" si="30"/>
        <v>1</v>
      </c>
      <c r="R71" s="638">
        <v>0</v>
      </c>
      <c r="S71" s="638">
        <v>0</v>
      </c>
      <c r="T71" s="638">
        <f t="shared" si="31"/>
        <v>0</v>
      </c>
    </row>
    <row r="72" spans="1:20" hidden="1" outlineLevel="1">
      <c r="A72" s="996"/>
      <c r="B72" s="635" t="s">
        <v>1452</v>
      </c>
      <c r="C72" s="636">
        <v>1</v>
      </c>
      <c r="D72" s="637">
        <v>0</v>
      </c>
      <c r="E72" s="637">
        <v>0</v>
      </c>
      <c r="F72" s="637">
        <v>1</v>
      </c>
      <c r="G72" s="637">
        <v>0</v>
      </c>
      <c r="H72" s="637">
        <v>0</v>
      </c>
      <c r="I72" s="636">
        <v>0</v>
      </c>
      <c r="J72" s="637">
        <v>0</v>
      </c>
      <c r="K72" s="637">
        <v>0</v>
      </c>
      <c r="L72" s="637">
        <v>0</v>
      </c>
      <c r="M72" s="637">
        <v>0</v>
      </c>
      <c r="N72" s="638">
        <v>0</v>
      </c>
      <c r="O72" s="638">
        <f>SUM(C72:N72)</f>
        <v>2</v>
      </c>
      <c r="P72" s="639">
        <f t="shared" si="29"/>
        <v>0</v>
      </c>
      <c r="Q72" s="638">
        <f t="shared" si="30"/>
        <v>2</v>
      </c>
      <c r="R72" s="638">
        <v>0</v>
      </c>
      <c r="S72" s="638">
        <v>0</v>
      </c>
      <c r="T72" s="638">
        <f t="shared" si="31"/>
        <v>0</v>
      </c>
    </row>
    <row r="73" spans="1:20" hidden="1" outlineLevel="1">
      <c r="A73" s="996"/>
      <c r="B73" s="635" t="s">
        <v>1453</v>
      </c>
      <c r="C73" s="639">
        <v>0</v>
      </c>
      <c r="D73" s="638">
        <v>0</v>
      </c>
      <c r="E73" s="639">
        <v>0</v>
      </c>
      <c r="F73" s="639">
        <v>0</v>
      </c>
      <c r="G73" s="639">
        <v>0</v>
      </c>
      <c r="H73" s="638">
        <v>0</v>
      </c>
      <c r="I73" s="639">
        <v>0</v>
      </c>
      <c r="J73" s="639">
        <v>0</v>
      </c>
      <c r="K73" s="639">
        <v>0</v>
      </c>
      <c r="L73" s="639">
        <v>0</v>
      </c>
      <c r="M73" s="639">
        <v>0</v>
      </c>
      <c r="N73" s="639">
        <v>0</v>
      </c>
      <c r="O73" s="638">
        <f>SUM(C73:N73)</f>
        <v>0</v>
      </c>
      <c r="P73" s="639">
        <f t="shared" si="29"/>
        <v>0</v>
      </c>
      <c r="Q73" s="638">
        <f t="shared" si="30"/>
        <v>0</v>
      </c>
      <c r="R73" s="638">
        <v>0</v>
      </c>
      <c r="S73" s="638">
        <v>0</v>
      </c>
      <c r="T73" s="638">
        <f t="shared" si="31"/>
        <v>0</v>
      </c>
    </row>
    <row r="74" spans="1:20" ht="25.5" hidden="1" outlineLevel="1">
      <c r="A74" s="996"/>
      <c r="B74" s="635" t="s">
        <v>1454</v>
      </c>
      <c r="C74" s="636">
        <v>3</v>
      </c>
      <c r="D74" s="637">
        <v>0</v>
      </c>
      <c r="E74" s="637">
        <v>0</v>
      </c>
      <c r="F74" s="636">
        <v>1</v>
      </c>
      <c r="G74" s="637">
        <v>0</v>
      </c>
      <c r="H74" s="638">
        <v>0</v>
      </c>
      <c r="I74" s="637">
        <v>0</v>
      </c>
      <c r="J74" s="637">
        <v>0</v>
      </c>
      <c r="K74" s="637">
        <v>0</v>
      </c>
      <c r="L74" s="637">
        <v>0</v>
      </c>
      <c r="M74" s="636">
        <v>0</v>
      </c>
      <c r="N74" s="637">
        <v>0</v>
      </c>
      <c r="O74" s="638">
        <f>SUM(C74:N74)</f>
        <v>4</v>
      </c>
      <c r="P74" s="639">
        <f t="shared" si="29"/>
        <v>0</v>
      </c>
      <c r="Q74" s="638">
        <f t="shared" si="30"/>
        <v>4</v>
      </c>
      <c r="R74" s="638">
        <v>0</v>
      </c>
      <c r="S74" s="638">
        <v>0</v>
      </c>
      <c r="T74" s="638">
        <f t="shared" si="31"/>
        <v>0</v>
      </c>
    </row>
    <row r="75" spans="1:20" ht="25.5" hidden="1" outlineLevel="1">
      <c r="A75" s="996"/>
      <c r="B75" s="635" t="s">
        <v>1455</v>
      </c>
      <c r="C75" s="639">
        <v>0</v>
      </c>
      <c r="D75" s="639">
        <v>0</v>
      </c>
      <c r="E75" s="639">
        <v>0</v>
      </c>
      <c r="F75" s="639">
        <v>0</v>
      </c>
      <c r="G75" s="639">
        <v>0</v>
      </c>
      <c r="H75" s="639">
        <v>0</v>
      </c>
      <c r="I75" s="639">
        <v>1</v>
      </c>
      <c r="J75" s="639">
        <v>0</v>
      </c>
      <c r="K75" s="639">
        <v>0</v>
      </c>
      <c r="L75" s="639">
        <v>0</v>
      </c>
      <c r="M75" s="639">
        <v>0</v>
      </c>
      <c r="N75" s="639">
        <v>1</v>
      </c>
      <c r="O75" s="638">
        <f t="shared" si="28"/>
        <v>0</v>
      </c>
      <c r="P75" s="639">
        <f t="shared" si="29"/>
        <v>2</v>
      </c>
      <c r="Q75" s="638">
        <f t="shared" si="30"/>
        <v>2</v>
      </c>
      <c r="R75" s="638">
        <v>0</v>
      </c>
      <c r="S75" s="638">
        <v>0</v>
      </c>
      <c r="T75" s="638">
        <f t="shared" si="31"/>
        <v>0</v>
      </c>
    </row>
    <row r="76" spans="1:20" ht="17.100000000000001" customHeight="1" collapsed="1">
      <c r="A76" s="981" t="s">
        <v>1456</v>
      </c>
      <c r="B76" s="981"/>
      <c r="C76" s="640">
        <f>SUM(C77:C91)</f>
        <v>314</v>
      </c>
      <c r="D76" s="640">
        <f t="shared" ref="D76:T76" si="32">SUM(D77:D91)</f>
        <v>3</v>
      </c>
      <c r="E76" s="640">
        <f t="shared" si="32"/>
        <v>6</v>
      </c>
      <c r="F76" s="640">
        <f t="shared" si="32"/>
        <v>9</v>
      </c>
      <c r="G76" s="640">
        <f t="shared" si="32"/>
        <v>2</v>
      </c>
      <c r="H76" s="640">
        <f t="shared" si="32"/>
        <v>44</v>
      </c>
      <c r="I76" s="640">
        <f t="shared" si="32"/>
        <v>999</v>
      </c>
      <c r="J76" s="640">
        <f t="shared" si="32"/>
        <v>9</v>
      </c>
      <c r="K76" s="640">
        <f t="shared" si="32"/>
        <v>7</v>
      </c>
      <c r="L76" s="640">
        <f t="shared" si="32"/>
        <v>9</v>
      </c>
      <c r="M76" s="640">
        <f t="shared" si="32"/>
        <v>4</v>
      </c>
      <c r="N76" s="640">
        <f t="shared" si="32"/>
        <v>59</v>
      </c>
      <c r="O76" s="640">
        <f t="shared" si="32"/>
        <v>378</v>
      </c>
      <c r="P76" s="640">
        <f t="shared" si="32"/>
        <v>1087</v>
      </c>
      <c r="Q76" s="641">
        <f t="shared" si="32"/>
        <v>1465</v>
      </c>
      <c r="R76" s="640">
        <f t="shared" si="32"/>
        <v>3</v>
      </c>
      <c r="S76" s="640">
        <f t="shared" si="32"/>
        <v>1</v>
      </c>
      <c r="T76" s="641">
        <f t="shared" si="32"/>
        <v>4</v>
      </c>
    </row>
    <row r="77" spans="1:20" hidden="1" outlineLevel="1">
      <c r="A77" s="996" t="s">
        <v>1457</v>
      </c>
      <c r="B77" s="635" t="s">
        <v>1458</v>
      </c>
      <c r="C77" s="636">
        <v>12</v>
      </c>
      <c r="D77" s="637">
        <v>0</v>
      </c>
      <c r="E77" s="637">
        <v>0</v>
      </c>
      <c r="F77" s="636">
        <v>0</v>
      </c>
      <c r="G77" s="637">
        <v>0</v>
      </c>
      <c r="H77" s="638">
        <v>1</v>
      </c>
      <c r="I77" s="636">
        <v>7</v>
      </c>
      <c r="J77" s="637">
        <v>0</v>
      </c>
      <c r="K77" s="637">
        <v>0</v>
      </c>
      <c r="L77" s="637">
        <v>0</v>
      </c>
      <c r="M77" s="637">
        <v>0</v>
      </c>
      <c r="N77" s="638">
        <v>2</v>
      </c>
      <c r="O77" s="638">
        <f t="shared" ref="O77:O88" si="33">SUM(C77:H77)</f>
        <v>13</v>
      </c>
      <c r="P77" s="639">
        <f t="shared" ref="P77:P91" si="34">SUM(I77:N77)</f>
        <v>9</v>
      </c>
      <c r="Q77" s="638">
        <f t="shared" ref="Q77:Q91" si="35">+P77+O77</f>
        <v>22</v>
      </c>
      <c r="R77" s="638">
        <v>0</v>
      </c>
      <c r="S77" s="638">
        <v>0</v>
      </c>
      <c r="T77" s="638">
        <f t="shared" ref="T77:T91" si="36">+S77+R77</f>
        <v>0</v>
      </c>
    </row>
    <row r="78" spans="1:20" hidden="1" outlineLevel="1">
      <c r="A78" s="996"/>
      <c r="B78" s="635" t="s">
        <v>1459</v>
      </c>
      <c r="C78" s="638">
        <v>35</v>
      </c>
      <c r="D78" s="639">
        <v>1</v>
      </c>
      <c r="E78" s="639">
        <v>0</v>
      </c>
      <c r="F78" s="639">
        <v>0</v>
      </c>
      <c r="G78" s="639">
        <v>0</v>
      </c>
      <c r="H78" s="639">
        <v>0</v>
      </c>
      <c r="I78" s="638">
        <v>31</v>
      </c>
      <c r="J78" s="639">
        <v>0</v>
      </c>
      <c r="K78" s="639">
        <v>0</v>
      </c>
      <c r="L78" s="639">
        <v>0</v>
      </c>
      <c r="M78" s="639">
        <v>0</v>
      </c>
      <c r="N78" s="638">
        <v>0</v>
      </c>
      <c r="O78" s="638">
        <f t="shared" si="33"/>
        <v>36</v>
      </c>
      <c r="P78" s="639">
        <f t="shared" si="34"/>
        <v>31</v>
      </c>
      <c r="Q78" s="638">
        <f t="shared" si="35"/>
        <v>67</v>
      </c>
      <c r="R78" s="638">
        <v>1</v>
      </c>
      <c r="S78" s="638">
        <v>1</v>
      </c>
      <c r="T78" s="638">
        <f t="shared" si="36"/>
        <v>2</v>
      </c>
    </row>
    <row r="79" spans="1:20" ht="25.5" hidden="1" outlineLevel="1">
      <c r="A79" s="996" t="s">
        <v>1460</v>
      </c>
      <c r="B79" s="635" t="s">
        <v>1461</v>
      </c>
      <c r="C79" s="636">
        <v>179</v>
      </c>
      <c r="D79" s="636">
        <v>0</v>
      </c>
      <c r="E79" s="636">
        <v>2</v>
      </c>
      <c r="F79" s="636">
        <v>2</v>
      </c>
      <c r="G79" s="636">
        <v>0</v>
      </c>
      <c r="H79" s="638">
        <v>9</v>
      </c>
      <c r="I79" s="636">
        <v>795</v>
      </c>
      <c r="J79" s="637">
        <v>5</v>
      </c>
      <c r="K79" s="636">
        <v>3</v>
      </c>
      <c r="L79" s="636">
        <v>8</v>
      </c>
      <c r="M79" s="636">
        <v>2</v>
      </c>
      <c r="N79" s="638">
        <v>37</v>
      </c>
      <c r="O79" s="638">
        <f t="shared" si="33"/>
        <v>192</v>
      </c>
      <c r="P79" s="639">
        <f t="shared" si="34"/>
        <v>850</v>
      </c>
      <c r="Q79" s="638">
        <f t="shared" si="35"/>
        <v>1042</v>
      </c>
      <c r="R79" s="638">
        <v>2</v>
      </c>
      <c r="S79" s="638">
        <v>0</v>
      </c>
      <c r="T79" s="638">
        <f t="shared" si="36"/>
        <v>2</v>
      </c>
    </row>
    <row r="80" spans="1:20" ht="25.5" hidden="1" outlineLevel="1">
      <c r="A80" s="996"/>
      <c r="B80" s="635" t="s">
        <v>1462</v>
      </c>
      <c r="C80" s="639">
        <v>0</v>
      </c>
      <c r="D80" s="639">
        <v>0</v>
      </c>
      <c r="E80" s="639">
        <v>0</v>
      </c>
      <c r="F80" s="639">
        <v>1</v>
      </c>
      <c r="G80" s="639">
        <v>0</v>
      </c>
      <c r="H80" s="639">
        <v>2</v>
      </c>
      <c r="I80" s="638">
        <v>28</v>
      </c>
      <c r="J80" s="639">
        <v>0</v>
      </c>
      <c r="K80" s="638">
        <v>0</v>
      </c>
      <c r="L80" s="639">
        <v>0</v>
      </c>
      <c r="M80" s="639">
        <v>0</v>
      </c>
      <c r="N80" s="638">
        <v>4</v>
      </c>
      <c r="O80" s="638">
        <f t="shared" si="33"/>
        <v>3</v>
      </c>
      <c r="P80" s="639">
        <f t="shared" si="34"/>
        <v>32</v>
      </c>
      <c r="Q80" s="638">
        <f t="shared" si="35"/>
        <v>35</v>
      </c>
      <c r="R80" s="638">
        <v>0</v>
      </c>
      <c r="S80" s="638">
        <v>0</v>
      </c>
      <c r="T80" s="638">
        <f t="shared" si="36"/>
        <v>0</v>
      </c>
    </row>
    <row r="81" spans="1:20" ht="38.25" hidden="1" outlineLevel="1">
      <c r="A81" s="635" t="s">
        <v>1463</v>
      </c>
      <c r="B81" s="635" t="s">
        <v>1464</v>
      </c>
      <c r="C81" s="636">
        <v>2</v>
      </c>
      <c r="D81" s="637">
        <v>0</v>
      </c>
      <c r="E81" s="637">
        <v>1</v>
      </c>
      <c r="F81" s="637">
        <v>0</v>
      </c>
      <c r="G81" s="637">
        <v>0</v>
      </c>
      <c r="H81" s="638">
        <v>2</v>
      </c>
      <c r="I81" s="636">
        <v>9</v>
      </c>
      <c r="J81" s="637">
        <v>0</v>
      </c>
      <c r="K81" s="637">
        <v>0</v>
      </c>
      <c r="L81" s="636">
        <v>0</v>
      </c>
      <c r="M81" s="637">
        <v>0</v>
      </c>
      <c r="N81" s="638">
        <v>0</v>
      </c>
      <c r="O81" s="638">
        <f t="shared" si="33"/>
        <v>5</v>
      </c>
      <c r="P81" s="639">
        <f t="shared" si="34"/>
        <v>9</v>
      </c>
      <c r="Q81" s="638">
        <f t="shared" si="35"/>
        <v>14</v>
      </c>
      <c r="R81" s="638">
        <v>0</v>
      </c>
      <c r="S81" s="638">
        <v>0</v>
      </c>
      <c r="T81" s="638">
        <f t="shared" si="36"/>
        <v>0</v>
      </c>
    </row>
    <row r="82" spans="1:20" hidden="1" outlineLevel="1">
      <c r="A82" s="635" t="s">
        <v>1465</v>
      </c>
      <c r="B82" s="635" t="s">
        <v>1466</v>
      </c>
      <c r="C82" s="639">
        <v>3</v>
      </c>
      <c r="D82" s="639">
        <v>0</v>
      </c>
      <c r="E82" s="639">
        <v>0</v>
      </c>
      <c r="F82" s="639">
        <v>0</v>
      </c>
      <c r="G82" s="639">
        <v>0</v>
      </c>
      <c r="H82" s="639">
        <v>0</v>
      </c>
      <c r="I82" s="639">
        <v>1</v>
      </c>
      <c r="J82" s="639">
        <v>0</v>
      </c>
      <c r="K82" s="639">
        <v>0</v>
      </c>
      <c r="L82" s="639">
        <v>0</v>
      </c>
      <c r="M82" s="639">
        <v>0</v>
      </c>
      <c r="N82" s="639">
        <v>0</v>
      </c>
      <c r="O82" s="638">
        <f t="shared" si="33"/>
        <v>3</v>
      </c>
      <c r="P82" s="639">
        <f t="shared" si="34"/>
        <v>1</v>
      </c>
      <c r="Q82" s="638">
        <f t="shared" si="35"/>
        <v>4</v>
      </c>
      <c r="R82" s="638">
        <v>0</v>
      </c>
      <c r="S82" s="638">
        <v>0</v>
      </c>
      <c r="T82" s="638">
        <f t="shared" si="36"/>
        <v>0</v>
      </c>
    </row>
    <row r="83" spans="1:20" hidden="1" outlineLevel="1">
      <c r="A83" s="635" t="s">
        <v>1467</v>
      </c>
      <c r="B83" s="635" t="s">
        <v>1468</v>
      </c>
      <c r="C83" s="636">
        <v>7</v>
      </c>
      <c r="D83" s="637">
        <v>0</v>
      </c>
      <c r="E83" s="637">
        <v>0</v>
      </c>
      <c r="F83" s="637">
        <v>1</v>
      </c>
      <c r="G83" s="637">
        <v>0</v>
      </c>
      <c r="H83" s="638">
        <v>5</v>
      </c>
      <c r="I83" s="636">
        <v>3</v>
      </c>
      <c r="J83" s="637">
        <v>0</v>
      </c>
      <c r="K83" s="637">
        <v>0</v>
      </c>
      <c r="L83" s="637">
        <v>0</v>
      </c>
      <c r="M83" s="637">
        <v>0</v>
      </c>
      <c r="N83" s="638">
        <v>3</v>
      </c>
      <c r="O83" s="638">
        <f t="shared" si="33"/>
        <v>13</v>
      </c>
      <c r="P83" s="639">
        <f t="shared" si="34"/>
        <v>6</v>
      </c>
      <c r="Q83" s="638">
        <f t="shared" si="35"/>
        <v>19</v>
      </c>
      <c r="R83" s="638">
        <v>0</v>
      </c>
      <c r="S83" s="638">
        <v>0</v>
      </c>
      <c r="T83" s="638">
        <f t="shared" si="36"/>
        <v>0</v>
      </c>
    </row>
    <row r="84" spans="1:20" ht="11.25" hidden="1" customHeight="1" outlineLevel="1">
      <c r="A84" s="996" t="s">
        <v>1469</v>
      </c>
      <c r="B84" s="635" t="s">
        <v>1470</v>
      </c>
      <c r="C84" s="639">
        <v>3</v>
      </c>
      <c r="D84" s="639">
        <v>0</v>
      </c>
      <c r="E84" s="639">
        <v>0</v>
      </c>
      <c r="F84" s="639">
        <v>0</v>
      </c>
      <c r="G84" s="639">
        <v>0</v>
      </c>
      <c r="H84" s="639">
        <v>1</v>
      </c>
      <c r="I84" s="638">
        <v>2</v>
      </c>
      <c r="J84" s="639">
        <v>0</v>
      </c>
      <c r="K84" s="639">
        <v>1</v>
      </c>
      <c r="L84" s="639">
        <v>0</v>
      </c>
      <c r="M84" s="639">
        <v>0</v>
      </c>
      <c r="N84" s="639">
        <v>0</v>
      </c>
      <c r="O84" s="638">
        <f t="shared" si="33"/>
        <v>4</v>
      </c>
      <c r="P84" s="639">
        <f t="shared" si="34"/>
        <v>3</v>
      </c>
      <c r="Q84" s="638">
        <f t="shared" si="35"/>
        <v>7</v>
      </c>
      <c r="R84" s="638">
        <v>0</v>
      </c>
      <c r="S84" s="638">
        <v>0</v>
      </c>
      <c r="T84" s="638">
        <f t="shared" si="36"/>
        <v>0</v>
      </c>
    </row>
    <row r="85" spans="1:20" hidden="1" outlineLevel="1">
      <c r="A85" s="996"/>
      <c r="B85" s="635" t="s">
        <v>1471</v>
      </c>
      <c r="C85" s="637">
        <v>1</v>
      </c>
      <c r="D85" s="637">
        <v>1</v>
      </c>
      <c r="E85" s="637">
        <v>0</v>
      </c>
      <c r="F85" s="637">
        <v>0</v>
      </c>
      <c r="G85" s="637">
        <v>0</v>
      </c>
      <c r="H85" s="637">
        <v>2</v>
      </c>
      <c r="I85" s="636">
        <v>6</v>
      </c>
      <c r="J85" s="637">
        <v>0</v>
      </c>
      <c r="K85" s="637">
        <v>0</v>
      </c>
      <c r="L85" s="637">
        <v>0</v>
      </c>
      <c r="M85" s="637">
        <v>0</v>
      </c>
      <c r="N85" s="638">
        <v>0</v>
      </c>
      <c r="O85" s="638">
        <f t="shared" si="33"/>
        <v>4</v>
      </c>
      <c r="P85" s="639">
        <f t="shared" si="34"/>
        <v>6</v>
      </c>
      <c r="Q85" s="638">
        <f t="shared" si="35"/>
        <v>10</v>
      </c>
      <c r="R85" s="638">
        <v>0</v>
      </c>
      <c r="S85" s="638">
        <v>0</v>
      </c>
      <c r="T85" s="638">
        <f t="shared" si="36"/>
        <v>0</v>
      </c>
    </row>
    <row r="86" spans="1:20" ht="25.5" hidden="1" outlineLevel="1">
      <c r="A86" s="996"/>
      <c r="B86" s="635" t="s">
        <v>1472</v>
      </c>
      <c r="C86" s="638">
        <v>7</v>
      </c>
      <c r="D86" s="639">
        <v>0</v>
      </c>
      <c r="E86" s="639">
        <v>1</v>
      </c>
      <c r="F86" s="639">
        <v>0</v>
      </c>
      <c r="G86" s="638">
        <v>0</v>
      </c>
      <c r="H86" s="638">
        <v>11</v>
      </c>
      <c r="I86" s="638">
        <v>2</v>
      </c>
      <c r="J86" s="639">
        <v>2</v>
      </c>
      <c r="K86" s="639">
        <v>0</v>
      </c>
      <c r="L86" s="639">
        <v>0</v>
      </c>
      <c r="M86" s="639">
        <v>0</v>
      </c>
      <c r="N86" s="639">
        <v>0</v>
      </c>
      <c r="O86" s="638">
        <f t="shared" si="33"/>
        <v>19</v>
      </c>
      <c r="P86" s="639">
        <f t="shared" si="34"/>
        <v>4</v>
      </c>
      <c r="Q86" s="638">
        <f t="shared" si="35"/>
        <v>23</v>
      </c>
      <c r="R86" s="638">
        <v>0</v>
      </c>
      <c r="S86" s="638">
        <v>0</v>
      </c>
      <c r="T86" s="638">
        <f t="shared" si="36"/>
        <v>0</v>
      </c>
    </row>
    <row r="87" spans="1:20" hidden="1" outlineLevel="1">
      <c r="A87" s="996"/>
      <c r="B87" s="635" t="s">
        <v>1473</v>
      </c>
      <c r="C87" s="637">
        <v>2</v>
      </c>
      <c r="D87" s="637">
        <v>0</v>
      </c>
      <c r="E87" s="637">
        <v>0</v>
      </c>
      <c r="F87" s="637">
        <v>0</v>
      </c>
      <c r="G87" s="637">
        <v>0</v>
      </c>
      <c r="H87" s="637">
        <v>0</v>
      </c>
      <c r="I87" s="637">
        <v>2</v>
      </c>
      <c r="J87" s="637">
        <v>0</v>
      </c>
      <c r="K87" s="637">
        <v>0</v>
      </c>
      <c r="L87" s="637">
        <v>0</v>
      </c>
      <c r="M87" s="637">
        <v>0</v>
      </c>
      <c r="N87" s="637">
        <v>0</v>
      </c>
      <c r="O87" s="638">
        <f t="shared" si="33"/>
        <v>2</v>
      </c>
      <c r="P87" s="639">
        <f t="shared" si="34"/>
        <v>2</v>
      </c>
      <c r="Q87" s="638">
        <f t="shared" si="35"/>
        <v>4</v>
      </c>
      <c r="R87" s="638">
        <v>0</v>
      </c>
      <c r="S87" s="638">
        <v>0</v>
      </c>
      <c r="T87" s="638">
        <f t="shared" si="36"/>
        <v>0</v>
      </c>
    </row>
    <row r="88" spans="1:20" ht="25.5" hidden="1" outlineLevel="1">
      <c r="A88" s="996"/>
      <c r="B88" s="635" t="s">
        <v>1474</v>
      </c>
      <c r="C88" s="639">
        <v>0</v>
      </c>
      <c r="D88" s="639">
        <v>0</v>
      </c>
      <c r="E88" s="639">
        <v>0</v>
      </c>
      <c r="F88" s="639">
        <v>1</v>
      </c>
      <c r="G88" s="639">
        <v>0</v>
      </c>
      <c r="H88" s="639">
        <v>0</v>
      </c>
      <c r="I88" s="639">
        <v>3</v>
      </c>
      <c r="J88" s="639">
        <v>0</v>
      </c>
      <c r="K88" s="639">
        <v>0</v>
      </c>
      <c r="L88" s="639">
        <v>0</v>
      </c>
      <c r="M88" s="639">
        <v>0</v>
      </c>
      <c r="N88" s="639">
        <v>0</v>
      </c>
      <c r="O88" s="638">
        <f t="shared" si="33"/>
        <v>1</v>
      </c>
      <c r="P88" s="639">
        <f t="shared" si="34"/>
        <v>3</v>
      </c>
      <c r="Q88" s="638">
        <f t="shared" si="35"/>
        <v>4</v>
      </c>
      <c r="R88" s="638">
        <v>0</v>
      </c>
      <c r="S88" s="638">
        <v>0</v>
      </c>
      <c r="T88" s="638">
        <f t="shared" si="36"/>
        <v>0</v>
      </c>
    </row>
    <row r="89" spans="1:20" hidden="1" outlineLevel="1">
      <c r="A89" s="996"/>
      <c r="B89" s="635" t="s">
        <v>1475</v>
      </c>
      <c r="C89" s="637">
        <v>0</v>
      </c>
      <c r="D89" s="637">
        <v>0</v>
      </c>
      <c r="E89" s="637">
        <v>0</v>
      </c>
      <c r="F89" s="637">
        <v>0</v>
      </c>
      <c r="G89" s="637">
        <v>0</v>
      </c>
      <c r="H89" s="637">
        <v>0</v>
      </c>
      <c r="I89" s="637">
        <v>0</v>
      </c>
      <c r="J89" s="637">
        <v>0</v>
      </c>
      <c r="K89" s="637">
        <v>0</v>
      </c>
      <c r="L89" s="637">
        <v>0</v>
      </c>
      <c r="M89" s="637">
        <v>0</v>
      </c>
      <c r="N89" s="637">
        <v>0</v>
      </c>
      <c r="O89" s="638">
        <f>SUM(C89:N89)</f>
        <v>0</v>
      </c>
      <c r="P89" s="639">
        <f t="shared" si="34"/>
        <v>0</v>
      </c>
      <c r="Q89" s="638">
        <f t="shared" si="35"/>
        <v>0</v>
      </c>
      <c r="R89" s="638">
        <v>0</v>
      </c>
      <c r="S89" s="638">
        <v>0</v>
      </c>
      <c r="T89" s="638">
        <f t="shared" si="36"/>
        <v>0</v>
      </c>
    </row>
    <row r="90" spans="1:20" ht="25.5" hidden="1" outlineLevel="1">
      <c r="A90" s="996"/>
      <c r="B90" s="635" t="s">
        <v>1476</v>
      </c>
      <c r="C90" s="639">
        <v>0</v>
      </c>
      <c r="D90" s="639">
        <v>0</v>
      </c>
      <c r="E90" s="639">
        <v>0</v>
      </c>
      <c r="F90" s="639">
        <v>0</v>
      </c>
      <c r="G90" s="639">
        <v>0</v>
      </c>
      <c r="H90" s="639">
        <v>0</v>
      </c>
      <c r="I90" s="639">
        <v>0</v>
      </c>
      <c r="J90" s="639">
        <v>0</v>
      </c>
      <c r="K90" s="639">
        <v>0</v>
      </c>
      <c r="L90" s="639">
        <v>0</v>
      </c>
      <c r="M90" s="639">
        <v>0</v>
      </c>
      <c r="N90" s="639">
        <v>0</v>
      </c>
      <c r="O90" s="638">
        <f>SUM(C90:N90)</f>
        <v>0</v>
      </c>
      <c r="P90" s="639">
        <f t="shared" si="34"/>
        <v>0</v>
      </c>
      <c r="Q90" s="638">
        <f t="shared" si="35"/>
        <v>0</v>
      </c>
      <c r="R90" s="638">
        <v>0</v>
      </c>
      <c r="S90" s="638">
        <v>0</v>
      </c>
      <c r="T90" s="638">
        <f t="shared" si="36"/>
        <v>0</v>
      </c>
    </row>
    <row r="91" spans="1:20" ht="38.25" hidden="1" outlineLevel="1">
      <c r="A91" s="996"/>
      <c r="B91" s="635" t="s">
        <v>1477</v>
      </c>
      <c r="C91" s="636">
        <v>63</v>
      </c>
      <c r="D91" s="637">
        <v>1</v>
      </c>
      <c r="E91" s="637">
        <v>2</v>
      </c>
      <c r="F91" s="637">
        <v>4</v>
      </c>
      <c r="G91" s="636">
        <v>2</v>
      </c>
      <c r="H91" s="638">
        <v>11</v>
      </c>
      <c r="I91" s="636">
        <v>110</v>
      </c>
      <c r="J91" s="637">
        <v>2</v>
      </c>
      <c r="K91" s="636">
        <v>3</v>
      </c>
      <c r="L91" s="636">
        <v>1</v>
      </c>
      <c r="M91" s="637">
        <v>2</v>
      </c>
      <c r="N91" s="638">
        <v>13</v>
      </c>
      <c r="O91" s="638">
        <f t="shared" ref="O91" si="37">SUM(C91:H91)</f>
        <v>83</v>
      </c>
      <c r="P91" s="639">
        <f t="shared" si="34"/>
        <v>131</v>
      </c>
      <c r="Q91" s="638">
        <f t="shared" si="35"/>
        <v>214</v>
      </c>
      <c r="R91" s="638">
        <v>0</v>
      </c>
      <c r="S91" s="638">
        <v>0</v>
      </c>
      <c r="T91" s="638">
        <f t="shared" si="36"/>
        <v>0</v>
      </c>
    </row>
    <row r="92" spans="1:20" ht="17.100000000000001" customHeight="1" collapsed="1">
      <c r="A92" s="981" t="s">
        <v>1478</v>
      </c>
      <c r="B92" s="981"/>
      <c r="C92" s="634">
        <f>SUM(C93:C104)</f>
        <v>69</v>
      </c>
      <c r="D92" s="634">
        <f t="shared" ref="D92:T92" si="38">SUM(D93:D104)</f>
        <v>1</v>
      </c>
      <c r="E92" s="634">
        <f t="shared" si="38"/>
        <v>5</v>
      </c>
      <c r="F92" s="634">
        <f t="shared" si="38"/>
        <v>5</v>
      </c>
      <c r="G92" s="634">
        <f t="shared" si="38"/>
        <v>4</v>
      </c>
      <c r="H92" s="634">
        <f t="shared" si="38"/>
        <v>39</v>
      </c>
      <c r="I92" s="634">
        <f t="shared" si="38"/>
        <v>56</v>
      </c>
      <c r="J92" s="634">
        <f t="shared" si="38"/>
        <v>2</v>
      </c>
      <c r="K92" s="634">
        <f t="shared" si="38"/>
        <v>6</v>
      </c>
      <c r="L92" s="634">
        <f t="shared" si="38"/>
        <v>2</v>
      </c>
      <c r="M92" s="634">
        <f t="shared" si="38"/>
        <v>3</v>
      </c>
      <c r="N92" s="634">
        <f t="shared" si="38"/>
        <v>20</v>
      </c>
      <c r="O92" s="634">
        <f t="shared" si="38"/>
        <v>123</v>
      </c>
      <c r="P92" s="634">
        <f t="shared" si="38"/>
        <v>89</v>
      </c>
      <c r="Q92" s="630">
        <f t="shared" si="38"/>
        <v>212</v>
      </c>
      <c r="R92" s="634">
        <f t="shared" si="38"/>
        <v>0</v>
      </c>
      <c r="S92" s="634">
        <f t="shared" si="38"/>
        <v>0</v>
      </c>
      <c r="T92" s="630">
        <f t="shared" si="38"/>
        <v>0</v>
      </c>
    </row>
    <row r="93" spans="1:20" ht="25.5" hidden="1" outlineLevel="1">
      <c r="A93" s="635" t="s">
        <v>1479</v>
      </c>
      <c r="B93" s="635" t="s">
        <v>1480</v>
      </c>
      <c r="C93" s="639">
        <v>4</v>
      </c>
      <c r="D93" s="639">
        <v>0</v>
      </c>
      <c r="E93" s="639">
        <v>0</v>
      </c>
      <c r="F93" s="638">
        <v>2</v>
      </c>
      <c r="G93" s="638">
        <v>0</v>
      </c>
      <c r="H93" s="638">
        <v>3</v>
      </c>
      <c r="I93" s="638">
        <v>5</v>
      </c>
      <c r="J93" s="639">
        <v>0</v>
      </c>
      <c r="K93" s="639">
        <v>0</v>
      </c>
      <c r="L93" s="639">
        <v>0</v>
      </c>
      <c r="M93" s="639">
        <v>0</v>
      </c>
      <c r="N93" s="639">
        <v>0</v>
      </c>
      <c r="O93" s="638">
        <f t="shared" ref="O93:O104" si="39">SUM(C93:H93)</f>
        <v>9</v>
      </c>
      <c r="P93" s="639">
        <f t="shared" ref="P93:P104" si="40">SUM(I93:N93)</f>
        <v>5</v>
      </c>
      <c r="Q93" s="638">
        <f t="shared" ref="Q93:Q104" si="41">+P93+O93</f>
        <v>14</v>
      </c>
      <c r="R93" s="638">
        <v>0</v>
      </c>
      <c r="S93" s="638">
        <v>0</v>
      </c>
      <c r="T93" s="638">
        <f t="shared" ref="T93:T104" si="42">+S93+R93</f>
        <v>0</v>
      </c>
    </row>
    <row r="94" spans="1:20" hidden="1" outlineLevel="1">
      <c r="A94" s="635" t="s">
        <v>1481</v>
      </c>
      <c r="B94" s="635" t="s">
        <v>1482</v>
      </c>
      <c r="C94" s="636">
        <v>36</v>
      </c>
      <c r="D94" s="637">
        <v>1</v>
      </c>
      <c r="E94" s="636">
        <v>5</v>
      </c>
      <c r="F94" s="637">
        <v>3</v>
      </c>
      <c r="G94" s="637">
        <v>3</v>
      </c>
      <c r="H94" s="638">
        <v>10</v>
      </c>
      <c r="I94" s="636">
        <v>7</v>
      </c>
      <c r="J94" s="637">
        <v>1</v>
      </c>
      <c r="K94" s="637">
        <v>0</v>
      </c>
      <c r="L94" s="637">
        <v>1</v>
      </c>
      <c r="M94" s="637">
        <v>0</v>
      </c>
      <c r="N94" s="638">
        <v>2</v>
      </c>
      <c r="O94" s="638">
        <f t="shared" si="39"/>
        <v>58</v>
      </c>
      <c r="P94" s="639">
        <f t="shared" si="40"/>
        <v>11</v>
      </c>
      <c r="Q94" s="638">
        <f t="shared" si="41"/>
        <v>69</v>
      </c>
      <c r="R94" s="638">
        <v>0</v>
      </c>
      <c r="S94" s="638">
        <v>0</v>
      </c>
      <c r="T94" s="638">
        <f t="shared" si="42"/>
        <v>0</v>
      </c>
    </row>
    <row r="95" spans="1:20" hidden="1" outlineLevel="1">
      <c r="A95" s="635" t="s">
        <v>1483</v>
      </c>
      <c r="B95" s="635" t="s">
        <v>1484</v>
      </c>
      <c r="C95" s="638">
        <v>6</v>
      </c>
      <c r="D95" s="639">
        <v>0</v>
      </c>
      <c r="E95" s="639">
        <v>0</v>
      </c>
      <c r="F95" s="639">
        <v>0</v>
      </c>
      <c r="G95" s="639">
        <v>0</v>
      </c>
      <c r="H95" s="638">
        <v>5</v>
      </c>
      <c r="I95" s="638">
        <v>16</v>
      </c>
      <c r="J95" s="639">
        <v>0</v>
      </c>
      <c r="K95" s="639">
        <v>4</v>
      </c>
      <c r="L95" s="638">
        <v>0</v>
      </c>
      <c r="M95" s="639">
        <v>1</v>
      </c>
      <c r="N95" s="638">
        <v>4</v>
      </c>
      <c r="O95" s="638">
        <f t="shared" si="39"/>
        <v>11</v>
      </c>
      <c r="P95" s="639">
        <f t="shared" si="40"/>
        <v>25</v>
      </c>
      <c r="Q95" s="638">
        <f t="shared" si="41"/>
        <v>36</v>
      </c>
      <c r="R95" s="638">
        <v>0</v>
      </c>
      <c r="S95" s="638">
        <v>0</v>
      </c>
      <c r="T95" s="638">
        <f t="shared" si="42"/>
        <v>0</v>
      </c>
    </row>
    <row r="96" spans="1:20" ht="11.25" hidden="1" customHeight="1" outlineLevel="1">
      <c r="A96" s="996" t="s">
        <v>1485</v>
      </c>
      <c r="B96" s="635" t="s">
        <v>1486</v>
      </c>
      <c r="C96" s="636">
        <v>1</v>
      </c>
      <c r="D96" s="637">
        <v>0</v>
      </c>
      <c r="E96" s="637">
        <v>0</v>
      </c>
      <c r="F96" s="637">
        <v>0</v>
      </c>
      <c r="G96" s="637">
        <v>0</v>
      </c>
      <c r="H96" s="638">
        <v>1</v>
      </c>
      <c r="I96" s="636">
        <v>3</v>
      </c>
      <c r="J96" s="637">
        <v>1</v>
      </c>
      <c r="K96" s="637">
        <v>1</v>
      </c>
      <c r="L96" s="637">
        <v>0</v>
      </c>
      <c r="M96" s="637">
        <v>0</v>
      </c>
      <c r="N96" s="637">
        <v>1</v>
      </c>
      <c r="O96" s="638">
        <f t="shared" si="39"/>
        <v>2</v>
      </c>
      <c r="P96" s="639">
        <f t="shared" si="40"/>
        <v>6</v>
      </c>
      <c r="Q96" s="638">
        <f t="shared" si="41"/>
        <v>8</v>
      </c>
      <c r="R96" s="638">
        <v>0</v>
      </c>
      <c r="S96" s="638">
        <v>0</v>
      </c>
      <c r="T96" s="638">
        <f t="shared" si="42"/>
        <v>0</v>
      </c>
    </row>
    <row r="97" spans="1:20" hidden="1" outlineLevel="1">
      <c r="A97" s="996"/>
      <c r="B97" s="635" t="s">
        <v>1487</v>
      </c>
      <c r="C97" s="639">
        <v>0</v>
      </c>
      <c r="D97" s="639">
        <v>0</v>
      </c>
      <c r="E97" s="639">
        <v>0</v>
      </c>
      <c r="F97" s="639">
        <v>0</v>
      </c>
      <c r="G97" s="639">
        <v>0</v>
      </c>
      <c r="H97" s="638">
        <v>0</v>
      </c>
      <c r="I97" s="638">
        <v>10</v>
      </c>
      <c r="J97" s="639">
        <v>0</v>
      </c>
      <c r="K97" s="638">
        <v>1</v>
      </c>
      <c r="L97" s="638">
        <v>0</v>
      </c>
      <c r="M97" s="639">
        <v>1</v>
      </c>
      <c r="N97" s="638">
        <v>7</v>
      </c>
      <c r="O97" s="638">
        <f t="shared" si="39"/>
        <v>0</v>
      </c>
      <c r="P97" s="639">
        <f t="shared" si="40"/>
        <v>19</v>
      </c>
      <c r="Q97" s="638">
        <f t="shared" si="41"/>
        <v>19</v>
      </c>
      <c r="R97" s="638">
        <v>0</v>
      </c>
      <c r="S97" s="638">
        <v>0</v>
      </c>
      <c r="T97" s="638">
        <f t="shared" si="42"/>
        <v>0</v>
      </c>
    </row>
    <row r="98" spans="1:20" ht="11.25" hidden="1" customHeight="1" outlineLevel="1">
      <c r="A98" s="996" t="s">
        <v>1488</v>
      </c>
      <c r="B98" s="635" t="s">
        <v>1489</v>
      </c>
      <c r="C98" s="636">
        <v>4</v>
      </c>
      <c r="D98" s="637">
        <v>0</v>
      </c>
      <c r="E98" s="637">
        <v>0</v>
      </c>
      <c r="F98" s="637">
        <v>0</v>
      </c>
      <c r="G98" s="637">
        <v>0</v>
      </c>
      <c r="H98" s="638">
        <v>3</v>
      </c>
      <c r="I98" s="636">
        <v>2</v>
      </c>
      <c r="J98" s="637">
        <v>0</v>
      </c>
      <c r="K98" s="637">
        <v>0</v>
      </c>
      <c r="L98" s="637">
        <v>1</v>
      </c>
      <c r="M98" s="637">
        <v>1</v>
      </c>
      <c r="N98" s="638">
        <v>0</v>
      </c>
      <c r="O98" s="638">
        <f t="shared" si="39"/>
        <v>7</v>
      </c>
      <c r="P98" s="639">
        <f t="shared" si="40"/>
        <v>4</v>
      </c>
      <c r="Q98" s="638">
        <f t="shared" si="41"/>
        <v>11</v>
      </c>
      <c r="R98" s="638">
        <v>0</v>
      </c>
      <c r="S98" s="638">
        <v>0</v>
      </c>
      <c r="T98" s="638">
        <f t="shared" si="42"/>
        <v>0</v>
      </c>
    </row>
    <row r="99" spans="1:20" hidden="1" outlineLevel="1">
      <c r="A99" s="996"/>
      <c r="B99" s="635" t="s">
        <v>1490</v>
      </c>
      <c r="C99" s="639">
        <v>2</v>
      </c>
      <c r="D99" s="639">
        <v>0</v>
      </c>
      <c r="E99" s="639">
        <v>0</v>
      </c>
      <c r="F99" s="638">
        <v>0</v>
      </c>
      <c r="G99" s="639">
        <v>0</v>
      </c>
      <c r="H99" s="638">
        <v>3</v>
      </c>
      <c r="I99" s="638">
        <v>1</v>
      </c>
      <c r="J99" s="639">
        <v>0</v>
      </c>
      <c r="K99" s="639">
        <v>0</v>
      </c>
      <c r="L99" s="639">
        <v>0</v>
      </c>
      <c r="M99" s="639">
        <v>0</v>
      </c>
      <c r="N99" s="638">
        <v>0</v>
      </c>
      <c r="O99" s="638">
        <f t="shared" si="39"/>
        <v>5</v>
      </c>
      <c r="P99" s="639">
        <f t="shared" si="40"/>
        <v>1</v>
      </c>
      <c r="Q99" s="638">
        <f t="shared" si="41"/>
        <v>6</v>
      </c>
      <c r="R99" s="638">
        <v>0</v>
      </c>
      <c r="S99" s="638">
        <v>0</v>
      </c>
      <c r="T99" s="638">
        <f t="shared" si="42"/>
        <v>0</v>
      </c>
    </row>
    <row r="100" spans="1:20" hidden="1" outlineLevel="1">
      <c r="A100" s="996"/>
      <c r="B100" s="635" t="s">
        <v>1491</v>
      </c>
      <c r="C100" s="636">
        <v>0</v>
      </c>
      <c r="D100" s="637">
        <v>0</v>
      </c>
      <c r="E100" s="637">
        <v>0</v>
      </c>
      <c r="F100" s="637">
        <v>0</v>
      </c>
      <c r="G100" s="637">
        <v>0</v>
      </c>
      <c r="H100" s="637">
        <v>0</v>
      </c>
      <c r="I100" s="636">
        <v>1</v>
      </c>
      <c r="J100" s="637">
        <v>0</v>
      </c>
      <c r="K100" s="637">
        <v>0</v>
      </c>
      <c r="L100" s="636">
        <v>0</v>
      </c>
      <c r="M100" s="637">
        <v>0</v>
      </c>
      <c r="N100" s="638">
        <v>0</v>
      </c>
      <c r="O100" s="638">
        <f t="shared" si="39"/>
        <v>0</v>
      </c>
      <c r="P100" s="639">
        <f t="shared" si="40"/>
        <v>1</v>
      </c>
      <c r="Q100" s="638">
        <f t="shared" si="41"/>
        <v>1</v>
      </c>
      <c r="R100" s="638">
        <v>0</v>
      </c>
      <c r="S100" s="638">
        <v>0</v>
      </c>
      <c r="T100" s="638">
        <f t="shared" si="42"/>
        <v>0</v>
      </c>
    </row>
    <row r="101" spans="1:20" hidden="1" outlineLevel="1">
      <c r="A101" s="996"/>
      <c r="B101" s="635" t="s">
        <v>1492</v>
      </c>
      <c r="C101" s="639">
        <v>0</v>
      </c>
      <c r="D101" s="639">
        <v>0</v>
      </c>
      <c r="E101" s="639">
        <v>0</v>
      </c>
      <c r="F101" s="639">
        <v>0</v>
      </c>
      <c r="G101" s="639">
        <v>0</v>
      </c>
      <c r="H101" s="639">
        <v>0</v>
      </c>
      <c r="I101" s="639">
        <v>1</v>
      </c>
      <c r="J101" s="639">
        <v>0</v>
      </c>
      <c r="K101" s="639">
        <v>0</v>
      </c>
      <c r="L101" s="639">
        <v>0</v>
      </c>
      <c r="M101" s="639">
        <v>0</v>
      </c>
      <c r="N101" s="639">
        <v>0</v>
      </c>
      <c r="O101" s="638">
        <f t="shared" si="39"/>
        <v>0</v>
      </c>
      <c r="P101" s="639">
        <f t="shared" si="40"/>
        <v>1</v>
      </c>
      <c r="Q101" s="638">
        <f t="shared" si="41"/>
        <v>1</v>
      </c>
      <c r="R101" s="638">
        <v>0</v>
      </c>
      <c r="S101" s="638">
        <v>0</v>
      </c>
      <c r="T101" s="638">
        <f t="shared" si="42"/>
        <v>0</v>
      </c>
    </row>
    <row r="102" spans="1:20" hidden="1" outlineLevel="1">
      <c r="A102" s="996"/>
      <c r="B102" s="635" t="s">
        <v>1493</v>
      </c>
      <c r="C102" s="636">
        <v>0</v>
      </c>
      <c r="D102" s="637">
        <v>0</v>
      </c>
      <c r="E102" s="637">
        <v>0</v>
      </c>
      <c r="F102" s="637">
        <v>0</v>
      </c>
      <c r="G102" s="637">
        <v>0</v>
      </c>
      <c r="H102" s="637">
        <v>0</v>
      </c>
      <c r="I102" s="637">
        <v>1</v>
      </c>
      <c r="J102" s="637">
        <v>0</v>
      </c>
      <c r="K102" s="637">
        <v>0</v>
      </c>
      <c r="L102" s="637">
        <v>0</v>
      </c>
      <c r="M102" s="637">
        <v>0</v>
      </c>
      <c r="N102" s="637">
        <v>1</v>
      </c>
      <c r="O102" s="638">
        <f t="shared" si="39"/>
        <v>0</v>
      </c>
      <c r="P102" s="639">
        <f t="shared" si="40"/>
        <v>2</v>
      </c>
      <c r="Q102" s="638">
        <f t="shared" si="41"/>
        <v>2</v>
      </c>
      <c r="R102" s="638">
        <v>0</v>
      </c>
      <c r="S102" s="638">
        <v>0</v>
      </c>
      <c r="T102" s="638">
        <f t="shared" si="42"/>
        <v>0</v>
      </c>
    </row>
    <row r="103" spans="1:20" hidden="1" outlineLevel="1">
      <c r="A103" s="996"/>
      <c r="B103" s="635" t="s">
        <v>1494</v>
      </c>
      <c r="C103" s="639">
        <v>0</v>
      </c>
      <c r="D103" s="639">
        <v>0</v>
      </c>
      <c r="E103" s="639">
        <v>0</v>
      </c>
      <c r="F103" s="639">
        <v>0</v>
      </c>
      <c r="G103" s="639">
        <v>0</v>
      </c>
      <c r="H103" s="639">
        <v>0</v>
      </c>
      <c r="I103" s="639">
        <v>2</v>
      </c>
      <c r="J103" s="639">
        <v>0</v>
      </c>
      <c r="K103" s="639">
        <v>0</v>
      </c>
      <c r="L103" s="639">
        <v>0</v>
      </c>
      <c r="M103" s="639">
        <v>0</v>
      </c>
      <c r="N103" s="639">
        <v>0</v>
      </c>
      <c r="O103" s="638">
        <f t="shared" si="39"/>
        <v>0</v>
      </c>
      <c r="P103" s="639">
        <f t="shared" si="40"/>
        <v>2</v>
      </c>
      <c r="Q103" s="638">
        <f t="shared" si="41"/>
        <v>2</v>
      </c>
      <c r="R103" s="638">
        <v>0</v>
      </c>
      <c r="S103" s="638">
        <v>0</v>
      </c>
      <c r="T103" s="638">
        <f t="shared" si="42"/>
        <v>0</v>
      </c>
    </row>
    <row r="104" spans="1:20" ht="38.25" hidden="1" outlineLevel="1">
      <c r="A104" s="996"/>
      <c r="B104" s="635" t="s">
        <v>1495</v>
      </c>
      <c r="C104" s="636">
        <v>16</v>
      </c>
      <c r="D104" s="636">
        <v>0</v>
      </c>
      <c r="E104" s="636">
        <v>0</v>
      </c>
      <c r="F104" s="636">
        <v>0</v>
      </c>
      <c r="G104" s="637">
        <v>1</v>
      </c>
      <c r="H104" s="638">
        <v>14</v>
      </c>
      <c r="I104" s="636">
        <v>7</v>
      </c>
      <c r="J104" s="637">
        <v>0</v>
      </c>
      <c r="K104" s="636">
        <v>0</v>
      </c>
      <c r="L104" s="636">
        <v>0</v>
      </c>
      <c r="M104" s="637">
        <v>0</v>
      </c>
      <c r="N104" s="638">
        <v>5</v>
      </c>
      <c r="O104" s="638">
        <f t="shared" si="39"/>
        <v>31</v>
      </c>
      <c r="P104" s="639">
        <f t="shared" si="40"/>
        <v>12</v>
      </c>
      <c r="Q104" s="638">
        <f t="shared" si="41"/>
        <v>43</v>
      </c>
      <c r="R104" s="638">
        <v>0</v>
      </c>
      <c r="S104" s="638">
        <v>0</v>
      </c>
      <c r="T104" s="638">
        <f t="shared" si="42"/>
        <v>0</v>
      </c>
    </row>
    <row r="105" spans="1:20" ht="17.100000000000001" customHeight="1" collapsed="1">
      <c r="A105" s="981" t="s">
        <v>1496</v>
      </c>
      <c r="B105" s="981"/>
      <c r="C105" s="634">
        <f>SUM(C106:C116)</f>
        <v>177</v>
      </c>
      <c r="D105" s="634">
        <f t="shared" ref="D105:T105" si="43">SUM(D106:D116)</f>
        <v>3</v>
      </c>
      <c r="E105" s="634">
        <f t="shared" si="43"/>
        <v>11</v>
      </c>
      <c r="F105" s="634">
        <f t="shared" si="43"/>
        <v>24</v>
      </c>
      <c r="G105" s="634">
        <f t="shared" si="43"/>
        <v>6</v>
      </c>
      <c r="H105" s="634">
        <f t="shared" si="43"/>
        <v>140</v>
      </c>
      <c r="I105" s="634">
        <f t="shared" si="43"/>
        <v>111</v>
      </c>
      <c r="J105" s="634">
        <f t="shared" si="43"/>
        <v>4</v>
      </c>
      <c r="K105" s="634">
        <f t="shared" si="43"/>
        <v>2</v>
      </c>
      <c r="L105" s="634">
        <f t="shared" si="43"/>
        <v>4</v>
      </c>
      <c r="M105" s="634">
        <f t="shared" si="43"/>
        <v>0</v>
      </c>
      <c r="N105" s="634">
        <f t="shared" si="43"/>
        <v>29</v>
      </c>
      <c r="O105" s="634">
        <f t="shared" si="43"/>
        <v>361</v>
      </c>
      <c r="P105" s="634">
        <f t="shared" si="43"/>
        <v>150</v>
      </c>
      <c r="Q105" s="630">
        <f t="shared" si="43"/>
        <v>511</v>
      </c>
      <c r="R105" s="634">
        <f t="shared" si="43"/>
        <v>1</v>
      </c>
      <c r="S105" s="634">
        <f t="shared" si="43"/>
        <v>0</v>
      </c>
      <c r="T105" s="630">
        <f t="shared" si="43"/>
        <v>1</v>
      </c>
    </row>
    <row r="106" spans="1:20" ht="11.25" hidden="1" customHeight="1" outlineLevel="1">
      <c r="A106" s="996" t="s">
        <v>1497</v>
      </c>
      <c r="B106" s="635" t="s">
        <v>1498</v>
      </c>
      <c r="C106" s="638">
        <v>32</v>
      </c>
      <c r="D106" s="639">
        <v>0</v>
      </c>
      <c r="E106" s="638">
        <v>2</v>
      </c>
      <c r="F106" s="638">
        <v>2</v>
      </c>
      <c r="G106" s="638">
        <v>1</v>
      </c>
      <c r="H106" s="638">
        <v>19</v>
      </c>
      <c r="I106" s="638">
        <v>20</v>
      </c>
      <c r="J106" s="639">
        <v>0</v>
      </c>
      <c r="K106" s="639">
        <v>1</v>
      </c>
      <c r="L106" s="638">
        <v>1</v>
      </c>
      <c r="M106" s="639">
        <v>0</v>
      </c>
      <c r="N106" s="638">
        <v>5</v>
      </c>
      <c r="O106" s="638">
        <f t="shared" ref="O106:O116" si="44">SUM(C106:H106)</f>
        <v>56</v>
      </c>
      <c r="P106" s="639">
        <f t="shared" ref="P106:P116" si="45">SUM(I106:N106)</f>
        <v>27</v>
      </c>
      <c r="Q106" s="638">
        <f t="shared" ref="Q106:Q116" si="46">+P106+O106</f>
        <v>83</v>
      </c>
      <c r="R106" s="638">
        <v>0</v>
      </c>
      <c r="S106" s="638">
        <v>0</v>
      </c>
      <c r="T106" s="638">
        <f t="shared" ref="T106:T116" si="47">+S106+R106</f>
        <v>0</v>
      </c>
    </row>
    <row r="107" spans="1:20" hidden="1" outlineLevel="1">
      <c r="A107" s="996"/>
      <c r="B107" s="635" t="s">
        <v>1499</v>
      </c>
      <c r="C107" s="636">
        <v>2</v>
      </c>
      <c r="D107" s="637">
        <v>0</v>
      </c>
      <c r="E107" s="637">
        <v>0</v>
      </c>
      <c r="F107" s="636">
        <v>0</v>
      </c>
      <c r="G107" s="637">
        <v>0</v>
      </c>
      <c r="H107" s="637">
        <v>1</v>
      </c>
      <c r="I107" s="636">
        <v>5</v>
      </c>
      <c r="J107" s="637">
        <v>0</v>
      </c>
      <c r="K107" s="637">
        <v>0</v>
      </c>
      <c r="L107" s="637">
        <v>1</v>
      </c>
      <c r="M107" s="637">
        <v>0</v>
      </c>
      <c r="N107" s="637">
        <v>0</v>
      </c>
      <c r="O107" s="638">
        <f t="shared" si="44"/>
        <v>3</v>
      </c>
      <c r="P107" s="639">
        <f t="shared" si="45"/>
        <v>6</v>
      </c>
      <c r="Q107" s="638">
        <f t="shared" si="46"/>
        <v>9</v>
      </c>
      <c r="R107" s="638">
        <v>0</v>
      </c>
      <c r="S107" s="638">
        <v>0</v>
      </c>
      <c r="T107" s="638">
        <f t="shared" si="47"/>
        <v>0</v>
      </c>
    </row>
    <row r="108" spans="1:20" hidden="1" outlineLevel="1">
      <c r="A108" s="996"/>
      <c r="B108" s="635" t="s">
        <v>1500</v>
      </c>
      <c r="C108" s="638">
        <v>2</v>
      </c>
      <c r="D108" s="639">
        <v>0</v>
      </c>
      <c r="E108" s="639">
        <v>0</v>
      </c>
      <c r="F108" s="639">
        <v>0</v>
      </c>
      <c r="G108" s="639">
        <v>0</v>
      </c>
      <c r="H108" s="638">
        <v>2</v>
      </c>
      <c r="I108" s="638">
        <v>5</v>
      </c>
      <c r="J108" s="639">
        <v>0</v>
      </c>
      <c r="K108" s="639">
        <v>0</v>
      </c>
      <c r="L108" s="639">
        <v>0</v>
      </c>
      <c r="M108" s="639">
        <v>0</v>
      </c>
      <c r="N108" s="639">
        <v>2</v>
      </c>
      <c r="O108" s="638">
        <f t="shared" si="44"/>
        <v>4</v>
      </c>
      <c r="P108" s="639">
        <f t="shared" si="45"/>
        <v>7</v>
      </c>
      <c r="Q108" s="638">
        <f t="shared" si="46"/>
        <v>11</v>
      </c>
      <c r="R108" s="638">
        <v>0</v>
      </c>
      <c r="S108" s="638">
        <v>0</v>
      </c>
      <c r="T108" s="638">
        <f t="shared" si="47"/>
        <v>0</v>
      </c>
    </row>
    <row r="109" spans="1:20" ht="11.25" hidden="1" customHeight="1" outlineLevel="1">
      <c r="A109" s="996" t="s">
        <v>1501</v>
      </c>
      <c r="B109" s="635" t="s">
        <v>1502</v>
      </c>
      <c r="C109" s="636">
        <v>22</v>
      </c>
      <c r="D109" s="636">
        <v>1</v>
      </c>
      <c r="E109" s="636">
        <v>0</v>
      </c>
      <c r="F109" s="637">
        <v>3</v>
      </c>
      <c r="G109" s="636">
        <v>0</v>
      </c>
      <c r="H109" s="638">
        <v>15</v>
      </c>
      <c r="I109" s="636">
        <v>10</v>
      </c>
      <c r="J109" s="637">
        <v>0</v>
      </c>
      <c r="K109" s="637">
        <v>0</v>
      </c>
      <c r="L109" s="636">
        <v>0</v>
      </c>
      <c r="M109" s="637">
        <v>0</v>
      </c>
      <c r="N109" s="638">
        <v>6</v>
      </c>
      <c r="O109" s="638">
        <f t="shared" si="44"/>
        <v>41</v>
      </c>
      <c r="P109" s="639">
        <f t="shared" si="45"/>
        <v>16</v>
      </c>
      <c r="Q109" s="638">
        <f t="shared" si="46"/>
        <v>57</v>
      </c>
      <c r="R109" s="638">
        <v>0</v>
      </c>
      <c r="S109" s="638">
        <v>0</v>
      </c>
      <c r="T109" s="638">
        <f t="shared" si="47"/>
        <v>0</v>
      </c>
    </row>
    <row r="110" spans="1:20" ht="25.5" hidden="1" outlineLevel="1">
      <c r="A110" s="996"/>
      <c r="B110" s="635" t="s">
        <v>1503</v>
      </c>
      <c r="C110" s="638">
        <v>0</v>
      </c>
      <c r="D110" s="639">
        <v>0</v>
      </c>
      <c r="E110" s="639">
        <v>0</v>
      </c>
      <c r="F110" s="639">
        <v>0</v>
      </c>
      <c r="G110" s="639">
        <v>0</v>
      </c>
      <c r="H110" s="638">
        <v>4</v>
      </c>
      <c r="I110" s="638">
        <v>1</v>
      </c>
      <c r="J110" s="639">
        <v>0</v>
      </c>
      <c r="K110" s="639">
        <v>0</v>
      </c>
      <c r="L110" s="639">
        <v>0</v>
      </c>
      <c r="M110" s="639">
        <v>0</v>
      </c>
      <c r="N110" s="639">
        <v>0</v>
      </c>
      <c r="O110" s="638">
        <f t="shared" si="44"/>
        <v>4</v>
      </c>
      <c r="P110" s="639">
        <f t="shared" si="45"/>
        <v>1</v>
      </c>
      <c r="Q110" s="638">
        <f t="shared" si="46"/>
        <v>5</v>
      </c>
      <c r="R110" s="638">
        <v>0</v>
      </c>
      <c r="S110" s="638">
        <v>0</v>
      </c>
      <c r="T110" s="638">
        <f t="shared" si="47"/>
        <v>0</v>
      </c>
    </row>
    <row r="111" spans="1:20" ht="25.5" hidden="1" outlineLevel="1">
      <c r="A111" s="996"/>
      <c r="B111" s="635" t="s">
        <v>1504</v>
      </c>
      <c r="C111" s="636">
        <v>34</v>
      </c>
      <c r="D111" s="636">
        <v>1</v>
      </c>
      <c r="E111" s="636">
        <v>5</v>
      </c>
      <c r="F111" s="636">
        <v>10</v>
      </c>
      <c r="G111" s="636">
        <v>1</v>
      </c>
      <c r="H111" s="638">
        <v>49</v>
      </c>
      <c r="I111" s="636">
        <v>25</v>
      </c>
      <c r="J111" s="637">
        <v>1</v>
      </c>
      <c r="K111" s="637">
        <v>0</v>
      </c>
      <c r="L111" s="637">
        <v>0</v>
      </c>
      <c r="M111" s="637">
        <v>0</v>
      </c>
      <c r="N111" s="638">
        <v>6</v>
      </c>
      <c r="O111" s="638">
        <f t="shared" si="44"/>
        <v>100</v>
      </c>
      <c r="P111" s="639">
        <f t="shared" si="45"/>
        <v>32</v>
      </c>
      <c r="Q111" s="638">
        <f t="shared" si="46"/>
        <v>132</v>
      </c>
      <c r="R111" s="638">
        <v>1</v>
      </c>
      <c r="S111" s="638">
        <v>0</v>
      </c>
      <c r="T111" s="638">
        <f t="shared" si="47"/>
        <v>1</v>
      </c>
    </row>
    <row r="112" spans="1:20" ht="38.25" hidden="1" outlineLevel="1">
      <c r="A112" s="996"/>
      <c r="B112" s="635" t="s">
        <v>1505</v>
      </c>
      <c r="C112" s="638">
        <v>46</v>
      </c>
      <c r="D112" s="638">
        <v>1</v>
      </c>
      <c r="E112" s="639">
        <v>2</v>
      </c>
      <c r="F112" s="638">
        <v>5</v>
      </c>
      <c r="G112" s="638">
        <v>3</v>
      </c>
      <c r="H112" s="638">
        <v>28</v>
      </c>
      <c r="I112" s="638">
        <v>8</v>
      </c>
      <c r="J112" s="639">
        <v>3</v>
      </c>
      <c r="K112" s="639">
        <v>0</v>
      </c>
      <c r="L112" s="639">
        <v>0</v>
      </c>
      <c r="M112" s="638">
        <v>0</v>
      </c>
      <c r="N112" s="638">
        <v>5</v>
      </c>
      <c r="O112" s="638">
        <f t="shared" si="44"/>
        <v>85</v>
      </c>
      <c r="P112" s="639">
        <f t="shared" si="45"/>
        <v>16</v>
      </c>
      <c r="Q112" s="638">
        <f t="shared" si="46"/>
        <v>101</v>
      </c>
      <c r="R112" s="638">
        <v>0</v>
      </c>
      <c r="S112" s="638">
        <v>0</v>
      </c>
      <c r="T112" s="638">
        <f t="shared" si="47"/>
        <v>0</v>
      </c>
    </row>
    <row r="113" spans="1:20" ht="25.5" hidden="1" outlineLevel="1">
      <c r="A113" s="996" t="s">
        <v>1506</v>
      </c>
      <c r="B113" s="635" t="s">
        <v>1507</v>
      </c>
      <c r="C113" s="636">
        <v>16</v>
      </c>
      <c r="D113" s="637">
        <v>0</v>
      </c>
      <c r="E113" s="636">
        <v>1</v>
      </c>
      <c r="F113" s="637">
        <v>2</v>
      </c>
      <c r="G113" s="637">
        <v>1</v>
      </c>
      <c r="H113" s="638">
        <v>8</v>
      </c>
      <c r="I113" s="636">
        <v>12</v>
      </c>
      <c r="J113" s="637">
        <v>0</v>
      </c>
      <c r="K113" s="637">
        <v>0</v>
      </c>
      <c r="L113" s="636">
        <v>1</v>
      </c>
      <c r="M113" s="637">
        <v>0</v>
      </c>
      <c r="N113" s="637">
        <v>2</v>
      </c>
      <c r="O113" s="638">
        <f t="shared" si="44"/>
        <v>28</v>
      </c>
      <c r="P113" s="639">
        <f t="shared" si="45"/>
        <v>15</v>
      </c>
      <c r="Q113" s="638">
        <f t="shared" si="46"/>
        <v>43</v>
      </c>
      <c r="R113" s="638">
        <v>0</v>
      </c>
      <c r="S113" s="638">
        <v>0</v>
      </c>
      <c r="T113" s="638">
        <f t="shared" si="47"/>
        <v>0</v>
      </c>
    </row>
    <row r="114" spans="1:20" ht="25.5" hidden="1" outlineLevel="1">
      <c r="A114" s="996"/>
      <c r="B114" s="635" t="s">
        <v>1508</v>
      </c>
      <c r="C114" s="638">
        <v>11</v>
      </c>
      <c r="D114" s="639">
        <v>0</v>
      </c>
      <c r="E114" s="639">
        <v>1</v>
      </c>
      <c r="F114" s="639">
        <v>1</v>
      </c>
      <c r="G114" s="639">
        <v>0</v>
      </c>
      <c r="H114" s="638">
        <v>5</v>
      </c>
      <c r="I114" s="638">
        <v>19</v>
      </c>
      <c r="J114" s="639">
        <v>0</v>
      </c>
      <c r="K114" s="639">
        <v>1</v>
      </c>
      <c r="L114" s="639">
        <v>1</v>
      </c>
      <c r="M114" s="639">
        <v>0</v>
      </c>
      <c r="N114" s="638">
        <v>0</v>
      </c>
      <c r="O114" s="638">
        <f t="shared" si="44"/>
        <v>18</v>
      </c>
      <c r="P114" s="639">
        <f t="shared" si="45"/>
        <v>21</v>
      </c>
      <c r="Q114" s="638">
        <f t="shared" si="46"/>
        <v>39</v>
      </c>
      <c r="R114" s="638">
        <v>0</v>
      </c>
      <c r="S114" s="638">
        <v>0</v>
      </c>
      <c r="T114" s="638">
        <f t="shared" si="47"/>
        <v>0</v>
      </c>
    </row>
    <row r="115" spans="1:20" ht="38.25" hidden="1" outlineLevel="1">
      <c r="A115" s="996"/>
      <c r="B115" s="635" t="s">
        <v>1509</v>
      </c>
      <c r="C115" s="636">
        <v>7</v>
      </c>
      <c r="D115" s="637">
        <v>0</v>
      </c>
      <c r="E115" s="637">
        <v>0</v>
      </c>
      <c r="F115" s="637">
        <v>0</v>
      </c>
      <c r="G115" s="637">
        <v>0</v>
      </c>
      <c r="H115" s="638">
        <v>3</v>
      </c>
      <c r="I115" s="636">
        <v>2</v>
      </c>
      <c r="J115" s="637">
        <v>0</v>
      </c>
      <c r="K115" s="637">
        <v>0</v>
      </c>
      <c r="L115" s="637">
        <v>0</v>
      </c>
      <c r="M115" s="637">
        <v>0</v>
      </c>
      <c r="N115" s="638">
        <v>2</v>
      </c>
      <c r="O115" s="638">
        <f t="shared" si="44"/>
        <v>10</v>
      </c>
      <c r="P115" s="639">
        <f t="shared" si="45"/>
        <v>4</v>
      </c>
      <c r="Q115" s="638">
        <f t="shared" si="46"/>
        <v>14</v>
      </c>
      <c r="R115" s="638">
        <v>0</v>
      </c>
      <c r="S115" s="638">
        <v>0</v>
      </c>
      <c r="T115" s="638">
        <f t="shared" si="47"/>
        <v>0</v>
      </c>
    </row>
    <row r="116" spans="1:20" ht="38.25" hidden="1" outlineLevel="1">
      <c r="A116" s="996"/>
      <c r="B116" s="635" t="s">
        <v>1510</v>
      </c>
      <c r="C116" s="638">
        <v>5</v>
      </c>
      <c r="D116" s="639">
        <v>0</v>
      </c>
      <c r="E116" s="639">
        <v>0</v>
      </c>
      <c r="F116" s="639">
        <v>1</v>
      </c>
      <c r="G116" s="639">
        <v>0</v>
      </c>
      <c r="H116" s="638">
        <v>6</v>
      </c>
      <c r="I116" s="638">
        <v>4</v>
      </c>
      <c r="J116" s="639">
        <v>0</v>
      </c>
      <c r="K116" s="639">
        <v>0</v>
      </c>
      <c r="L116" s="638">
        <v>0</v>
      </c>
      <c r="M116" s="639">
        <v>0</v>
      </c>
      <c r="N116" s="638">
        <v>1</v>
      </c>
      <c r="O116" s="638">
        <f t="shared" si="44"/>
        <v>12</v>
      </c>
      <c r="P116" s="639">
        <f t="shared" si="45"/>
        <v>5</v>
      </c>
      <c r="Q116" s="638">
        <f t="shared" si="46"/>
        <v>17</v>
      </c>
      <c r="R116" s="638">
        <v>0</v>
      </c>
      <c r="S116" s="638">
        <v>0</v>
      </c>
      <c r="T116" s="638">
        <f t="shared" si="47"/>
        <v>0</v>
      </c>
    </row>
    <row r="117" spans="1:20" ht="17.100000000000001" customHeight="1" collapsed="1">
      <c r="A117" s="981" t="s">
        <v>1511</v>
      </c>
      <c r="B117" s="981"/>
      <c r="C117" s="640">
        <f>SUM(C118:C126)</f>
        <v>29</v>
      </c>
      <c r="D117" s="640">
        <f t="shared" ref="D117:T117" si="48">SUM(D118:D126)</f>
        <v>0</v>
      </c>
      <c r="E117" s="640">
        <f t="shared" si="48"/>
        <v>2</v>
      </c>
      <c r="F117" s="640">
        <f t="shared" si="48"/>
        <v>4</v>
      </c>
      <c r="G117" s="640">
        <f t="shared" si="48"/>
        <v>1</v>
      </c>
      <c r="H117" s="640">
        <f t="shared" si="48"/>
        <v>14</v>
      </c>
      <c r="I117" s="640">
        <f t="shared" si="48"/>
        <v>10</v>
      </c>
      <c r="J117" s="640">
        <f t="shared" si="48"/>
        <v>0</v>
      </c>
      <c r="K117" s="640">
        <f t="shared" si="48"/>
        <v>1</v>
      </c>
      <c r="L117" s="640">
        <f t="shared" si="48"/>
        <v>1</v>
      </c>
      <c r="M117" s="640">
        <f t="shared" si="48"/>
        <v>0</v>
      </c>
      <c r="N117" s="640">
        <f t="shared" si="48"/>
        <v>3</v>
      </c>
      <c r="O117" s="640">
        <f t="shared" si="48"/>
        <v>50</v>
      </c>
      <c r="P117" s="640">
        <f t="shared" si="48"/>
        <v>15</v>
      </c>
      <c r="Q117" s="641">
        <f t="shared" si="48"/>
        <v>65</v>
      </c>
      <c r="R117" s="640">
        <f>SUM(R118:R126)</f>
        <v>0</v>
      </c>
      <c r="S117" s="640">
        <f>SUM(S118:S126)</f>
        <v>0</v>
      </c>
      <c r="T117" s="641">
        <f t="shared" si="48"/>
        <v>0</v>
      </c>
    </row>
    <row r="118" spans="1:20" ht="11.25" hidden="1" customHeight="1" outlineLevel="1">
      <c r="A118" s="996" t="s">
        <v>1512</v>
      </c>
      <c r="B118" s="635" t="s">
        <v>1513</v>
      </c>
      <c r="C118" s="636">
        <v>3</v>
      </c>
      <c r="D118" s="637">
        <v>0</v>
      </c>
      <c r="E118" s="637">
        <v>0</v>
      </c>
      <c r="F118" s="637">
        <v>0</v>
      </c>
      <c r="G118" s="637">
        <v>0</v>
      </c>
      <c r="H118" s="637">
        <v>0</v>
      </c>
      <c r="I118" s="636">
        <v>0</v>
      </c>
      <c r="J118" s="637">
        <v>0</v>
      </c>
      <c r="K118" s="637">
        <v>0</v>
      </c>
      <c r="L118" s="637">
        <v>0</v>
      </c>
      <c r="M118" s="637">
        <v>0</v>
      </c>
      <c r="N118" s="638">
        <v>0</v>
      </c>
      <c r="O118" s="638">
        <f>SUM(C118:N118)</f>
        <v>3</v>
      </c>
      <c r="P118" s="639">
        <f t="shared" ref="P118:P126" si="49">SUM(I118:N118)</f>
        <v>0</v>
      </c>
      <c r="Q118" s="638">
        <f t="shared" ref="Q118:Q126" si="50">+P118+O118</f>
        <v>3</v>
      </c>
      <c r="R118" s="638">
        <v>0</v>
      </c>
      <c r="S118" s="638">
        <v>0</v>
      </c>
      <c r="T118" s="638">
        <f t="shared" ref="T118:T126" si="51">+S118+R118</f>
        <v>0</v>
      </c>
    </row>
    <row r="119" spans="1:20" hidden="1" outlineLevel="1">
      <c r="A119" s="996"/>
      <c r="B119" s="635" t="s">
        <v>1514</v>
      </c>
      <c r="C119" s="638">
        <v>6</v>
      </c>
      <c r="D119" s="639">
        <v>0</v>
      </c>
      <c r="E119" s="639">
        <v>0</v>
      </c>
      <c r="F119" s="639">
        <v>2</v>
      </c>
      <c r="G119" s="639">
        <v>0</v>
      </c>
      <c r="H119" s="638">
        <v>2</v>
      </c>
      <c r="I119" s="639">
        <v>4</v>
      </c>
      <c r="J119" s="639">
        <v>0</v>
      </c>
      <c r="K119" s="639">
        <v>0</v>
      </c>
      <c r="L119" s="639">
        <v>0</v>
      </c>
      <c r="M119" s="639">
        <v>0</v>
      </c>
      <c r="N119" s="639">
        <v>1</v>
      </c>
      <c r="O119" s="638">
        <f t="shared" ref="O119:O126" si="52">SUM(C119:H119)</f>
        <v>10</v>
      </c>
      <c r="P119" s="639">
        <f t="shared" si="49"/>
        <v>5</v>
      </c>
      <c r="Q119" s="638">
        <f t="shared" si="50"/>
        <v>15</v>
      </c>
      <c r="R119" s="638">
        <v>0</v>
      </c>
      <c r="S119" s="638">
        <v>0</v>
      </c>
      <c r="T119" s="638">
        <f t="shared" si="51"/>
        <v>0</v>
      </c>
    </row>
    <row r="120" spans="1:20" ht="25.5" hidden="1" outlineLevel="1">
      <c r="A120" s="996"/>
      <c r="B120" s="635" t="s">
        <v>1515</v>
      </c>
      <c r="C120" s="637">
        <v>1</v>
      </c>
      <c r="D120" s="637">
        <v>0</v>
      </c>
      <c r="E120" s="637">
        <v>0</v>
      </c>
      <c r="F120" s="637">
        <v>0</v>
      </c>
      <c r="G120" s="637">
        <v>0</v>
      </c>
      <c r="H120" s="637">
        <v>0</v>
      </c>
      <c r="I120" s="637">
        <v>0</v>
      </c>
      <c r="J120" s="637">
        <v>0</v>
      </c>
      <c r="K120" s="637">
        <v>0</v>
      </c>
      <c r="L120" s="637">
        <v>0</v>
      </c>
      <c r="M120" s="637">
        <v>0</v>
      </c>
      <c r="N120" s="637">
        <v>0</v>
      </c>
      <c r="O120" s="638">
        <f>SUM(C120:N120)</f>
        <v>1</v>
      </c>
      <c r="P120" s="639">
        <f t="shared" si="49"/>
        <v>0</v>
      </c>
      <c r="Q120" s="638">
        <f t="shared" si="50"/>
        <v>1</v>
      </c>
      <c r="R120" s="638">
        <v>0</v>
      </c>
      <c r="S120" s="638">
        <v>0</v>
      </c>
      <c r="T120" s="638">
        <f t="shared" si="51"/>
        <v>0</v>
      </c>
    </row>
    <row r="121" spans="1:20" hidden="1" outlineLevel="1">
      <c r="A121" s="996"/>
      <c r="B121" s="635" t="s">
        <v>1516</v>
      </c>
      <c r="C121" s="639">
        <v>2</v>
      </c>
      <c r="D121" s="639">
        <v>0</v>
      </c>
      <c r="E121" s="639">
        <v>0</v>
      </c>
      <c r="F121" s="639">
        <v>0</v>
      </c>
      <c r="G121" s="639">
        <v>0</v>
      </c>
      <c r="H121" s="639">
        <v>0</v>
      </c>
      <c r="I121" s="638">
        <v>1</v>
      </c>
      <c r="J121" s="639">
        <v>0</v>
      </c>
      <c r="K121" s="639">
        <v>1</v>
      </c>
      <c r="L121" s="639">
        <v>0</v>
      </c>
      <c r="M121" s="639">
        <v>0</v>
      </c>
      <c r="N121" s="639">
        <v>0</v>
      </c>
      <c r="O121" s="638">
        <f t="shared" si="52"/>
        <v>2</v>
      </c>
      <c r="P121" s="639">
        <f t="shared" si="49"/>
        <v>2</v>
      </c>
      <c r="Q121" s="638">
        <f t="shared" si="50"/>
        <v>4</v>
      </c>
      <c r="R121" s="638">
        <v>0</v>
      </c>
      <c r="S121" s="638">
        <v>0</v>
      </c>
      <c r="T121" s="638">
        <f t="shared" si="51"/>
        <v>0</v>
      </c>
    </row>
    <row r="122" spans="1:20" ht="38.25" hidden="1" outlineLevel="1">
      <c r="A122" s="996"/>
      <c r="B122" s="635" t="s">
        <v>1517</v>
      </c>
      <c r="C122" s="636">
        <v>3</v>
      </c>
      <c r="D122" s="637">
        <v>0</v>
      </c>
      <c r="E122" s="637">
        <v>0</v>
      </c>
      <c r="F122" s="637">
        <v>0</v>
      </c>
      <c r="G122" s="637">
        <v>0</v>
      </c>
      <c r="H122" s="638">
        <v>1</v>
      </c>
      <c r="I122" s="637">
        <v>2</v>
      </c>
      <c r="J122" s="637">
        <v>0</v>
      </c>
      <c r="K122" s="637">
        <v>0</v>
      </c>
      <c r="L122" s="637">
        <v>0</v>
      </c>
      <c r="M122" s="637">
        <v>0</v>
      </c>
      <c r="N122" s="637">
        <v>0</v>
      </c>
      <c r="O122" s="638">
        <f t="shared" si="52"/>
        <v>4</v>
      </c>
      <c r="P122" s="639">
        <f t="shared" si="49"/>
        <v>2</v>
      </c>
      <c r="Q122" s="638">
        <f t="shared" si="50"/>
        <v>6</v>
      </c>
      <c r="R122" s="638">
        <v>0</v>
      </c>
      <c r="S122" s="638">
        <v>0</v>
      </c>
      <c r="T122" s="638">
        <f t="shared" si="51"/>
        <v>0</v>
      </c>
    </row>
    <row r="123" spans="1:20" ht="11.25" hidden="1" customHeight="1" outlineLevel="1">
      <c r="A123" s="996" t="s">
        <v>1518</v>
      </c>
      <c r="B123" s="635" t="s">
        <v>1519</v>
      </c>
      <c r="C123" s="639">
        <v>0</v>
      </c>
      <c r="D123" s="639">
        <v>0</v>
      </c>
      <c r="E123" s="639">
        <v>0</v>
      </c>
      <c r="F123" s="639">
        <v>0</v>
      </c>
      <c r="G123" s="639">
        <v>0</v>
      </c>
      <c r="H123" s="639">
        <v>0</v>
      </c>
      <c r="I123" s="639">
        <v>1</v>
      </c>
      <c r="J123" s="639">
        <v>0</v>
      </c>
      <c r="K123" s="639">
        <v>0</v>
      </c>
      <c r="L123" s="639">
        <v>0</v>
      </c>
      <c r="M123" s="639">
        <v>0</v>
      </c>
      <c r="N123" s="639">
        <v>0</v>
      </c>
      <c r="O123" s="638">
        <f t="shared" si="52"/>
        <v>0</v>
      </c>
      <c r="P123" s="639">
        <f t="shared" si="49"/>
        <v>1</v>
      </c>
      <c r="Q123" s="638">
        <f t="shared" si="50"/>
        <v>1</v>
      </c>
      <c r="R123" s="638">
        <v>0</v>
      </c>
      <c r="S123" s="638">
        <v>0</v>
      </c>
      <c r="T123" s="638">
        <f t="shared" si="51"/>
        <v>0</v>
      </c>
    </row>
    <row r="124" spans="1:20" hidden="1" outlineLevel="1">
      <c r="A124" s="996"/>
      <c r="B124" s="635" t="s">
        <v>1520</v>
      </c>
      <c r="C124" s="636">
        <v>3</v>
      </c>
      <c r="D124" s="637">
        <v>0</v>
      </c>
      <c r="E124" s="637">
        <v>1</v>
      </c>
      <c r="F124" s="637">
        <v>0</v>
      </c>
      <c r="G124" s="637">
        <v>0</v>
      </c>
      <c r="H124" s="638">
        <v>1</v>
      </c>
      <c r="I124" s="637">
        <v>0</v>
      </c>
      <c r="J124" s="637">
        <v>0</v>
      </c>
      <c r="K124" s="637">
        <v>0</v>
      </c>
      <c r="L124" s="637">
        <v>0</v>
      </c>
      <c r="M124" s="637">
        <v>0</v>
      </c>
      <c r="N124" s="637">
        <v>1</v>
      </c>
      <c r="O124" s="638">
        <f t="shared" si="52"/>
        <v>5</v>
      </c>
      <c r="P124" s="639">
        <f t="shared" si="49"/>
        <v>1</v>
      </c>
      <c r="Q124" s="638">
        <f t="shared" si="50"/>
        <v>6</v>
      </c>
      <c r="R124" s="638">
        <v>0</v>
      </c>
      <c r="S124" s="638">
        <v>0</v>
      </c>
      <c r="T124" s="638">
        <f t="shared" si="51"/>
        <v>0</v>
      </c>
    </row>
    <row r="125" spans="1:20" ht="25.5" hidden="1" outlineLevel="1">
      <c r="A125" s="996"/>
      <c r="B125" s="635" t="s">
        <v>1521</v>
      </c>
      <c r="C125" s="638">
        <v>7</v>
      </c>
      <c r="D125" s="639">
        <v>0</v>
      </c>
      <c r="E125" s="639">
        <v>0</v>
      </c>
      <c r="F125" s="639">
        <v>2</v>
      </c>
      <c r="G125" s="639">
        <v>0</v>
      </c>
      <c r="H125" s="638">
        <v>2</v>
      </c>
      <c r="I125" s="638">
        <v>0</v>
      </c>
      <c r="J125" s="639">
        <v>0</v>
      </c>
      <c r="K125" s="639">
        <v>0</v>
      </c>
      <c r="L125" s="639">
        <v>0</v>
      </c>
      <c r="M125" s="639">
        <v>0</v>
      </c>
      <c r="N125" s="639">
        <v>1</v>
      </c>
      <c r="O125" s="638">
        <f t="shared" si="52"/>
        <v>11</v>
      </c>
      <c r="P125" s="639">
        <f t="shared" si="49"/>
        <v>1</v>
      </c>
      <c r="Q125" s="638">
        <f t="shared" si="50"/>
        <v>12</v>
      </c>
      <c r="R125" s="638">
        <v>0</v>
      </c>
      <c r="S125" s="638">
        <v>0</v>
      </c>
      <c r="T125" s="638">
        <f t="shared" si="51"/>
        <v>0</v>
      </c>
    </row>
    <row r="126" spans="1:20" ht="38.25" hidden="1" outlineLevel="1">
      <c r="A126" s="996"/>
      <c r="B126" s="635" t="s">
        <v>1522</v>
      </c>
      <c r="C126" s="636">
        <v>4</v>
      </c>
      <c r="D126" s="636">
        <v>0</v>
      </c>
      <c r="E126" s="637">
        <v>1</v>
      </c>
      <c r="F126" s="637">
        <v>0</v>
      </c>
      <c r="G126" s="637">
        <v>1</v>
      </c>
      <c r="H126" s="638">
        <v>8</v>
      </c>
      <c r="I126" s="636">
        <v>2</v>
      </c>
      <c r="J126" s="637">
        <v>0</v>
      </c>
      <c r="K126" s="637">
        <v>0</v>
      </c>
      <c r="L126" s="637">
        <v>1</v>
      </c>
      <c r="M126" s="637">
        <v>0</v>
      </c>
      <c r="N126" s="637">
        <v>0</v>
      </c>
      <c r="O126" s="638">
        <f t="shared" si="52"/>
        <v>14</v>
      </c>
      <c r="P126" s="639">
        <f t="shared" si="49"/>
        <v>3</v>
      </c>
      <c r="Q126" s="638">
        <f t="shared" si="50"/>
        <v>17</v>
      </c>
      <c r="R126" s="638">
        <v>0</v>
      </c>
      <c r="S126" s="638">
        <v>0</v>
      </c>
      <c r="T126" s="638">
        <f t="shared" si="51"/>
        <v>0</v>
      </c>
    </row>
    <row r="127" spans="1:20" ht="17.100000000000001" customHeight="1" collapsed="1">
      <c r="A127" s="981" t="s">
        <v>1523</v>
      </c>
      <c r="B127" s="981"/>
      <c r="C127" s="634">
        <f>SUM(C128:C148)</f>
        <v>19</v>
      </c>
      <c r="D127" s="634">
        <f t="shared" ref="D127:T127" si="53">SUM(D128:D148)</f>
        <v>2</v>
      </c>
      <c r="E127" s="634">
        <f t="shared" si="53"/>
        <v>0</v>
      </c>
      <c r="F127" s="634">
        <f t="shared" si="53"/>
        <v>1</v>
      </c>
      <c r="G127" s="634">
        <f t="shared" si="53"/>
        <v>0</v>
      </c>
      <c r="H127" s="634">
        <f t="shared" si="53"/>
        <v>7</v>
      </c>
      <c r="I127" s="634">
        <f t="shared" si="53"/>
        <v>16</v>
      </c>
      <c r="J127" s="634">
        <f t="shared" si="53"/>
        <v>0</v>
      </c>
      <c r="K127" s="634">
        <f t="shared" si="53"/>
        <v>1</v>
      </c>
      <c r="L127" s="634">
        <f t="shared" si="53"/>
        <v>0</v>
      </c>
      <c r="M127" s="634">
        <f t="shared" si="53"/>
        <v>0</v>
      </c>
      <c r="N127" s="634">
        <f t="shared" si="53"/>
        <v>2</v>
      </c>
      <c r="O127" s="634">
        <f t="shared" si="53"/>
        <v>29</v>
      </c>
      <c r="P127" s="634">
        <f t="shared" si="53"/>
        <v>19</v>
      </c>
      <c r="Q127" s="630">
        <f t="shared" si="53"/>
        <v>48</v>
      </c>
      <c r="R127" s="634">
        <f t="shared" si="53"/>
        <v>0</v>
      </c>
      <c r="S127" s="634">
        <f t="shared" si="53"/>
        <v>0</v>
      </c>
      <c r="T127" s="630">
        <f t="shared" si="53"/>
        <v>0</v>
      </c>
    </row>
    <row r="128" spans="1:20" ht="11.25" hidden="1" customHeight="1" outlineLevel="1">
      <c r="A128" s="996" t="s">
        <v>1524</v>
      </c>
      <c r="B128" s="635" t="s">
        <v>1525</v>
      </c>
      <c r="C128" s="639">
        <v>1</v>
      </c>
      <c r="D128" s="639">
        <v>0</v>
      </c>
      <c r="E128" s="639">
        <v>0</v>
      </c>
      <c r="F128" s="639">
        <v>0</v>
      </c>
      <c r="G128" s="639">
        <v>0</v>
      </c>
      <c r="H128" s="639">
        <v>1</v>
      </c>
      <c r="I128" s="638">
        <v>4</v>
      </c>
      <c r="J128" s="639">
        <v>0</v>
      </c>
      <c r="K128" s="639">
        <v>0</v>
      </c>
      <c r="L128" s="639">
        <v>0</v>
      </c>
      <c r="M128" s="639">
        <v>0</v>
      </c>
      <c r="N128" s="639">
        <v>0</v>
      </c>
      <c r="O128" s="638">
        <f t="shared" ref="O128" si="54">SUM(C128:H128)</f>
        <v>2</v>
      </c>
      <c r="P128" s="639">
        <f t="shared" ref="P128:P148" si="55">SUM(I128:N128)</f>
        <v>4</v>
      </c>
      <c r="Q128" s="638">
        <f t="shared" ref="Q128:Q148" si="56">+P128+O128</f>
        <v>6</v>
      </c>
      <c r="R128" s="638">
        <v>0</v>
      </c>
      <c r="S128" s="638">
        <v>0</v>
      </c>
      <c r="T128" s="638">
        <f t="shared" ref="T128:T148" si="57">+S128+R128</f>
        <v>0</v>
      </c>
    </row>
    <row r="129" spans="1:20" hidden="1" outlineLevel="1">
      <c r="A129" s="996"/>
      <c r="B129" s="635" t="s">
        <v>1526</v>
      </c>
      <c r="C129" s="637">
        <v>0</v>
      </c>
      <c r="D129" s="637">
        <v>0</v>
      </c>
      <c r="E129" s="637">
        <v>0</v>
      </c>
      <c r="F129" s="637">
        <v>0</v>
      </c>
      <c r="G129" s="637">
        <v>0</v>
      </c>
      <c r="H129" s="637">
        <v>0</v>
      </c>
      <c r="I129" s="637">
        <v>0</v>
      </c>
      <c r="J129" s="637">
        <v>0</v>
      </c>
      <c r="K129" s="637">
        <v>0</v>
      </c>
      <c r="L129" s="637">
        <v>0</v>
      </c>
      <c r="M129" s="637">
        <v>0</v>
      </c>
      <c r="N129" s="637">
        <v>0</v>
      </c>
      <c r="O129" s="638">
        <f>SUM(C129:N129)</f>
        <v>0</v>
      </c>
      <c r="P129" s="639">
        <f t="shared" si="55"/>
        <v>0</v>
      </c>
      <c r="Q129" s="638">
        <f t="shared" si="56"/>
        <v>0</v>
      </c>
      <c r="R129" s="638">
        <v>0</v>
      </c>
      <c r="S129" s="638">
        <v>0</v>
      </c>
      <c r="T129" s="638">
        <f t="shared" si="57"/>
        <v>0</v>
      </c>
    </row>
    <row r="130" spans="1:20" ht="38.25" hidden="1" outlineLevel="1">
      <c r="A130" s="996"/>
      <c r="B130" s="635" t="s">
        <v>1527</v>
      </c>
      <c r="C130" s="638">
        <v>3</v>
      </c>
      <c r="D130" s="639">
        <v>0</v>
      </c>
      <c r="E130" s="639">
        <v>0</v>
      </c>
      <c r="F130" s="638">
        <v>0</v>
      </c>
      <c r="G130" s="639">
        <v>0</v>
      </c>
      <c r="H130" s="638">
        <v>0</v>
      </c>
      <c r="I130" s="639">
        <v>2</v>
      </c>
      <c r="J130" s="639">
        <v>0</v>
      </c>
      <c r="K130" s="639">
        <v>0</v>
      </c>
      <c r="L130" s="639">
        <v>0</v>
      </c>
      <c r="M130" s="639">
        <v>0</v>
      </c>
      <c r="N130" s="639">
        <v>0</v>
      </c>
      <c r="O130" s="638">
        <f t="shared" ref="O130:O148" si="58">SUM(C130:H130)</f>
        <v>3</v>
      </c>
      <c r="P130" s="639">
        <f t="shared" si="55"/>
        <v>2</v>
      </c>
      <c r="Q130" s="638">
        <f t="shared" si="56"/>
        <v>5</v>
      </c>
      <c r="R130" s="638">
        <v>0</v>
      </c>
      <c r="S130" s="638">
        <v>0</v>
      </c>
      <c r="T130" s="638">
        <f t="shared" si="57"/>
        <v>0</v>
      </c>
    </row>
    <row r="131" spans="1:20" hidden="1" outlineLevel="1">
      <c r="A131" s="996" t="s">
        <v>1528</v>
      </c>
      <c r="B131" s="635" t="s">
        <v>1529</v>
      </c>
      <c r="C131" s="637">
        <v>0</v>
      </c>
      <c r="D131" s="637">
        <v>0</v>
      </c>
      <c r="E131" s="637">
        <v>0</v>
      </c>
      <c r="F131" s="637">
        <v>0</v>
      </c>
      <c r="G131" s="637">
        <v>0</v>
      </c>
      <c r="H131" s="637">
        <v>0</v>
      </c>
      <c r="I131" s="637">
        <v>0</v>
      </c>
      <c r="J131" s="637">
        <v>0</v>
      </c>
      <c r="K131" s="637">
        <v>0</v>
      </c>
      <c r="L131" s="637">
        <v>0</v>
      </c>
      <c r="M131" s="637">
        <v>0</v>
      </c>
      <c r="N131" s="637">
        <v>0</v>
      </c>
      <c r="O131" s="638">
        <f>SUM(C131:N131)</f>
        <v>0</v>
      </c>
      <c r="P131" s="639">
        <f t="shared" si="55"/>
        <v>0</v>
      </c>
      <c r="Q131" s="638">
        <f t="shared" si="56"/>
        <v>0</v>
      </c>
      <c r="R131" s="638">
        <v>0</v>
      </c>
      <c r="S131" s="638">
        <v>0</v>
      </c>
      <c r="T131" s="638">
        <f t="shared" si="57"/>
        <v>0</v>
      </c>
    </row>
    <row r="132" spans="1:20" ht="25.5" hidden="1" outlineLevel="1">
      <c r="A132" s="996"/>
      <c r="B132" s="635" t="s">
        <v>1530</v>
      </c>
      <c r="C132" s="639">
        <v>0</v>
      </c>
      <c r="D132" s="639">
        <v>0</v>
      </c>
      <c r="E132" s="639">
        <v>0</v>
      </c>
      <c r="F132" s="639">
        <v>0</v>
      </c>
      <c r="G132" s="639">
        <v>0</v>
      </c>
      <c r="H132" s="639">
        <v>0</v>
      </c>
      <c r="I132" s="639">
        <v>0</v>
      </c>
      <c r="J132" s="639">
        <v>0</v>
      </c>
      <c r="K132" s="639">
        <v>0</v>
      </c>
      <c r="L132" s="639">
        <v>0</v>
      </c>
      <c r="M132" s="639">
        <v>0</v>
      </c>
      <c r="N132" s="639">
        <v>0</v>
      </c>
      <c r="O132" s="638">
        <f>SUM(C132:N132)</f>
        <v>0</v>
      </c>
      <c r="P132" s="639">
        <f t="shared" si="55"/>
        <v>0</v>
      </c>
      <c r="Q132" s="638">
        <f t="shared" si="56"/>
        <v>0</v>
      </c>
      <c r="R132" s="638">
        <v>0</v>
      </c>
      <c r="S132" s="638">
        <v>0</v>
      </c>
      <c r="T132" s="638">
        <f t="shared" si="57"/>
        <v>0</v>
      </c>
    </row>
    <row r="133" spans="1:20" ht="11.25" hidden="1" customHeight="1" outlineLevel="1">
      <c r="A133" s="996" t="s">
        <v>1531</v>
      </c>
      <c r="B133" s="635" t="s">
        <v>1532</v>
      </c>
      <c r="C133" s="637">
        <v>0</v>
      </c>
      <c r="D133" s="637">
        <v>0</v>
      </c>
      <c r="E133" s="637">
        <v>0</v>
      </c>
      <c r="F133" s="637">
        <v>0</v>
      </c>
      <c r="G133" s="637">
        <v>0</v>
      </c>
      <c r="H133" s="637">
        <v>0</v>
      </c>
      <c r="I133" s="637">
        <v>0</v>
      </c>
      <c r="J133" s="637">
        <v>0</v>
      </c>
      <c r="K133" s="637">
        <v>0</v>
      </c>
      <c r="L133" s="637">
        <v>0</v>
      </c>
      <c r="M133" s="637">
        <v>0</v>
      </c>
      <c r="N133" s="637">
        <v>0</v>
      </c>
      <c r="O133" s="638">
        <f>SUM(C133:N133)</f>
        <v>0</v>
      </c>
      <c r="P133" s="639">
        <f t="shared" si="55"/>
        <v>0</v>
      </c>
      <c r="Q133" s="638">
        <f t="shared" si="56"/>
        <v>0</v>
      </c>
      <c r="R133" s="638">
        <v>0</v>
      </c>
      <c r="S133" s="638">
        <v>0</v>
      </c>
      <c r="T133" s="638">
        <f t="shared" si="57"/>
        <v>0</v>
      </c>
    </row>
    <row r="134" spans="1:20" ht="25.5" hidden="1" outlineLevel="1">
      <c r="A134" s="996"/>
      <c r="B134" s="635" t="s">
        <v>1533</v>
      </c>
      <c r="C134" s="639">
        <v>1</v>
      </c>
      <c r="D134" s="639">
        <v>0</v>
      </c>
      <c r="E134" s="639">
        <v>0</v>
      </c>
      <c r="F134" s="639">
        <v>0</v>
      </c>
      <c r="G134" s="639">
        <v>0</v>
      </c>
      <c r="H134" s="639">
        <v>0</v>
      </c>
      <c r="I134" s="639">
        <v>2</v>
      </c>
      <c r="J134" s="639">
        <v>0</v>
      </c>
      <c r="K134" s="639">
        <v>0</v>
      </c>
      <c r="L134" s="639">
        <v>0</v>
      </c>
      <c r="M134" s="639">
        <v>0</v>
      </c>
      <c r="N134" s="639">
        <v>0</v>
      </c>
      <c r="O134" s="638">
        <f t="shared" si="58"/>
        <v>1</v>
      </c>
      <c r="P134" s="639">
        <f t="shared" si="55"/>
        <v>2</v>
      </c>
      <c r="Q134" s="638">
        <f t="shared" si="56"/>
        <v>3</v>
      </c>
      <c r="R134" s="638">
        <v>0</v>
      </c>
      <c r="S134" s="638">
        <v>0</v>
      </c>
      <c r="T134" s="638">
        <f t="shared" si="57"/>
        <v>0</v>
      </c>
    </row>
    <row r="135" spans="1:20" ht="25.5" hidden="1" outlineLevel="1">
      <c r="A135" s="996"/>
      <c r="B135" s="635" t="s">
        <v>1534</v>
      </c>
      <c r="C135" s="637">
        <v>0</v>
      </c>
      <c r="D135" s="637">
        <v>0</v>
      </c>
      <c r="E135" s="637">
        <v>0</v>
      </c>
      <c r="F135" s="637">
        <v>1</v>
      </c>
      <c r="G135" s="637">
        <v>0</v>
      </c>
      <c r="H135" s="637">
        <v>0</v>
      </c>
      <c r="I135" s="636">
        <v>0</v>
      </c>
      <c r="J135" s="637">
        <v>0</v>
      </c>
      <c r="K135" s="637">
        <v>0</v>
      </c>
      <c r="L135" s="637">
        <v>0</v>
      </c>
      <c r="M135" s="637">
        <v>0</v>
      </c>
      <c r="N135" s="638">
        <v>0</v>
      </c>
      <c r="O135" s="638">
        <f>SUM(C135:N135)</f>
        <v>1</v>
      </c>
      <c r="P135" s="639">
        <f t="shared" si="55"/>
        <v>0</v>
      </c>
      <c r="Q135" s="638">
        <f t="shared" si="56"/>
        <v>1</v>
      </c>
      <c r="R135" s="638">
        <v>0</v>
      </c>
      <c r="S135" s="638">
        <v>0</v>
      </c>
      <c r="T135" s="638">
        <f t="shared" si="57"/>
        <v>0</v>
      </c>
    </row>
    <row r="136" spans="1:20" hidden="1" outlineLevel="1">
      <c r="A136" s="996"/>
      <c r="B136" s="635" t="s">
        <v>1535</v>
      </c>
      <c r="C136" s="639">
        <v>0</v>
      </c>
      <c r="D136" s="639">
        <v>0</v>
      </c>
      <c r="E136" s="639">
        <v>0</v>
      </c>
      <c r="F136" s="639">
        <v>0</v>
      </c>
      <c r="G136" s="639">
        <v>0</v>
      </c>
      <c r="H136" s="639">
        <v>0</v>
      </c>
      <c r="I136" s="639">
        <v>0</v>
      </c>
      <c r="J136" s="639">
        <v>0</v>
      </c>
      <c r="K136" s="639">
        <v>0</v>
      </c>
      <c r="L136" s="639">
        <v>0</v>
      </c>
      <c r="M136" s="639">
        <v>0</v>
      </c>
      <c r="N136" s="639">
        <v>0</v>
      </c>
      <c r="O136" s="638">
        <f>SUM(C136:N136)</f>
        <v>0</v>
      </c>
      <c r="P136" s="639">
        <f t="shared" si="55"/>
        <v>0</v>
      </c>
      <c r="Q136" s="638">
        <f t="shared" si="56"/>
        <v>0</v>
      </c>
      <c r="R136" s="638">
        <v>0</v>
      </c>
      <c r="S136" s="638">
        <v>0</v>
      </c>
      <c r="T136" s="638">
        <f t="shared" si="57"/>
        <v>0</v>
      </c>
    </row>
    <row r="137" spans="1:20" ht="38.25" hidden="1" outlineLevel="1">
      <c r="A137" s="996"/>
      <c r="B137" s="635" t="s">
        <v>1536</v>
      </c>
      <c r="C137" s="637">
        <v>3</v>
      </c>
      <c r="D137" s="637">
        <v>1</v>
      </c>
      <c r="E137" s="637">
        <v>0</v>
      </c>
      <c r="F137" s="637">
        <v>0</v>
      </c>
      <c r="G137" s="637">
        <v>0</v>
      </c>
      <c r="H137" s="637">
        <v>1</v>
      </c>
      <c r="I137" s="637">
        <v>0</v>
      </c>
      <c r="J137" s="637">
        <v>0</v>
      </c>
      <c r="K137" s="637">
        <v>0</v>
      </c>
      <c r="L137" s="637">
        <v>0</v>
      </c>
      <c r="M137" s="637">
        <v>0</v>
      </c>
      <c r="N137" s="637">
        <v>0</v>
      </c>
      <c r="O137" s="638">
        <f>SUM(C137:N137)</f>
        <v>5</v>
      </c>
      <c r="P137" s="639">
        <f t="shared" si="55"/>
        <v>0</v>
      </c>
      <c r="Q137" s="638">
        <f t="shared" si="56"/>
        <v>5</v>
      </c>
      <c r="R137" s="638">
        <v>0</v>
      </c>
      <c r="S137" s="638">
        <v>0</v>
      </c>
      <c r="T137" s="638">
        <f t="shared" si="57"/>
        <v>0</v>
      </c>
    </row>
    <row r="138" spans="1:20" ht="25.5" hidden="1" outlineLevel="1">
      <c r="A138" s="996"/>
      <c r="B138" s="635" t="s">
        <v>1537</v>
      </c>
      <c r="C138" s="638">
        <v>1</v>
      </c>
      <c r="D138" s="639">
        <v>1</v>
      </c>
      <c r="E138" s="639">
        <v>0</v>
      </c>
      <c r="F138" s="639">
        <v>0</v>
      </c>
      <c r="G138" s="639">
        <v>0</v>
      </c>
      <c r="H138" s="638">
        <v>2</v>
      </c>
      <c r="I138" s="639">
        <v>0</v>
      </c>
      <c r="J138" s="639">
        <v>0</v>
      </c>
      <c r="K138" s="639">
        <v>0</v>
      </c>
      <c r="L138" s="639">
        <v>0</v>
      </c>
      <c r="M138" s="639">
        <v>0</v>
      </c>
      <c r="N138" s="639">
        <v>0</v>
      </c>
      <c r="O138" s="638">
        <f>SUM(C138:N138)</f>
        <v>4</v>
      </c>
      <c r="P138" s="639">
        <f t="shared" si="55"/>
        <v>0</v>
      </c>
      <c r="Q138" s="638">
        <f t="shared" si="56"/>
        <v>4</v>
      </c>
      <c r="R138" s="638">
        <v>0</v>
      </c>
      <c r="S138" s="638">
        <v>0</v>
      </c>
      <c r="T138" s="638">
        <f t="shared" si="57"/>
        <v>0</v>
      </c>
    </row>
    <row r="139" spans="1:20" hidden="1" outlineLevel="1">
      <c r="A139" s="996" t="s">
        <v>1538</v>
      </c>
      <c r="B139" s="635" t="s">
        <v>1539</v>
      </c>
      <c r="C139" s="637">
        <v>0</v>
      </c>
      <c r="D139" s="637">
        <v>0</v>
      </c>
      <c r="E139" s="637">
        <v>0</v>
      </c>
      <c r="F139" s="637">
        <v>0</v>
      </c>
      <c r="G139" s="637">
        <v>0</v>
      </c>
      <c r="H139" s="637">
        <v>0</v>
      </c>
      <c r="I139" s="637">
        <v>0</v>
      </c>
      <c r="J139" s="637">
        <v>0</v>
      </c>
      <c r="K139" s="637">
        <v>0</v>
      </c>
      <c r="L139" s="637">
        <v>0</v>
      </c>
      <c r="M139" s="637">
        <v>0</v>
      </c>
      <c r="N139" s="637">
        <v>0</v>
      </c>
      <c r="O139" s="638">
        <f>SUM(C139:N139)</f>
        <v>0</v>
      </c>
      <c r="P139" s="639">
        <f t="shared" si="55"/>
        <v>0</v>
      </c>
      <c r="Q139" s="638">
        <f t="shared" si="56"/>
        <v>0</v>
      </c>
      <c r="R139" s="638">
        <v>0</v>
      </c>
      <c r="S139" s="638">
        <v>0</v>
      </c>
      <c r="T139" s="638">
        <f t="shared" si="57"/>
        <v>0</v>
      </c>
    </row>
    <row r="140" spans="1:20" hidden="1" outlineLevel="1">
      <c r="A140" s="996"/>
      <c r="B140" s="635" t="s">
        <v>1540</v>
      </c>
      <c r="C140" s="638">
        <v>4</v>
      </c>
      <c r="D140" s="639">
        <v>0</v>
      </c>
      <c r="E140" s="639">
        <v>0</v>
      </c>
      <c r="F140" s="639">
        <v>0</v>
      </c>
      <c r="G140" s="639">
        <v>0</v>
      </c>
      <c r="H140" s="638">
        <v>0</v>
      </c>
      <c r="I140" s="638">
        <v>3</v>
      </c>
      <c r="J140" s="639">
        <v>0</v>
      </c>
      <c r="K140" s="639">
        <v>0</v>
      </c>
      <c r="L140" s="639">
        <v>0</v>
      </c>
      <c r="M140" s="639">
        <v>0</v>
      </c>
      <c r="N140" s="638">
        <v>1</v>
      </c>
      <c r="O140" s="638">
        <f t="shared" si="58"/>
        <v>4</v>
      </c>
      <c r="P140" s="639">
        <f t="shared" si="55"/>
        <v>4</v>
      </c>
      <c r="Q140" s="638">
        <f t="shared" si="56"/>
        <v>8</v>
      </c>
      <c r="R140" s="638">
        <v>0</v>
      </c>
      <c r="S140" s="638">
        <v>0</v>
      </c>
      <c r="T140" s="638">
        <f t="shared" si="57"/>
        <v>0</v>
      </c>
    </row>
    <row r="141" spans="1:20" ht="25.5" hidden="1" outlineLevel="1">
      <c r="A141" s="996"/>
      <c r="B141" s="635" t="s">
        <v>1541</v>
      </c>
      <c r="C141" s="637">
        <v>0</v>
      </c>
      <c r="D141" s="637">
        <v>0</v>
      </c>
      <c r="E141" s="637">
        <v>0</v>
      </c>
      <c r="F141" s="637">
        <v>0</v>
      </c>
      <c r="G141" s="637">
        <v>0</v>
      </c>
      <c r="H141" s="637">
        <v>0</v>
      </c>
      <c r="I141" s="636">
        <v>2</v>
      </c>
      <c r="J141" s="637">
        <v>0</v>
      </c>
      <c r="K141" s="637">
        <v>1</v>
      </c>
      <c r="L141" s="637">
        <v>0</v>
      </c>
      <c r="M141" s="637">
        <v>0</v>
      </c>
      <c r="N141" s="637">
        <v>0</v>
      </c>
      <c r="O141" s="638">
        <f t="shared" si="58"/>
        <v>0</v>
      </c>
      <c r="P141" s="639">
        <f t="shared" si="55"/>
        <v>3</v>
      </c>
      <c r="Q141" s="638">
        <f t="shared" si="56"/>
        <v>3</v>
      </c>
      <c r="R141" s="638">
        <v>0</v>
      </c>
      <c r="S141" s="638">
        <v>0</v>
      </c>
      <c r="T141" s="638">
        <f t="shared" si="57"/>
        <v>0</v>
      </c>
    </row>
    <row r="142" spans="1:20" hidden="1" outlineLevel="1">
      <c r="A142" s="996" t="s">
        <v>1542</v>
      </c>
      <c r="B142" s="635" t="s">
        <v>1543</v>
      </c>
      <c r="C142" s="639">
        <v>0</v>
      </c>
      <c r="D142" s="639">
        <v>0</v>
      </c>
      <c r="E142" s="639">
        <v>0</v>
      </c>
      <c r="F142" s="639">
        <v>0</v>
      </c>
      <c r="G142" s="639">
        <v>0</v>
      </c>
      <c r="H142" s="639">
        <v>0</v>
      </c>
      <c r="I142" s="639">
        <v>2</v>
      </c>
      <c r="J142" s="639">
        <v>0</v>
      </c>
      <c r="K142" s="639">
        <v>0</v>
      </c>
      <c r="L142" s="639">
        <v>0</v>
      </c>
      <c r="M142" s="639">
        <v>0</v>
      </c>
      <c r="N142" s="639">
        <v>0</v>
      </c>
      <c r="O142" s="638">
        <f t="shared" si="58"/>
        <v>0</v>
      </c>
      <c r="P142" s="639">
        <f t="shared" si="55"/>
        <v>2</v>
      </c>
      <c r="Q142" s="638">
        <f t="shared" si="56"/>
        <v>2</v>
      </c>
      <c r="R142" s="638">
        <v>0</v>
      </c>
      <c r="S142" s="638">
        <v>0</v>
      </c>
      <c r="T142" s="638">
        <f t="shared" si="57"/>
        <v>0</v>
      </c>
    </row>
    <row r="143" spans="1:20" ht="25.5" hidden="1" outlineLevel="1">
      <c r="A143" s="996"/>
      <c r="B143" s="635" t="s">
        <v>1544</v>
      </c>
      <c r="C143" s="637">
        <v>0</v>
      </c>
      <c r="D143" s="637">
        <v>0</v>
      </c>
      <c r="E143" s="637">
        <v>0</v>
      </c>
      <c r="F143" s="637">
        <v>0</v>
      </c>
      <c r="G143" s="637">
        <v>0</v>
      </c>
      <c r="H143" s="637">
        <v>0</v>
      </c>
      <c r="I143" s="637">
        <v>0</v>
      </c>
      <c r="J143" s="637">
        <v>0</v>
      </c>
      <c r="K143" s="637">
        <v>0</v>
      </c>
      <c r="L143" s="637">
        <v>0</v>
      </c>
      <c r="M143" s="637">
        <v>0</v>
      </c>
      <c r="N143" s="637">
        <v>0</v>
      </c>
      <c r="O143" s="638">
        <f>SUM(C143:N143)</f>
        <v>0</v>
      </c>
      <c r="P143" s="639">
        <f t="shared" si="55"/>
        <v>0</v>
      </c>
      <c r="Q143" s="638">
        <f t="shared" si="56"/>
        <v>0</v>
      </c>
      <c r="R143" s="638">
        <v>0</v>
      </c>
      <c r="S143" s="638">
        <v>0</v>
      </c>
      <c r="T143" s="638">
        <f t="shared" si="57"/>
        <v>0</v>
      </c>
    </row>
    <row r="144" spans="1:20" hidden="1" outlineLevel="1">
      <c r="A144" s="996"/>
      <c r="B144" s="635" t="s">
        <v>1545</v>
      </c>
      <c r="C144" s="638">
        <v>3</v>
      </c>
      <c r="D144" s="639">
        <v>0</v>
      </c>
      <c r="E144" s="639">
        <v>0</v>
      </c>
      <c r="F144" s="639">
        <v>0</v>
      </c>
      <c r="G144" s="639">
        <v>0</v>
      </c>
      <c r="H144" s="638">
        <v>1</v>
      </c>
      <c r="I144" s="638">
        <v>0</v>
      </c>
      <c r="J144" s="639">
        <v>0</v>
      </c>
      <c r="K144" s="639">
        <v>0</v>
      </c>
      <c r="L144" s="639">
        <v>0</v>
      </c>
      <c r="M144" s="639">
        <v>0</v>
      </c>
      <c r="N144" s="639">
        <v>0</v>
      </c>
      <c r="O144" s="638">
        <f>SUM(C144:N144)</f>
        <v>4</v>
      </c>
      <c r="P144" s="639">
        <f t="shared" si="55"/>
        <v>0</v>
      </c>
      <c r="Q144" s="638">
        <f t="shared" si="56"/>
        <v>4</v>
      </c>
      <c r="R144" s="638">
        <v>0</v>
      </c>
      <c r="S144" s="638">
        <v>0</v>
      </c>
      <c r="T144" s="638">
        <f t="shared" si="57"/>
        <v>0</v>
      </c>
    </row>
    <row r="145" spans="1:20" ht="25.5" hidden="1" outlineLevel="1">
      <c r="A145" s="996"/>
      <c r="B145" s="635" t="s">
        <v>1546</v>
      </c>
      <c r="C145" s="637">
        <v>1</v>
      </c>
      <c r="D145" s="637">
        <v>0</v>
      </c>
      <c r="E145" s="637">
        <v>0</v>
      </c>
      <c r="F145" s="637">
        <v>0</v>
      </c>
      <c r="G145" s="637">
        <v>0</v>
      </c>
      <c r="H145" s="637">
        <v>1</v>
      </c>
      <c r="I145" s="636">
        <v>0</v>
      </c>
      <c r="J145" s="637">
        <v>0</v>
      </c>
      <c r="K145" s="637">
        <v>0</v>
      </c>
      <c r="L145" s="637">
        <v>0</v>
      </c>
      <c r="M145" s="637">
        <v>0</v>
      </c>
      <c r="N145" s="637">
        <v>0</v>
      </c>
      <c r="O145" s="638">
        <f>SUM(C145:N145)</f>
        <v>2</v>
      </c>
      <c r="P145" s="639">
        <f t="shared" si="55"/>
        <v>0</v>
      </c>
      <c r="Q145" s="638">
        <f t="shared" si="56"/>
        <v>2</v>
      </c>
      <c r="R145" s="638">
        <v>0</v>
      </c>
      <c r="S145" s="638">
        <v>0</v>
      </c>
      <c r="T145" s="638">
        <f t="shared" si="57"/>
        <v>0</v>
      </c>
    </row>
    <row r="146" spans="1:20" hidden="1" outlineLevel="1">
      <c r="A146" s="996"/>
      <c r="B146" s="635" t="s">
        <v>1547</v>
      </c>
      <c r="C146" s="638">
        <v>0</v>
      </c>
      <c r="D146" s="639">
        <v>0</v>
      </c>
      <c r="E146" s="639">
        <v>0</v>
      </c>
      <c r="F146" s="639">
        <v>0</v>
      </c>
      <c r="G146" s="639">
        <v>0</v>
      </c>
      <c r="H146" s="639">
        <v>0</v>
      </c>
      <c r="I146" s="639">
        <v>0</v>
      </c>
      <c r="J146" s="639">
        <v>0</v>
      </c>
      <c r="K146" s="639">
        <v>0</v>
      </c>
      <c r="L146" s="639">
        <v>0</v>
      </c>
      <c r="M146" s="639">
        <v>0</v>
      </c>
      <c r="N146" s="639">
        <v>0</v>
      </c>
      <c r="O146" s="638">
        <f>SUM(C146:N146)</f>
        <v>0</v>
      </c>
      <c r="P146" s="639">
        <f t="shared" si="55"/>
        <v>0</v>
      </c>
      <c r="Q146" s="638">
        <f t="shared" si="56"/>
        <v>0</v>
      </c>
      <c r="R146" s="638">
        <v>0</v>
      </c>
      <c r="S146" s="638">
        <v>0</v>
      </c>
      <c r="T146" s="638">
        <f t="shared" si="57"/>
        <v>0</v>
      </c>
    </row>
    <row r="147" spans="1:20" ht="25.5" hidden="1" outlineLevel="1">
      <c r="A147" s="996"/>
      <c r="B147" s="635" t="s">
        <v>1548</v>
      </c>
      <c r="C147" s="636">
        <v>1</v>
      </c>
      <c r="D147" s="637">
        <v>0</v>
      </c>
      <c r="E147" s="637">
        <v>0</v>
      </c>
      <c r="F147" s="637">
        <v>0</v>
      </c>
      <c r="G147" s="637">
        <v>0</v>
      </c>
      <c r="H147" s="637">
        <v>1</v>
      </c>
      <c r="I147" s="637">
        <v>0</v>
      </c>
      <c r="J147" s="637">
        <v>0</v>
      </c>
      <c r="K147" s="637">
        <v>0</v>
      </c>
      <c r="L147" s="637">
        <v>0</v>
      </c>
      <c r="M147" s="637">
        <v>0</v>
      </c>
      <c r="N147" s="637">
        <v>1</v>
      </c>
      <c r="O147" s="638">
        <f t="shared" si="58"/>
        <v>2</v>
      </c>
      <c r="P147" s="639">
        <f t="shared" si="55"/>
        <v>1</v>
      </c>
      <c r="Q147" s="638">
        <f t="shared" si="56"/>
        <v>3</v>
      </c>
      <c r="R147" s="638">
        <v>0</v>
      </c>
      <c r="S147" s="638">
        <v>0</v>
      </c>
      <c r="T147" s="638">
        <f t="shared" si="57"/>
        <v>0</v>
      </c>
    </row>
    <row r="148" spans="1:20" ht="25.5" hidden="1" outlineLevel="1">
      <c r="A148" s="996"/>
      <c r="B148" s="635" t="s">
        <v>1549</v>
      </c>
      <c r="C148" s="638">
        <v>1</v>
      </c>
      <c r="D148" s="639">
        <v>0</v>
      </c>
      <c r="E148" s="639">
        <v>0</v>
      </c>
      <c r="F148" s="639">
        <v>0</v>
      </c>
      <c r="G148" s="639">
        <v>0</v>
      </c>
      <c r="H148" s="638">
        <v>0</v>
      </c>
      <c r="I148" s="638">
        <v>1</v>
      </c>
      <c r="J148" s="639">
        <v>0</v>
      </c>
      <c r="K148" s="639">
        <v>0</v>
      </c>
      <c r="L148" s="639">
        <v>0</v>
      </c>
      <c r="M148" s="639">
        <v>0</v>
      </c>
      <c r="N148" s="639">
        <v>0</v>
      </c>
      <c r="O148" s="638">
        <f t="shared" si="58"/>
        <v>1</v>
      </c>
      <c r="P148" s="639">
        <f t="shared" si="55"/>
        <v>1</v>
      </c>
      <c r="Q148" s="638">
        <f t="shared" si="56"/>
        <v>2</v>
      </c>
      <c r="R148" s="638">
        <v>0</v>
      </c>
      <c r="S148" s="638">
        <v>0</v>
      </c>
      <c r="T148" s="638">
        <f t="shared" si="57"/>
        <v>0</v>
      </c>
    </row>
    <row r="149" spans="1:20" ht="17.100000000000001" customHeight="1" collapsed="1">
      <c r="A149" s="979" t="s">
        <v>1550</v>
      </c>
      <c r="B149" s="979"/>
      <c r="C149" s="641">
        <f>C150+C177+C195+C220+C236</f>
        <v>3401</v>
      </c>
      <c r="D149" s="641">
        <f t="shared" ref="D149:T149" si="59">D150+D177+D195+D220+D236</f>
        <v>143</v>
      </c>
      <c r="E149" s="641">
        <f t="shared" si="59"/>
        <v>267</v>
      </c>
      <c r="F149" s="641">
        <f t="shared" si="59"/>
        <v>384</v>
      </c>
      <c r="G149" s="641">
        <f t="shared" si="59"/>
        <v>91</v>
      </c>
      <c r="H149" s="641">
        <f t="shared" si="59"/>
        <v>2381</v>
      </c>
      <c r="I149" s="641">
        <f t="shared" si="59"/>
        <v>760</v>
      </c>
      <c r="J149" s="641">
        <f t="shared" si="59"/>
        <v>23</v>
      </c>
      <c r="K149" s="641">
        <f t="shared" si="59"/>
        <v>17</v>
      </c>
      <c r="L149" s="641">
        <f t="shared" si="59"/>
        <v>21</v>
      </c>
      <c r="M149" s="641">
        <f t="shared" si="59"/>
        <v>6</v>
      </c>
      <c r="N149" s="641">
        <f t="shared" si="59"/>
        <v>100</v>
      </c>
      <c r="O149" s="641">
        <f t="shared" si="59"/>
        <v>6667</v>
      </c>
      <c r="P149" s="641">
        <f t="shared" si="59"/>
        <v>927</v>
      </c>
      <c r="Q149" s="641">
        <f t="shared" si="59"/>
        <v>7594</v>
      </c>
      <c r="R149" s="641">
        <f t="shared" si="59"/>
        <v>47</v>
      </c>
      <c r="S149" s="641">
        <f t="shared" si="59"/>
        <v>1</v>
      </c>
      <c r="T149" s="641">
        <f t="shared" si="59"/>
        <v>48</v>
      </c>
    </row>
    <row r="150" spans="1:20" ht="17.100000000000001" customHeight="1">
      <c r="A150" s="997" t="s">
        <v>1551</v>
      </c>
      <c r="B150" s="997"/>
      <c r="C150" s="640">
        <f>SUM(C151:C176)</f>
        <v>2279</v>
      </c>
      <c r="D150" s="640">
        <f t="shared" ref="D150:T150" si="60">SUM(D151:D176)</f>
        <v>91</v>
      </c>
      <c r="E150" s="640">
        <f t="shared" si="60"/>
        <v>205</v>
      </c>
      <c r="F150" s="640">
        <f t="shared" si="60"/>
        <v>283</v>
      </c>
      <c r="G150" s="640">
        <f t="shared" si="60"/>
        <v>68</v>
      </c>
      <c r="H150" s="640">
        <f t="shared" si="60"/>
        <v>1777</v>
      </c>
      <c r="I150" s="640">
        <f t="shared" si="60"/>
        <v>114</v>
      </c>
      <c r="J150" s="640">
        <f t="shared" si="60"/>
        <v>6</v>
      </c>
      <c r="K150" s="640">
        <f t="shared" si="60"/>
        <v>8</v>
      </c>
      <c r="L150" s="640">
        <f t="shared" si="60"/>
        <v>9</v>
      </c>
      <c r="M150" s="640">
        <f t="shared" si="60"/>
        <v>2</v>
      </c>
      <c r="N150" s="640">
        <f t="shared" si="60"/>
        <v>46</v>
      </c>
      <c r="O150" s="640">
        <f t="shared" si="60"/>
        <v>4703</v>
      </c>
      <c r="P150" s="640">
        <f t="shared" si="60"/>
        <v>185</v>
      </c>
      <c r="Q150" s="641">
        <f t="shared" si="60"/>
        <v>4888</v>
      </c>
      <c r="R150" s="640">
        <f t="shared" si="60"/>
        <v>33</v>
      </c>
      <c r="S150" s="640">
        <f t="shared" si="60"/>
        <v>0</v>
      </c>
      <c r="T150" s="641">
        <f t="shared" si="60"/>
        <v>33</v>
      </c>
    </row>
    <row r="151" spans="1:20" ht="11.25" hidden="1" customHeight="1" outlineLevel="1">
      <c r="A151" s="996" t="s">
        <v>1552</v>
      </c>
      <c r="B151" s="635" t="s">
        <v>1553</v>
      </c>
      <c r="C151" s="636">
        <v>71</v>
      </c>
      <c r="D151" s="636">
        <v>6</v>
      </c>
      <c r="E151" s="636">
        <v>6</v>
      </c>
      <c r="F151" s="636">
        <v>7</v>
      </c>
      <c r="G151" s="636">
        <v>3</v>
      </c>
      <c r="H151" s="638">
        <v>80</v>
      </c>
      <c r="I151" s="636">
        <v>23</v>
      </c>
      <c r="J151" s="636">
        <v>2</v>
      </c>
      <c r="K151" s="636">
        <v>1</v>
      </c>
      <c r="L151" s="636">
        <v>3</v>
      </c>
      <c r="M151" s="636">
        <v>0</v>
      </c>
      <c r="N151" s="638">
        <v>13</v>
      </c>
      <c r="O151" s="638">
        <f t="shared" ref="O151:O176" si="61">SUM(C151:H151)</f>
        <v>173</v>
      </c>
      <c r="P151" s="639">
        <f t="shared" ref="P151:P176" si="62">SUM(I151:N151)</f>
        <v>42</v>
      </c>
      <c r="Q151" s="638">
        <f t="shared" ref="Q151:Q176" si="63">+P151+O151</f>
        <v>215</v>
      </c>
      <c r="R151" s="638">
        <v>0</v>
      </c>
      <c r="S151" s="638">
        <v>0</v>
      </c>
      <c r="T151" s="638">
        <f t="shared" ref="T151:T176" si="64">+S151+R151</f>
        <v>0</v>
      </c>
    </row>
    <row r="152" spans="1:20" ht="25.5" hidden="1" outlineLevel="1">
      <c r="A152" s="996"/>
      <c r="B152" s="635" t="s">
        <v>1554</v>
      </c>
      <c r="C152" s="638">
        <v>51</v>
      </c>
      <c r="D152" s="639">
        <v>2</v>
      </c>
      <c r="E152" s="638">
        <v>0</v>
      </c>
      <c r="F152" s="638">
        <v>6</v>
      </c>
      <c r="G152" s="639">
        <v>0</v>
      </c>
      <c r="H152" s="638">
        <v>31</v>
      </c>
      <c r="I152" s="638">
        <v>0</v>
      </c>
      <c r="J152" s="639">
        <v>0</v>
      </c>
      <c r="K152" s="639">
        <v>0</v>
      </c>
      <c r="L152" s="639">
        <v>0</v>
      </c>
      <c r="M152" s="639">
        <v>0</v>
      </c>
      <c r="N152" s="639">
        <v>1</v>
      </c>
      <c r="O152" s="638">
        <f t="shared" si="61"/>
        <v>90</v>
      </c>
      <c r="P152" s="639">
        <f t="shared" si="62"/>
        <v>1</v>
      </c>
      <c r="Q152" s="638">
        <f t="shared" si="63"/>
        <v>91</v>
      </c>
      <c r="R152" s="638">
        <v>1</v>
      </c>
      <c r="S152" s="638">
        <v>0</v>
      </c>
      <c r="T152" s="638">
        <f t="shared" si="64"/>
        <v>1</v>
      </c>
    </row>
    <row r="153" spans="1:20" ht="25.5" hidden="1" outlineLevel="1">
      <c r="A153" s="996"/>
      <c r="B153" s="635" t="s">
        <v>1555</v>
      </c>
      <c r="C153" s="636">
        <v>487</v>
      </c>
      <c r="D153" s="636">
        <v>18</v>
      </c>
      <c r="E153" s="636">
        <v>36</v>
      </c>
      <c r="F153" s="636">
        <v>52</v>
      </c>
      <c r="G153" s="636">
        <v>10</v>
      </c>
      <c r="H153" s="638">
        <v>359</v>
      </c>
      <c r="I153" s="636">
        <v>4</v>
      </c>
      <c r="J153" s="637">
        <v>0</v>
      </c>
      <c r="K153" s="637">
        <v>0</v>
      </c>
      <c r="L153" s="637">
        <v>0</v>
      </c>
      <c r="M153" s="637">
        <v>0</v>
      </c>
      <c r="N153" s="638">
        <v>0</v>
      </c>
      <c r="O153" s="638">
        <f t="shared" si="61"/>
        <v>962</v>
      </c>
      <c r="P153" s="639">
        <f t="shared" si="62"/>
        <v>4</v>
      </c>
      <c r="Q153" s="638">
        <f t="shared" si="63"/>
        <v>966</v>
      </c>
      <c r="R153" s="638">
        <v>10</v>
      </c>
      <c r="S153" s="638">
        <v>0</v>
      </c>
      <c r="T153" s="638">
        <f t="shared" si="64"/>
        <v>10</v>
      </c>
    </row>
    <row r="154" spans="1:20" ht="25.5" hidden="1" outlineLevel="1">
      <c r="A154" s="996"/>
      <c r="B154" s="635" t="s">
        <v>1556</v>
      </c>
      <c r="C154" s="638">
        <v>91</v>
      </c>
      <c r="D154" s="638">
        <v>1</v>
      </c>
      <c r="E154" s="638">
        <v>6</v>
      </c>
      <c r="F154" s="638">
        <v>7</v>
      </c>
      <c r="G154" s="638">
        <v>4</v>
      </c>
      <c r="H154" s="638">
        <v>59</v>
      </c>
      <c r="I154" s="638">
        <v>3</v>
      </c>
      <c r="J154" s="639">
        <v>0</v>
      </c>
      <c r="K154" s="639">
        <v>0</v>
      </c>
      <c r="L154" s="639">
        <v>1</v>
      </c>
      <c r="M154" s="639">
        <v>1</v>
      </c>
      <c r="N154" s="638">
        <v>1</v>
      </c>
      <c r="O154" s="638">
        <f t="shared" si="61"/>
        <v>168</v>
      </c>
      <c r="P154" s="639">
        <f t="shared" si="62"/>
        <v>6</v>
      </c>
      <c r="Q154" s="638">
        <f t="shared" si="63"/>
        <v>174</v>
      </c>
      <c r="R154" s="638">
        <v>1</v>
      </c>
      <c r="S154" s="638">
        <v>0</v>
      </c>
      <c r="T154" s="638">
        <f t="shared" si="64"/>
        <v>1</v>
      </c>
    </row>
    <row r="155" spans="1:20" ht="25.5" hidden="1" outlineLevel="1">
      <c r="A155" s="996"/>
      <c r="B155" s="635" t="s">
        <v>1557</v>
      </c>
      <c r="C155" s="636">
        <v>248</v>
      </c>
      <c r="D155" s="636">
        <v>14</v>
      </c>
      <c r="E155" s="636">
        <v>34</v>
      </c>
      <c r="F155" s="636">
        <v>43</v>
      </c>
      <c r="G155" s="636">
        <v>15</v>
      </c>
      <c r="H155" s="638">
        <v>298</v>
      </c>
      <c r="I155" s="636">
        <v>1</v>
      </c>
      <c r="J155" s="637">
        <v>0</v>
      </c>
      <c r="K155" s="637">
        <v>1</v>
      </c>
      <c r="L155" s="637">
        <v>0</v>
      </c>
      <c r="M155" s="637">
        <v>0</v>
      </c>
      <c r="N155" s="637">
        <v>2</v>
      </c>
      <c r="O155" s="638">
        <f t="shared" si="61"/>
        <v>652</v>
      </c>
      <c r="P155" s="639">
        <f t="shared" si="62"/>
        <v>4</v>
      </c>
      <c r="Q155" s="638">
        <f t="shared" si="63"/>
        <v>656</v>
      </c>
      <c r="R155" s="638">
        <v>3</v>
      </c>
      <c r="S155" s="638">
        <v>0</v>
      </c>
      <c r="T155" s="638">
        <f t="shared" si="64"/>
        <v>3</v>
      </c>
    </row>
    <row r="156" spans="1:20" ht="25.5" hidden="1" outlineLevel="1">
      <c r="A156" s="996"/>
      <c r="B156" s="635" t="s">
        <v>1558</v>
      </c>
      <c r="C156" s="638">
        <v>10</v>
      </c>
      <c r="D156" s="639">
        <v>0</v>
      </c>
      <c r="E156" s="639">
        <v>2</v>
      </c>
      <c r="F156" s="638">
        <v>4</v>
      </c>
      <c r="G156" s="638">
        <v>0</v>
      </c>
      <c r="H156" s="638">
        <v>8</v>
      </c>
      <c r="I156" s="638">
        <v>9</v>
      </c>
      <c r="J156" s="639">
        <v>0</v>
      </c>
      <c r="K156" s="639">
        <v>2</v>
      </c>
      <c r="L156" s="638">
        <v>3</v>
      </c>
      <c r="M156" s="639">
        <v>0</v>
      </c>
      <c r="N156" s="638">
        <v>5</v>
      </c>
      <c r="O156" s="638">
        <f t="shared" si="61"/>
        <v>24</v>
      </c>
      <c r="P156" s="639">
        <f t="shared" si="62"/>
        <v>19</v>
      </c>
      <c r="Q156" s="638">
        <f t="shared" si="63"/>
        <v>43</v>
      </c>
      <c r="R156" s="638">
        <v>0</v>
      </c>
      <c r="S156" s="638">
        <v>0</v>
      </c>
      <c r="T156" s="638">
        <f t="shared" si="64"/>
        <v>0</v>
      </c>
    </row>
    <row r="157" spans="1:20" ht="25.5" hidden="1" outlineLevel="1">
      <c r="A157" s="996"/>
      <c r="B157" s="635" t="s">
        <v>1559</v>
      </c>
      <c r="C157" s="636">
        <v>21</v>
      </c>
      <c r="D157" s="636">
        <v>1</v>
      </c>
      <c r="E157" s="636">
        <v>2</v>
      </c>
      <c r="F157" s="636">
        <v>5</v>
      </c>
      <c r="G157" s="637">
        <v>1</v>
      </c>
      <c r="H157" s="638">
        <v>20</v>
      </c>
      <c r="I157" s="637">
        <v>1</v>
      </c>
      <c r="J157" s="637">
        <v>0</v>
      </c>
      <c r="K157" s="637">
        <v>0</v>
      </c>
      <c r="L157" s="637">
        <v>0</v>
      </c>
      <c r="M157" s="637">
        <v>0</v>
      </c>
      <c r="N157" s="638">
        <v>0</v>
      </c>
      <c r="O157" s="638">
        <f t="shared" si="61"/>
        <v>50</v>
      </c>
      <c r="P157" s="639">
        <f t="shared" si="62"/>
        <v>1</v>
      </c>
      <c r="Q157" s="638">
        <f t="shared" si="63"/>
        <v>51</v>
      </c>
      <c r="R157" s="638">
        <v>0</v>
      </c>
      <c r="S157" s="638">
        <v>0</v>
      </c>
      <c r="T157" s="638">
        <f t="shared" si="64"/>
        <v>0</v>
      </c>
    </row>
    <row r="158" spans="1:20" hidden="1" outlineLevel="1">
      <c r="A158" s="996"/>
      <c r="B158" s="635" t="s">
        <v>1560</v>
      </c>
      <c r="C158" s="638">
        <v>15</v>
      </c>
      <c r="D158" s="639">
        <v>0</v>
      </c>
      <c r="E158" s="638">
        <v>3</v>
      </c>
      <c r="F158" s="638">
        <v>0</v>
      </c>
      <c r="G158" s="639">
        <v>3</v>
      </c>
      <c r="H158" s="638">
        <v>9</v>
      </c>
      <c r="I158" s="639">
        <v>2</v>
      </c>
      <c r="J158" s="639">
        <v>0</v>
      </c>
      <c r="K158" s="639">
        <v>0</v>
      </c>
      <c r="L158" s="639">
        <v>0</v>
      </c>
      <c r="M158" s="639">
        <v>0</v>
      </c>
      <c r="N158" s="638">
        <v>1</v>
      </c>
      <c r="O158" s="638">
        <f t="shared" si="61"/>
        <v>30</v>
      </c>
      <c r="P158" s="639">
        <f t="shared" si="62"/>
        <v>3</v>
      </c>
      <c r="Q158" s="638">
        <f t="shared" si="63"/>
        <v>33</v>
      </c>
      <c r="R158" s="638">
        <v>0</v>
      </c>
      <c r="S158" s="638">
        <v>0</v>
      </c>
      <c r="T158" s="638">
        <f t="shared" si="64"/>
        <v>0</v>
      </c>
    </row>
    <row r="159" spans="1:20" ht="38.25" hidden="1" outlineLevel="1">
      <c r="A159" s="996"/>
      <c r="B159" s="635" t="s">
        <v>1561</v>
      </c>
      <c r="C159" s="636">
        <v>218</v>
      </c>
      <c r="D159" s="636">
        <v>9</v>
      </c>
      <c r="E159" s="636">
        <v>30</v>
      </c>
      <c r="F159" s="636">
        <v>37</v>
      </c>
      <c r="G159" s="636">
        <v>6</v>
      </c>
      <c r="H159" s="638">
        <v>149</v>
      </c>
      <c r="I159" s="636">
        <v>13</v>
      </c>
      <c r="J159" s="636">
        <v>1</v>
      </c>
      <c r="K159" s="636">
        <v>0</v>
      </c>
      <c r="L159" s="637">
        <v>0</v>
      </c>
      <c r="M159" s="637">
        <v>0</v>
      </c>
      <c r="N159" s="638">
        <v>7</v>
      </c>
      <c r="O159" s="638">
        <f t="shared" si="61"/>
        <v>449</v>
      </c>
      <c r="P159" s="639">
        <f t="shared" si="62"/>
        <v>21</v>
      </c>
      <c r="Q159" s="638">
        <f t="shared" si="63"/>
        <v>470</v>
      </c>
      <c r="R159" s="638">
        <v>4</v>
      </c>
      <c r="S159" s="638">
        <v>0</v>
      </c>
      <c r="T159" s="638">
        <f t="shared" si="64"/>
        <v>4</v>
      </c>
    </row>
    <row r="160" spans="1:20" hidden="1" outlineLevel="1">
      <c r="A160" s="996" t="s">
        <v>1562</v>
      </c>
      <c r="B160" s="635" t="s">
        <v>1563</v>
      </c>
      <c r="C160" s="638">
        <v>14</v>
      </c>
      <c r="D160" s="638">
        <v>1</v>
      </c>
      <c r="E160" s="638">
        <v>1</v>
      </c>
      <c r="F160" s="638">
        <v>0</v>
      </c>
      <c r="G160" s="638">
        <v>1</v>
      </c>
      <c r="H160" s="638">
        <v>14</v>
      </c>
      <c r="I160" s="639">
        <v>0</v>
      </c>
      <c r="J160" s="639">
        <v>0</v>
      </c>
      <c r="K160" s="639">
        <v>1</v>
      </c>
      <c r="L160" s="639">
        <v>0</v>
      </c>
      <c r="M160" s="639">
        <v>0</v>
      </c>
      <c r="N160" s="639">
        <v>1</v>
      </c>
      <c r="O160" s="638">
        <f t="shared" si="61"/>
        <v>31</v>
      </c>
      <c r="P160" s="639">
        <f t="shared" si="62"/>
        <v>2</v>
      </c>
      <c r="Q160" s="638">
        <f t="shared" si="63"/>
        <v>33</v>
      </c>
      <c r="R160" s="638">
        <v>0</v>
      </c>
      <c r="S160" s="638">
        <v>0</v>
      </c>
      <c r="T160" s="638">
        <f t="shared" si="64"/>
        <v>0</v>
      </c>
    </row>
    <row r="161" spans="1:20" hidden="1" outlineLevel="1">
      <c r="A161" s="996"/>
      <c r="B161" s="635" t="s">
        <v>1564</v>
      </c>
      <c r="C161" s="636">
        <v>129</v>
      </c>
      <c r="D161" s="636">
        <v>6</v>
      </c>
      <c r="E161" s="636">
        <v>13</v>
      </c>
      <c r="F161" s="636">
        <v>34</v>
      </c>
      <c r="G161" s="636">
        <v>6</v>
      </c>
      <c r="H161" s="638">
        <v>194</v>
      </c>
      <c r="I161" s="636">
        <v>5</v>
      </c>
      <c r="J161" s="637">
        <v>0</v>
      </c>
      <c r="K161" s="636">
        <v>0</v>
      </c>
      <c r="L161" s="636">
        <v>0</v>
      </c>
      <c r="M161" s="637">
        <v>0</v>
      </c>
      <c r="N161" s="637">
        <v>1</v>
      </c>
      <c r="O161" s="638">
        <f t="shared" si="61"/>
        <v>382</v>
      </c>
      <c r="P161" s="639">
        <f t="shared" si="62"/>
        <v>6</v>
      </c>
      <c r="Q161" s="638">
        <f t="shared" si="63"/>
        <v>388</v>
      </c>
      <c r="R161" s="638">
        <v>2</v>
      </c>
      <c r="S161" s="638">
        <v>0</v>
      </c>
      <c r="T161" s="638">
        <f t="shared" si="64"/>
        <v>2</v>
      </c>
    </row>
    <row r="162" spans="1:20" hidden="1" outlineLevel="1">
      <c r="A162" s="996"/>
      <c r="B162" s="635" t="s">
        <v>1565</v>
      </c>
      <c r="C162" s="638">
        <v>129</v>
      </c>
      <c r="D162" s="639">
        <v>2</v>
      </c>
      <c r="E162" s="638">
        <v>5</v>
      </c>
      <c r="F162" s="638">
        <v>14</v>
      </c>
      <c r="G162" s="638">
        <v>4</v>
      </c>
      <c r="H162" s="638">
        <v>80</v>
      </c>
      <c r="I162" s="638">
        <v>2</v>
      </c>
      <c r="J162" s="639">
        <v>0</v>
      </c>
      <c r="K162" s="639">
        <v>0</v>
      </c>
      <c r="L162" s="639">
        <v>1</v>
      </c>
      <c r="M162" s="639">
        <v>0</v>
      </c>
      <c r="N162" s="638">
        <v>2</v>
      </c>
      <c r="O162" s="638">
        <f t="shared" si="61"/>
        <v>234</v>
      </c>
      <c r="P162" s="639">
        <f t="shared" si="62"/>
        <v>5</v>
      </c>
      <c r="Q162" s="638">
        <f t="shared" si="63"/>
        <v>239</v>
      </c>
      <c r="R162" s="638">
        <v>3</v>
      </c>
      <c r="S162" s="638">
        <v>0</v>
      </c>
      <c r="T162" s="638">
        <f t="shared" si="64"/>
        <v>3</v>
      </c>
    </row>
    <row r="163" spans="1:20" hidden="1" outlineLevel="1">
      <c r="A163" s="996" t="s">
        <v>1566</v>
      </c>
      <c r="B163" s="635" t="s">
        <v>1567</v>
      </c>
      <c r="C163" s="636">
        <v>49</v>
      </c>
      <c r="D163" s="636">
        <v>2</v>
      </c>
      <c r="E163" s="636">
        <v>3</v>
      </c>
      <c r="F163" s="636">
        <v>3</v>
      </c>
      <c r="G163" s="637">
        <v>1</v>
      </c>
      <c r="H163" s="638">
        <v>30</v>
      </c>
      <c r="I163" s="637">
        <v>2</v>
      </c>
      <c r="J163" s="637">
        <v>0</v>
      </c>
      <c r="K163" s="637">
        <v>0</v>
      </c>
      <c r="L163" s="637">
        <v>0</v>
      </c>
      <c r="M163" s="637">
        <v>0</v>
      </c>
      <c r="N163" s="637">
        <v>0</v>
      </c>
      <c r="O163" s="638">
        <f t="shared" si="61"/>
        <v>88</v>
      </c>
      <c r="P163" s="639">
        <f t="shared" si="62"/>
        <v>2</v>
      </c>
      <c r="Q163" s="638">
        <f t="shared" si="63"/>
        <v>90</v>
      </c>
      <c r="R163" s="638">
        <v>1</v>
      </c>
      <c r="S163" s="638">
        <v>0</v>
      </c>
      <c r="T163" s="638">
        <f t="shared" si="64"/>
        <v>1</v>
      </c>
    </row>
    <row r="164" spans="1:20" ht="25.5" hidden="1" outlineLevel="1">
      <c r="A164" s="996"/>
      <c r="B164" s="635" t="s">
        <v>1568</v>
      </c>
      <c r="C164" s="638">
        <v>5</v>
      </c>
      <c r="D164" s="639">
        <v>0</v>
      </c>
      <c r="E164" s="638">
        <v>0</v>
      </c>
      <c r="F164" s="639">
        <v>0</v>
      </c>
      <c r="G164" s="639">
        <v>0</v>
      </c>
      <c r="H164" s="638">
        <v>2</v>
      </c>
      <c r="I164" s="639">
        <v>0</v>
      </c>
      <c r="J164" s="639">
        <v>0</v>
      </c>
      <c r="K164" s="639">
        <v>0</v>
      </c>
      <c r="L164" s="639">
        <v>0</v>
      </c>
      <c r="M164" s="639">
        <v>0</v>
      </c>
      <c r="N164" s="639">
        <v>0</v>
      </c>
      <c r="O164" s="638">
        <f>SUM(C164:N164)</f>
        <v>7</v>
      </c>
      <c r="P164" s="639">
        <f t="shared" si="62"/>
        <v>0</v>
      </c>
      <c r="Q164" s="638">
        <f t="shared" si="63"/>
        <v>7</v>
      </c>
      <c r="R164" s="638">
        <v>0</v>
      </c>
      <c r="S164" s="638">
        <v>0</v>
      </c>
      <c r="T164" s="638">
        <f t="shared" si="64"/>
        <v>0</v>
      </c>
    </row>
    <row r="165" spans="1:20" ht="25.5" hidden="1" outlineLevel="1">
      <c r="A165" s="996"/>
      <c r="B165" s="635" t="s">
        <v>1569</v>
      </c>
      <c r="C165" s="636">
        <v>9</v>
      </c>
      <c r="D165" s="637">
        <v>0</v>
      </c>
      <c r="E165" s="637">
        <v>2</v>
      </c>
      <c r="F165" s="637">
        <v>3</v>
      </c>
      <c r="G165" s="637">
        <v>0</v>
      </c>
      <c r="H165" s="638">
        <v>9</v>
      </c>
      <c r="I165" s="636">
        <v>3</v>
      </c>
      <c r="J165" s="637">
        <v>1</v>
      </c>
      <c r="K165" s="636">
        <v>1</v>
      </c>
      <c r="L165" s="637">
        <v>0</v>
      </c>
      <c r="M165" s="637">
        <v>0</v>
      </c>
      <c r="N165" s="637">
        <v>2</v>
      </c>
      <c r="O165" s="638">
        <f t="shared" si="61"/>
        <v>23</v>
      </c>
      <c r="P165" s="639">
        <f t="shared" si="62"/>
        <v>7</v>
      </c>
      <c r="Q165" s="638">
        <f t="shared" si="63"/>
        <v>30</v>
      </c>
      <c r="R165" s="638">
        <v>0</v>
      </c>
      <c r="S165" s="638">
        <v>0</v>
      </c>
      <c r="T165" s="638">
        <f t="shared" si="64"/>
        <v>0</v>
      </c>
    </row>
    <row r="166" spans="1:20" ht="25.5" hidden="1" outlineLevel="1">
      <c r="A166" s="996"/>
      <c r="B166" s="635" t="s">
        <v>1570</v>
      </c>
      <c r="C166" s="638">
        <v>8</v>
      </c>
      <c r="D166" s="638">
        <v>3</v>
      </c>
      <c r="E166" s="638">
        <v>4</v>
      </c>
      <c r="F166" s="639">
        <v>1</v>
      </c>
      <c r="G166" s="639">
        <v>1</v>
      </c>
      <c r="H166" s="638">
        <v>14</v>
      </c>
      <c r="I166" s="639">
        <v>0</v>
      </c>
      <c r="J166" s="639">
        <v>0</v>
      </c>
      <c r="K166" s="639">
        <v>0</v>
      </c>
      <c r="L166" s="639">
        <v>0</v>
      </c>
      <c r="M166" s="639">
        <v>0</v>
      </c>
      <c r="N166" s="639">
        <v>0</v>
      </c>
      <c r="O166" s="638">
        <f>SUM(C166:N166)</f>
        <v>31</v>
      </c>
      <c r="P166" s="639">
        <f t="shared" si="62"/>
        <v>0</v>
      </c>
      <c r="Q166" s="638">
        <f t="shared" si="63"/>
        <v>31</v>
      </c>
      <c r="R166" s="638">
        <v>2</v>
      </c>
      <c r="S166" s="638">
        <v>0</v>
      </c>
      <c r="T166" s="638">
        <f t="shared" si="64"/>
        <v>2</v>
      </c>
    </row>
    <row r="167" spans="1:20" hidden="1" outlineLevel="1">
      <c r="A167" s="996"/>
      <c r="B167" s="635" t="s">
        <v>1571</v>
      </c>
      <c r="C167" s="636">
        <v>198</v>
      </c>
      <c r="D167" s="636">
        <v>7</v>
      </c>
      <c r="E167" s="636">
        <v>12</v>
      </c>
      <c r="F167" s="636">
        <v>14</v>
      </c>
      <c r="G167" s="636">
        <v>5</v>
      </c>
      <c r="H167" s="638">
        <v>84</v>
      </c>
      <c r="I167" s="636">
        <v>14</v>
      </c>
      <c r="J167" s="636">
        <v>1</v>
      </c>
      <c r="K167" s="636">
        <v>1</v>
      </c>
      <c r="L167" s="637">
        <v>0</v>
      </c>
      <c r="M167" s="637">
        <v>0</v>
      </c>
      <c r="N167" s="638">
        <v>2</v>
      </c>
      <c r="O167" s="638">
        <f t="shared" si="61"/>
        <v>320</v>
      </c>
      <c r="P167" s="639">
        <f t="shared" si="62"/>
        <v>18</v>
      </c>
      <c r="Q167" s="638">
        <f t="shared" si="63"/>
        <v>338</v>
      </c>
      <c r="R167" s="638">
        <v>1</v>
      </c>
      <c r="S167" s="638">
        <v>0</v>
      </c>
      <c r="T167" s="638">
        <f t="shared" si="64"/>
        <v>1</v>
      </c>
    </row>
    <row r="168" spans="1:20" ht="25.5" hidden="1" outlineLevel="1">
      <c r="A168" s="996"/>
      <c r="B168" s="635" t="s">
        <v>1572</v>
      </c>
      <c r="C168" s="638">
        <v>407</v>
      </c>
      <c r="D168" s="638">
        <v>10</v>
      </c>
      <c r="E168" s="638">
        <v>34</v>
      </c>
      <c r="F168" s="638">
        <v>44</v>
      </c>
      <c r="G168" s="638">
        <v>5</v>
      </c>
      <c r="H168" s="638">
        <v>271</v>
      </c>
      <c r="I168" s="638">
        <v>27</v>
      </c>
      <c r="J168" s="638">
        <v>1</v>
      </c>
      <c r="K168" s="638">
        <v>1</v>
      </c>
      <c r="L168" s="638">
        <v>1</v>
      </c>
      <c r="M168" s="638">
        <v>1</v>
      </c>
      <c r="N168" s="638">
        <v>6</v>
      </c>
      <c r="O168" s="638">
        <f t="shared" si="61"/>
        <v>771</v>
      </c>
      <c r="P168" s="639">
        <f t="shared" si="62"/>
        <v>37</v>
      </c>
      <c r="Q168" s="638">
        <f t="shared" si="63"/>
        <v>808</v>
      </c>
      <c r="R168" s="638">
        <v>4</v>
      </c>
      <c r="S168" s="638">
        <v>0</v>
      </c>
      <c r="T168" s="638">
        <f t="shared" si="64"/>
        <v>4</v>
      </c>
    </row>
    <row r="169" spans="1:20" ht="25.5" hidden="1" outlineLevel="1">
      <c r="A169" s="996" t="s">
        <v>1573</v>
      </c>
      <c r="B169" s="635" t="s">
        <v>1574</v>
      </c>
      <c r="C169" s="636">
        <v>8</v>
      </c>
      <c r="D169" s="636">
        <v>0</v>
      </c>
      <c r="E169" s="637">
        <v>0</v>
      </c>
      <c r="F169" s="636">
        <v>2</v>
      </c>
      <c r="G169" s="636">
        <v>0</v>
      </c>
      <c r="H169" s="638">
        <v>9</v>
      </c>
      <c r="I169" s="636">
        <v>2</v>
      </c>
      <c r="J169" s="637">
        <v>0</v>
      </c>
      <c r="K169" s="637">
        <v>0</v>
      </c>
      <c r="L169" s="637">
        <v>0</v>
      </c>
      <c r="M169" s="637">
        <v>0</v>
      </c>
      <c r="N169" s="637">
        <v>1</v>
      </c>
      <c r="O169" s="638">
        <f t="shared" si="61"/>
        <v>19</v>
      </c>
      <c r="P169" s="639">
        <f t="shared" si="62"/>
        <v>3</v>
      </c>
      <c r="Q169" s="638">
        <f t="shared" si="63"/>
        <v>22</v>
      </c>
      <c r="R169" s="638">
        <v>0</v>
      </c>
      <c r="S169" s="638">
        <v>0</v>
      </c>
      <c r="T169" s="638">
        <f t="shared" si="64"/>
        <v>0</v>
      </c>
    </row>
    <row r="170" spans="1:20" hidden="1" outlineLevel="1">
      <c r="A170" s="996"/>
      <c r="B170" s="635" t="s">
        <v>1575</v>
      </c>
      <c r="C170" s="638">
        <v>0</v>
      </c>
      <c r="D170" s="639">
        <v>0</v>
      </c>
      <c r="E170" s="639">
        <v>0</v>
      </c>
      <c r="F170" s="639">
        <v>0</v>
      </c>
      <c r="G170" s="639">
        <v>0</v>
      </c>
      <c r="H170" s="638">
        <v>0</v>
      </c>
      <c r="I170" s="639">
        <v>0</v>
      </c>
      <c r="J170" s="639">
        <v>0</v>
      </c>
      <c r="K170" s="639">
        <v>0</v>
      </c>
      <c r="L170" s="639">
        <v>0</v>
      </c>
      <c r="M170" s="639">
        <v>0</v>
      </c>
      <c r="N170" s="639">
        <v>0</v>
      </c>
      <c r="O170" s="638">
        <f>SUM(C170:N170)</f>
        <v>0</v>
      </c>
      <c r="P170" s="639">
        <f t="shared" si="62"/>
        <v>0</v>
      </c>
      <c r="Q170" s="638">
        <f t="shared" si="63"/>
        <v>0</v>
      </c>
      <c r="R170" s="638">
        <v>0</v>
      </c>
      <c r="S170" s="638">
        <v>0</v>
      </c>
      <c r="T170" s="638">
        <f t="shared" si="64"/>
        <v>0</v>
      </c>
    </row>
    <row r="171" spans="1:20" hidden="1" outlineLevel="1">
      <c r="A171" s="996"/>
      <c r="B171" s="635" t="s">
        <v>1576</v>
      </c>
      <c r="C171" s="636">
        <v>1</v>
      </c>
      <c r="D171" s="637">
        <v>0</v>
      </c>
      <c r="E171" s="637">
        <v>0</v>
      </c>
      <c r="F171" s="637">
        <v>0</v>
      </c>
      <c r="G171" s="637">
        <v>0</v>
      </c>
      <c r="H171" s="637">
        <v>0</v>
      </c>
      <c r="I171" s="637">
        <v>0</v>
      </c>
      <c r="J171" s="637">
        <v>0</v>
      </c>
      <c r="K171" s="637">
        <v>0</v>
      </c>
      <c r="L171" s="637">
        <v>0</v>
      </c>
      <c r="M171" s="637">
        <v>0</v>
      </c>
      <c r="N171" s="637">
        <v>0</v>
      </c>
      <c r="O171" s="638">
        <f>SUM(C171:N171)</f>
        <v>1</v>
      </c>
      <c r="P171" s="639">
        <f t="shared" si="62"/>
        <v>0</v>
      </c>
      <c r="Q171" s="638">
        <f t="shared" si="63"/>
        <v>1</v>
      </c>
      <c r="R171" s="638">
        <v>0</v>
      </c>
      <c r="S171" s="638">
        <v>0</v>
      </c>
      <c r="T171" s="638">
        <f t="shared" si="64"/>
        <v>0</v>
      </c>
    </row>
    <row r="172" spans="1:20" ht="11.25" hidden="1" customHeight="1" outlineLevel="1">
      <c r="A172" s="996" t="s">
        <v>1577</v>
      </c>
      <c r="B172" s="635" t="s">
        <v>1578</v>
      </c>
      <c r="C172" s="638">
        <v>17</v>
      </c>
      <c r="D172" s="639">
        <v>1</v>
      </c>
      <c r="E172" s="639">
        <v>0</v>
      </c>
      <c r="F172" s="639">
        <v>1</v>
      </c>
      <c r="G172" s="639">
        <v>0</v>
      </c>
      <c r="H172" s="638">
        <v>8</v>
      </c>
      <c r="I172" s="639">
        <v>0</v>
      </c>
      <c r="J172" s="639">
        <v>0</v>
      </c>
      <c r="K172" s="639">
        <v>0</v>
      </c>
      <c r="L172" s="639">
        <v>0</v>
      </c>
      <c r="M172" s="639">
        <v>0</v>
      </c>
      <c r="N172" s="639">
        <v>0</v>
      </c>
      <c r="O172" s="638">
        <f>SUM(C172:N172)</f>
        <v>27</v>
      </c>
      <c r="P172" s="639">
        <f t="shared" si="62"/>
        <v>0</v>
      </c>
      <c r="Q172" s="638">
        <f t="shared" si="63"/>
        <v>27</v>
      </c>
      <c r="R172" s="638">
        <v>0</v>
      </c>
      <c r="S172" s="638">
        <v>0</v>
      </c>
      <c r="T172" s="638">
        <f t="shared" si="64"/>
        <v>0</v>
      </c>
    </row>
    <row r="173" spans="1:20" ht="25.5" hidden="1" outlineLevel="1">
      <c r="A173" s="996"/>
      <c r="B173" s="635" t="s">
        <v>1579</v>
      </c>
      <c r="C173" s="636">
        <v>12</v>
      </c>
      <c r="D173" s="637">
        <v>0</v>
      </c>
      <c r="E173" s="636">
        <v>0</v>
      </c>
      <c r="F173" s="637">
        <v>1</v>
      </c>
      <c r="G173" s="637">
        <v>0</v>
      </c>
      <c r="H173" s="638">
        <v>10</v>
      </c>
      <c r="I173" s="637">
        <v>1</v>
      </c>
      <c r="J173" s="637">
        <v>0</v>
      </c>
      <c r="K173" s="637">
        <v>0</v>
      </c>
      <c r="L173" s="637">
        <v>0</v>
      </c>
      <c r="M173" s="637">
        <v>0</v>
      </c>
      <c r="N173" s="637">
        <v>0</v>
      </c>
      <c r="O173" s="638">
        <f t="shared" si="61"/>
        <v>23</v>
      </c>
      <c r="P173" s="639">
        <f t="shared" si="62"/>
        <v>1</v>
      </c>
      <c r="Q173" s="638">
        <f t="shared" si="63"/>
        <v>24</v>
      </c>
      <c r="R173" s="638">
        <v>0</v>
      </c>
      <c r="S173" s="638">
        <v>0</v>
      </c>
      <c r="T173" s="638">
        <f t="shared" si="64"/>
        <v>0</v>
      </c>
    </row>
    <row r="174" spans="1:20" ht="38.25" hidden="1" outlineLevel="1">
      <c r="A174" s="996"/>
      <c r="B174" s="635" t="s">
        <v>1580</v>
      </c>
      <c r="C174" s="638">
        <v>75</v>
      </c>
      <c r="D174" s="638">
        <v>8</v>
      </c>
      <c r="E174" s="638">
        <v>12</v>
      </c>
      <c r="F174" s="638">
        <v>5</v>
      </c>
      <c r="G174" s="638">
        <v>3</v>
      </c>
      <c r="H174" s="638">
        <v>36</v>
      </c>
      <c r="I174" s="639">
        <v>1</v>
      </c>
      <c r="J174" s="639">
        <v>0</v>
      </c>
      <c r="K174" s="639">
        <v>0</v>
      </c>
      <c r="L174" s="639">
        <v>0</v>
      </c>
      <c r="M174" s="639">
        <v>0</v>
      </c>
      <c r="N174" s="638">
        <v>1</v>
      </c>
      <c r="O174" s="638">
        <f t="shared" si="61"/>
        <v>139</v>
      </c>
      <c r="P174" s="639">
        <f t="shared" si="62"/>
        <v>2</v>
      </c>
      <c r="Q174" s="638">
        <f t="shared" si="63"/>
        <v>141</v>
      </c>
      <c r="R174" s="638">
        <v>1</v>
      </c>
      <c r="S174" s="638">
        <v>0</v>
      </c>
      <c r="T174" s="638">
        <f t="shared" si="64"/>
        <v>1</v>
      </c>
    </row>
    <row r="175" spans="1:20" hidden="1" outlineLevel="1">
      <c r="A175" s="996"/>
      <c r="B175" s="635" t="s">
        <v>1581</v>
      </c>
      <c r="C175" s="636">
        <v>1</v>
      </c>
      <c r="D175" s="637">
        <v>0</v>
      </c>
      <c r="E175" s="637">
        <v>0</v>
      </c>
      <c r="F175" s="637">
        <v>0</v>
      </c>
      <c r="G175" s="637">
        <v>0</v>
      </c>
      <c r="H175" s="638">
        <v>0</v>
      </c>
      <c r="I175" s="637">
        <v>0</v>
      </c>
      <c r="J175" s="637">
        <v>0</v>
      </c>
      <c r="K175" s="637">
        <v>0</v>
      </c>
      <c r="L175" s="637">
        <v>0</v>
      </c>
      <c r="M175" s="637">
        <v>0</v>
      </c>
      <c r="N175" s="637">
        <v>0</v>
      </c>
      <c r="O175" s="638">
        <f>SUM(C175:N175)</f>
        <v>1</v>
      </c>
      <c r="P175" s="639">
        <f t="shared" si="62"/>
        <v>0</v>
      </c>
      <c r="Q175" s="638">
        <f t="shared" si="63"/>
        <v>1</v>
      </c>
      <c r="R175" s="638">
        <v>0</v>
      </c>
      <c r="S175" s="638">
        <v>0</v>
      </c>
      <c r="T175" s="638">
        <f t="shared" si="64"/>
        <v>0</v>
      </c>
    </row>
    <row r="176" spans="1:20" ht="25.5" hidden="1" outlineLevel="1">
      <c r="A176" s="996"/>
      <c r="B176" s="635" t="s">
        <v>1582</v>
      </c>
      <c r="C176" s="638">
        <v>5</v>
      </c>
      <c r="D176" s="638">
        <v>0</v>
      </c>
      <c r="E176" s="638">
        <v>0</v>
      </c>
      <c r="F176" s="638">
        <v>0</v>
      </c>
      <c r="G176" s="639">
        <v>0</v>
      </c>
      <c r="H176" s="638">
        <v>3</v>
      </c>
      <c r="I176" s="638">
        <v>1</v>
      </c>
      <c r="J176" s="639">
        <v>0</v>
      </c>
      <c r="K176" s="639">
        <v>0</v>
      </c>
      <c r="L176" s="639">
        <v>0</v>
      </c>
      <c r="M176" s="639">
        <v>0</v>
      </c>
      <c r="N176" s="639">
        <v>0</v>
      </c>
      <c r="O176" s="638">
        <f t="shared" si="61"/>
        <v>8</v>
      </c>
      <c r="P176" s="639">
        <f t="shared" si="62"/>
        <v>1</v>
      </c>
      <c r="Q176" s="638">
        <f t="shared" si="63"/>
        <v>9</v>
      </c>
      <c r="R176" s="638">
        <v>0</v>
      </c>
      <c r="S176" s="638">
        <v>0</v>
      </c>
      <c r="T176" s="638">
        <f t="shared" si="64"/>
        <v>0</v>
      </c>
    </row>
    <row r="177" spans="1:20" ht="17.100000000000001" customHeight="1" collapsed="1">
      <c r="A177" s="981" t="s">
        <v>1583</v>
      </c>
      <c r="B177" s="981"/>
      <c r="C177" s="640">
        <f>SUM(C178:C194)</f>
        <v>266</v>
      </c>
      <c r="D177" s="640">
        <f t="shared" ref="D177:T177" si="65">SUM(D178:D194)</f>
        <v>8</v>
      </c>
      <c r="E177" s="640">
        <f t="shared" si="65"/>
        <v>4</v>
      </c>
      <c r="F177" s="640">
        <f t="shared" si="65"/>
        <v>10</v>
      </c>
      <c r="G177" s="640">
        <f t="shared" si="65"/>
        <v>1</v>
      </c>
      <c r="H177" s="640">
        <f t="shared" si="65"/>
        <v>58</v>
      </c>
      <c r="I177" s="640">
        <f t="shared" si="65"/>
        <v>590</v>
      </c>
      <c r="J177" s="640">
        <f t="shared" si="65"/>
        <v>8</v>
      </c>
      <c r="K177" s="640">
        <f t="shared" si="65"/>
        <v>4</v>
      </c>
      <c r="L177" s="640">
        <f t="shared" si="65"/>
        <v>7</v>
      </c>
      <c r="M177" s="640">
        <f t="shared" si="65"/>
        <v>3</v>
      </c>
      <c r="N177" s="640">
        <f t="shared" si="65"/>
        <v>34</v>
      </c>
      <c r="O177" s="640">
        <f t="shared" si="65"/>
        <v>347</v>
      </c>
      <c r="P177" s="640">
        <f t="shared" si="65"/>
        <v>646</v>
      </c>
      <c r="Q177" s="641">
        <f t="shared" si="65"/>
        <v>993</v>
      </c>
      <c r="R177" s="640">
        <f t="shared" si="65"/>
        <v>1</v>
      </c>
      <c r="S177" s="640">
        <f t="shared" si="65"/>
        <v>1</v>
      </c>
      <c r="T177" s="641">
        <f t="shared" si="65"/>
        <v>2</v>
      </c>
    </row>
    <row r="178" spans="1:20" ht="25.5" hidden="1" outlineLevel="1">
      <c r="A178" s="996" t="s">
        <v>1584</v>
      </c>
      <c r="B178" s="635" t="s">
        <v>1585</v>
      </c>
      <c r="C178" s="636">
        <v>3</v>
      </c>
      <c r="D178" s="637">
        <v>0</v>
      </c>
      <c r="E178" s="637">
        <v>0</v>
      </c>
      <c r="F178" s="637">
        <v>1</v>
      </c>
      <c r="G178" s="637">
        <v>0</v>
      </c>
      <c r="H178" s="638">
        <v>3</v>
      </c>
      <c r="I178" s="636">
        <v>9</v>
      </c>
      <c r="J178" s="637">
        <v>0</v>
      </c>
      <c r="K178" s="637">
        <v>1</v>
      </c>
      <c r="L178" s="637">
        <v>0</v>
      </c>
      <c r="M178" s="637">
        <v>0</v>
      </c>
      <c r="N178" s="638">
        <v>0</v>
      </c>
      <c r="O178" s="638">
        <f t="shared" ref="O178:O194" si="66">SUM(C178:H178)</f>
        <v>7</v>
      </c>
      <c r="P178" s="639">
        <f t="shared" ref="P178:P194" si="67">SUM(I178:N178)</f>
        <v>10</v>
      </c>
      <c r="Q178" s="638">
        <f t="shared" ref="Q178:Q194" si="68">+P178+O178</f>
        <v>17</v>
      </c>
      <c r="R178" s="638">
        <v>0</v>
      </c>
      <c r="S178" s="638">
        <v>0</v>
      </c>
      <c r="T178" s="638">
        <f t="shared" ref="T178:T194" si="69">+S178+R178</f>
        <v>0</v>
      </c>
    </row>
    <row r="179" spans="1:20" ht="25.5" hidden="1" outlineLevel="1">
      <c r="A179" s="996"/>
      <c r="B179" s="635" t="s">
        <v>1586</v>
      </c>
      <c r="C179" s="638">
        <v>9</v>
      </c>
      <c r="D179" s="638">
        <v>0</v>
      </c>
      <c r="E179" s="639">
        <v>0</v>
      </c>
      <c r="F179" s="639">
        <v>0</v>
      </c>
      <c r="G179" s="639">
        <v>0</v>
      </c>
      <c r="H179" s="638">
        <v>1</v>
      </c>
      <c r="I179" s="638">
        <v>23</v>
      </c>
      <c r="J179" s="639">
        <v>1</v>
      </c>
      <c r="K179" s="639">
        <v>0</v>
      </c>
      <c r="L179" s="639">
        <v>0</v>
      </c>
      <c r="M179" s="639">
        <v>0</v>
      </c>
      <c r="N179" s="639">
        <v>1</v>
      </c>
      <c r="O179" s="638">
        <f t="shared" si="66"/>
        <v>10</v>
      </c>
      <c r="P179" s="639">
        <f t="shared" si="67"/>
        <v>25</v>
      </c>
      <c r="Q179" s="638">
        <f t="shared" si="68"/>
        <v>35</v>
      </c>
      <c r="R179" s="638">
        <v>0</v>
      </c>
      <c r="S179" s="638">
        <v>0</v>
      </c>
      <c r="T179" s="638">
        <f t="shared" si="69"/>
        <v>0</v>
      </c>
    </row>
    <row r="180" spans="1:20" ht="25.5" hidden="1" outlineLevel="1">
      <c r="A180" s="996"/>
      <c r="B180" s="635" t="s">
        <v>1587</v>
      </c>
      <c r="C180" s="636">
        <v>7</v>
      </c>
      <c r="D180" s="637">
        <v>0</v>
      </c>
      <c r="E180" s="637">
        <v>1</v>
      </c>
      <c r="F180" s="637">
        <v>0</v>
      </c>
      <c r="G180" s="637">
        <v>0</v>
      </c>
      <c r="H180" s="638">
        <v>2</v>
      </c>
      <c r="I180" s="637">
        <v>6</v>
      </c>
      <c r="J180" s="637">
        <v>0</v>
      </c>
      <c r="K180" s="637">
        <v>0</v>
      </c>
      <c r="L180" s="637">
        <v>0</v>
      </c>
      <c r="M180" s="637">
        <v>1</v>
      </c>
      <c r="N180" s="637">
        <v>1</v>
      </c>
      <c r="O180" s="638">
        <f t="shared" si="66"/>
        <v>10</v>
      </c>
      <c r="P180" s="639">
        <f t="shared" si="67"/>
        <v>8</v>
      </c>
      <c r="Q180" s="638">
        <f t="shared" si="68"/>
        <v>18</v>
      </c>
      <c r="R180" s="638">
        <v>1</v>
      </c>
      <c r="S180" s="638">
        <v>0</v>
      </c>
      <c r="T180" s="638">
        <f t="shared" si="69"/>
        <v>1</v>
      </c>
    </row>
    <row r="181" spans="1:20" ht="25.5" hidden="1" outlineLevel="1">
      <c r="A181" s="996"/>
      <c r="B181" s="635" t="s">
        <v>1588</v>
      </c>
      <c r="C181" s="639">
        <v>3</v>
      </c>
      <c r="D181" s="639">
        <v>0</v>
      </c>
      <c r="E181" s="639">
        <v>0</v>
      </c>
      <c r="F181" s="639">
        <v>0</v>
      </c>
      <c r="G181" s="639">
        <v>0</v>
      </c>
      <c r="H181" s="639">
        <v>0</v>
      </c>
      <c r="I181" s="638">
        <v>0</v>
      </c>
      <c r="J181" s="639">
        <v>0</v>
      </c>
      <c r="K181" s="639">
        <v>0</v>
      </c>
      <c r="L181" s="639">
        <v>0</v>
      </c>
      <c r="M181" s="639">
        <v>0</v>
      </c>
      <c r="N181" s="639">
        <v>0</v>
      </c>
      <c r="O181" s="638">
        <f>SUM(C181:N181)</f>
        <v>3</v>
      </c>
      <c r="P181" s="639">
        <f t="shared" si="67"/>
        <v>0</v>
      </c>
      <c r="Q181" s="638">
        <f t="shared" si="68"/>
        <v>3</v>
      </c>
      <c r="R181" s="638">
        <v>0</v>
      </c>
      <c r="S181" s="638">
        <v>0</v>
      </c>
      <c r="T181" s="638">
        <f t="shared" si="69"/>
        <v>0</v>
      </c>
    </row>
    <row r="182" spans="1:20" ht="25.5" hidden="1" outlineLevel="1">
      <c r="A182" s="996" t="s">
        <v>1589</v>
      </c>
      <c r="B182" s="635" t="s">
        <v>1590</v>
      </c>
      <c r="C182" s="636">
        <v>89</v>
      </c>
      <c r="D182" s="637">
        <v>0</v>
      </c>
      <c r="E182" s="637">
        <v>0</v>
      </c>
      <c r="F182" s="636">
        <v>0</v>
      </c>
      <c r="G182" s="636">
        <v>0</v>
      </c>
      <c r="H182" s="638">
        <v>5</v>
      </c>
      <c r="I182" s="636">
        <v>314</v>
      </c>
      <c r="J182" s="636">
        <v>1</v>
      </c>
      <c r="K182" s="637">
        <v>0</v>
      </c>
      <c r="L182" s="637">
        <v>2</v>
      </c>
      <c r="M182" s="637">
        <v>0</v>
      </c>
      <c r="N182" s="638">
        <v>10</v>
      </c>
      <c r="O182" s="638">
        <f t="shared" si="66"/>
        <v>94</v>
      </c>
      <c r="P182" s="639">
        <f t="shared" si="67"/>
        <v>327</v>
      </c>
      <c r="Q182" s="638">
        <f t="shared" si="68"/>
        <v>421</v>
      </c>
      <c r="R182" s="638">
        <v>0</v>
      </c>
      <c r="S182" s="638">
        <v>1</v>
      </c>
      <c r="T182" s="638">
        <f t="shared" si="69"/>
        <v>1</v>
      </c>
    </row>
    <row r="183" spans="1:20" ht="25.5" hidden="1" outlineLevel="1">
      <c r="A183" s="996"/>
      <c r="B183" s="635" t="s">
        <v>1591</v>
      </c>
      <c r="C183" s="639">
        <v>2</v>
      </c>
      <c r="D183" s="639">
        <v>0</v>
      </c>
      <c r="E183" s="639">
        <v>0</v>
      </c>
      <c r="F183" s="639">
        <v>0</v>
      </c>
      <c r="G183" s="639">
        <v>0</v>
      </c>
      <c r="H183" s="639">
        <v>2</v>
      </c>
      <c r="I183" s="638">
        <v>13</v>
      </c>
      <c r="J183" s="639">
        <v>0</v>
      </c>
      <c r="K183" s="639">
        <v>0</v>
      </c>
      <c r="L183" s="639">
        <v>0</v>
      </c>
      <c r="M183" s="639">
        <v>0</v>
      </c>
      <c r="N183" s="638">
        <v>1</v>
      </c>
      <c r="O183" s="638">
        <f t="shared" si="66"/>
        <v>4</v>
      </c>
      <c r="P183" s="639">
        <f t="shared" si="67"/>
        <v>14</v>
      </c>
      <c r="Q183" s="638">
        <f t="shared" si="68"/>
        <v>18</v>
      </c>
      <c r="R183" s="638">
        <v>0</v>
      </c>
      <c r="S183" s="638">
        <v>0</v>
      </c>
      <c r="T183" s="638">
        <f t="shared" si="69"/>
        <v>0</v>
      </c>
    </row>
    <row r="184" spans="1:20" ht="38.25" hidden="1" outlineLevel="1">
      <c r="A184" s="635" t="s">
        <v>1592</v>
      </c>
      <c r="B184" s="635" t="s">
        <v>1593</v>
      </c>
      <c r="C184" s="637">
        <v>10</v>
      </c>
      <c r="D184" s="637">
        <v>0</v>
      </c>
      <c r="E184" s="637">
        <v>1</v>
      </c>
      <c r="F184" s="636">
        <v>2</v>
      </c>
      <c r="G184" s="637">
        <v>0</v>
      </c>
      <c r="H184" s="638">
        <v>6</v>
      </c>
      <c r="I184" s="636">
        <v>17</v>
      </c>
      <c r="J184" s="637">
        <v>1</v>
      </c>
      <c r="K184" s="637">
        <v>0</v>
      </c>
      <c r="L184" s="637">
        <v>0</v>
      </c>
      <c r="M184" s="637">
        <v>0</v>
      </c>
      <c r="N184" s="638">
        <v>2</v>
      </c>
      <c r="O184" s="638">
        <f t="shared" si="66"/>
        <v>19</v>
      </c>
      <c r="P184" s="639">
        <f t="shared" si="67"/>
        <v>20</v>
      </c>
      <c r="Q184" s="638">
        <f t="shared" si="68"/>
        <v>39</v>
      </c>
      <c r="R184" s="638">
        <v>0</v>
      </c>
      <c r="S184" s="638">
        <v>0</v>
      </c>
      <c r="T184" s="638">
        <f t="shared" si="69"/>
        <v>0</v>
      </c>
    </row>
    <row r="185" spans="1:20" ht="25.5" hidden="1" outlineLevel="1">
      <c r="A185" s="635" t="s">
        <v>1594</v>
      </c>
      <c r="B185" s="635" t="s">
        <v>1595</v>
      </c>
      <c r="C185" s="638">
        <v>6</v>
      </c>
      <c r="D185" s="638">
        <v>0</v>
      </c>
      <c r="E185" s="639">
        <v>0</v>
      </c>
      <c r="F185" s="638">
        <v>0</v>
      </c>
      <c r="G185" s="639">
        <v>0</v>
      </c>
      <c r="H185" s="638">
        <v>4</v>
      </c>
      <c r="I185" s="639">
        <v>2</v>
      </c>
      <c r="J185" s="639">
        <v>0</v>
      </c>
      <c r="K185" s="639">
        <v>0</v>
      </c>
      <c r="L185" s="639">
        <v>0</v>
      </c>
      <c r="M185" s="639">
        <v>0</v>
      </c>
      <c r="N185" s="638">
        <v>0</v>
      </c>
      <c r="O185" s="638">
        <f t="shared" si="66"/>
        <v>10</v>
      </c>
      <c r="P185" s="639">
        <f t="shared" si="67"/>
        <v>2</v>
      </c>
      <c r="Q185" s="638">
        <f t="shared" si="68"/>
        <v>12</v>
      </c>
      <c r="R185" s="638">
        <v>0</v>
      </c>
      <c r="S185" s="638">
        <v>0</v>
      </c>
      <c r="T185" s="638">
        <f t="shared" si="69"/>
        <v>0</v>
      </c>
    </row>
    <row r="186" spans="1:20" ht="11.25" hidden="1" customHeight="1" outlineLevel="1">
      <c r="A186" s="996" t="s">
        <v>1596</v>
      </c>
      <c r="B186" s="635" t="s">
        <v>1597</v>
      </c>
      <c r="C186" s="637">
        <v>4</v>
      </c>
      <c r="D186" s="637">
        <v>0</v>
      </c>
      <c r="E186" s="637">
        <v>0</v>
      </c>
      <c r="F186" s="637">
        <v>0</v>
      </c>
      <c r="G186" s="637">
        <v>0</v>
      </c>
      <c r="H186" s="638">
        <v>1</v>
      </c>
      <c r="I186" s="636">
        <v>9</v>
      </c>
      <c r="J186" s="637">
        <v>0</v>
      </c>
      <c r="K186" s="637">
        <v>0</v>
      </c>
      <c r="L186" s="637">
        <v>0</v>
      </c>
      <c r="M186" s="637">
        <v>0</v>
      </c>
      <c r="N186" s="637">
        <v>1</v>
      </c>
      <c r="O186" s="638">
        <f t="shared" si="66"/>
        <v>5</v>
      </c>
      <c r="P186" s="639">
        <f t="shared" si="67"/>
        <v>10</v>
      </c>
      <c r="Q186" s="638">
        <f t="shared" si="68"/>
        <v>15</v>
      </c>
      <c r="R186" s="638">
        <v>0</v>
      </c>
      <c r="S186" s="638">
        <v>0</v>
      </c>
      <c r="T186" s="638">
        <f t="shared" si="69"/>
        <v>0</v>
      </c>
    </row>
    <row r="187" spans="1:20" ht="25.5" hidden="1" outlineLevel="1">
      <c r="A187" s="996"/>
      <c r="B187" s="635" t="s">
        <v>1598</v>
      </c>
      <c r="C187" s="639">
        <v>11</v>
      </c>
      <c r="D187" s="639">
        <v>0</v>
      </c>
      <c r="E187" s="639">
        <v>0</v>
      </c>
      <c r="F187" s="638">
        <v>1</v>
      </c>
      <c r="G187" s="639">
        <v>0</v>
      </c>
      <c r="H187" s="638">
        <v>1</v>
      </c>
      <c r="I187" s="638">
        <v>19</v>
      </c>
      <c r="J187" s="639">
        <v>0</v>
      </c>
      <c r="K187" s="639">
        <v>1</v>
      </c>
      <c r="L187" s="639">
        <v>0</v>
      </c>
      <c r="M187" s="639">
        <v>0</v>
      </c>
      <c r="N187" s="638">
        <v>2</v>
      </c>
      <c r="O187" s="638">
        <f t="shared" si="66"/>
        <v>13</v>
      </c>
      <c r="P187" s="639">
        <f t="shared" si="67"/>
        <v>22</v>
      </c>
      <c r="Q187" s="638">
        <f t="shared" si="68"/>
        <v>35</v>
      </c>
      <c r="R187" s="638">
        <v>0</v>
      </c>
      <c r="S187" s="638">
        <v>0</v>
      </c>
      <c r="T187" s="638">
        <f t="shared" si="69"/>
        <v>0</v>
      </c>
    </row>
    <row r="188" spans="1:20" hidden="1" outlineLevel="1">
      <c r="A188" s="996"/>
      <c r="B188" s="635" t="s">
        <v>1599</v>
      </c>
      <c r="C188" s="637">
        <v>3</v>
      </c>
      <c r="D188" s="637">
        <v>0</v>
      </c>
      <c r="E188" s="637">
        <v>0</v>
      </c>
      <c r="F188" s="637">
        <v>0</v>
      </c>
      <c r="G188" s="637">
        <v>0</v>
      </c>
      <c r="H188" s="638">
        <v>0</v>
      </c>
      <c r="I188" s="636">
        <v>3</v>
      </c>
      <c r="J188" s="637">
        <v>0</v>
      </c>
      <c r="K188" s="637">
        <v>0</v>
      </c>
      <c r="L188" s="637">
        <v>0</v>
      </c>
      <c r="M188" s="637">
        <v>0</v>
      </c>
      <c r="N188" s="637">
        <v>0</v>
      </c>
      <c r="O188" s="638">
        <f t="shared" si="66"/>
        <v>3</v>
      </c>
      <c r="P188" s="639">
        <f t="shared" si="67"/>
        <v>3</v>
      </c>
      <c r="Q188" s="638">
        <f t="shared" si="68"/>
        <v>6</v>
      </c>
      <c r="R188" s="638">
        <v>0</v>
      </c>
      <c r="S188" s="638">
        <v>0</v>
      </c>
      <c r="T188" s="638">
        <f t="shared" si="69"/>
        <v>0</v>
      </c>
    </row>
    <row r="189" spans="1:20" hidden="1" outlineLevel="1">
      <c r="A189" s="996"/>
      <c r="B189" s="635" t="s">
        <v>1600</v>
      </c>
      <c r="C189" s="639">
        <v>0</v>
      </c>
      <c r="D189" s="639">
        <v>0</v>
      </c>
      <c r="E189" s="639">
        <v>0</v>
      </c>
      <c r="F189" s="639">
        <v>0</v>
      </c>
      <c r="G189" s="639">
        <v>0</v>
      </c>
      <c r="H189" s="639">
        <v>0</v>
      </c>
      <c r="I189" s="639">
        <v>0</v>
      </c>
      <c r="J189" s="639">
        <v>0</v>
      </c>
      <c r="K189" s="639">
        <v>0</v>
      </c>
      <c r="L189" s="639">
        <v>0</v>
      </c>
      <c r="M189" s="639">
        <v>0</v>
      </c>
      <c r="N189" s="639">
        <v>0</v>
      </c>
      <c r="O189" s="638">
        <f>SUM(C189:N189)</f>
        <v>0</v>
      </c>
      <c r="P189" s="639">
        <f t="shared" si="67"/>
        <v>0</v>
      </c>
      <c r="Q189" s="638">
        <f t="shared" si="68"/>
        <v>0</v>
      </c>
      <c r="R189" s="638">
        <v>0</v>
      </c>
      <c r="S189" s="638">
        <v>0</v>
      </c>
      <c r="T189" s="638">
        <f t="shared" si="69"/>
        <v>0</v>
      </c>
    </row>
    <row r="190" spans="1:20" ht="25.5" hidden="1" outlineLevel="1">
      <c r="A190" s="996"/>
      <c r="B190" s="635" t="s">
        <v>1601</v>
      </c>
      <c r="C190" s="637">
        <v>1</v>
      </c>
      <c r="D190" s="637">
        <v>0</v>
      </c>
      <c r="E190" s="637">
        <v>0</v>
      </c>
      <c r="F190" s="637">
        <v>0</v>
      </c>
      <c r="G190" s="637">
        <v>0</v>
      </c>
      <c r="H190" s="637">
        <v>0</v>
      </c>
      <c r="I190" s="637">
        <v>0</v>
      </c>
      <c r="J190" s="637">
        <v>0</v>
      </c>
      <c r="K190" s="637">
        <v>0</v>
      </c>
      <c r="L190" s="637">
        <v>0</v>
      </c>
      <c r="M190" s="637">
        <v>0</v>
      </c>
      <c r="N190" s="637">
        <v>0</v>
      </c>
      <c r="O190" s="638">
        <f>SUM(C190:N190)</f>
        <v>1</v>
      </c>
      <c r="P190" s="639">
        <f t="shared" si="67"/>
        <v>0</v>
      </c>
      <c r="Q190" s="638">
        <f t="shared" si="68"/>
        <v>1</v>
      </c>
      <c r="R190" s="638">
        <v>0</v>
      </c>
      <c r="S190" s="638">
        <v>0</v>
      </c>
      <c r="T190" s="638">
        <f t="shared" si="69"/>
        <v>0</v>
      </c>
    </row>
    <row r="191" spans="1:20" hidden="1" outlineLevel="1">
      <c r="A191" s="996"/>
      <c r="B191" s="635" t="s">
        <v>1602</v>
      </c>
      <c r="C191" s="638">
        <v>11</v>
      </c>
      <c r="D191" s="639">
        <v>0</v>
      </c>
      <c r="E191" s="639">
        <v>0</v>
      </c>
      <c r="F191" s="639">
        <v>0</v>
      </c>
      <c r="G191" s="639">
        <v>0</v>
      </c>
      <c r="H191" s="638">
        <v>2</v>
      </c>
      <c r="I191" s="638">
        <v>11</v>
      </c>
      <c r="J191" s="639">
        <v>0</v>
      </c>
      <c r="K191" s="639">
        <v>0</v>
      </c>
      <c r="L191" s="639">
        <v>1</v>
      </c>
      <c r="M191" s="639">
        <v>0</v>
      </c>
      <c r="N191" s="638">
        <v>2</v>
      </c>
      <c r="O191" s="638">
        <f t="shared" si="66"/>
        <v>13</v>
      </c>
      <c r="P191" s="639">
        <f t="shared" si="67"/>
        <v>14</v>
      </c>
      <c r="Q191" s="638">
        <f t="shared" si="68"/>
        <v>27</v>
      </c>
      <c r="R191" s="638">
        <v>0</v>
      </c>
      <c r="S191" s="638">
        <v>0</v>
      </c>
      <c r="T191" s="638">
        <f t="shared" si="69"/>
        <v>0</v>
      </c>
    </row>
    <row r="192" spans="1:20" ht="38.25" hidden="1" outlineLevel="1">
      <c r="A192" s="996"/>
      <c r="B192" s="635" t="s">
        <v>1603</v>
      </c>
      <c r="C192" s="636">
        <v>6</v>
      </c>
      <c r="D192" s="636">
        <v>0</v>
      </c>
      <c r="E192" s="637">
        <v>1</v>
      </c>
      <c r="F192" s="637">
        <v>0</v>
      </c>
      <c r="G192" s="637">
        <v>0</v>
      </c>
      <c r="H192" s="638">
        <v>0</v>
      </c>
      <c r="I192" s="636">
        <v>4</v>
      </c>
      <c r="J192" s="637">
        <v>0</v>
      </c>
      <c r="K192" s="637">
        <v>0</v>
      </c>
      <c r="L192" s="637">
        <v>0</v>
      </c>
      <c r="M192" s="637">
        <v>0</v>
      </c>
      <c r="N192" s="637">
        <v>1</v>
      </c>
      <c r="O192" s="638">
        <f t="shared" si="66"/>
        <v>7</v>
      </c>
      <c r="P192" s="639">
        <f t="shared" si="67"/>
        <v>5</v>
      </c>
      <c r="Q192" s="638">
        <f t="shared" si="68"/>
        <v>12</v>
      </c>
      <c r="R192" s="638">
        <v>0</v>
      </c>
      <c r="S192" s="638">
        <v>0</v>
      </c>
      <c r="T192" s="638">
        <f t="shared" si="69"/>
        <v>0</v>
      </c>
    </row>
    <row r="193" spans="1:20" hidden="1" outlineLevel="1">
      <c r="A193" s="996"/>
      <c r="B193" s="635" t="s">
        <v>1604</v>
      </c>
      <c r="C193" s="638">
        <v>7</v>
      </c>
      <c r="D193" s="639">
        <v>0</v>
      </c>
      <c r="E193" s="639">
        <v>0</v>
      </c>
      <c r="F193" s="639">
        <v>0</v>
      </c>
      <c r="G193" s="639">
        <v>0</v>
      </c>
      <c r="H193" s="638">
        <v>5</v>
      </c>
      <c r="I193" s="638">
        <v>7</v>
      </c>
      <c r="J193" s="639">
        <v>2</v>
      </c>
      <c r="K193" s="639">
        <v>0</v>
      </c>
      <c r="L193" s="638">
        <v>0</v>
      </c>
      <c r="M193" s="639">
        <v>1</v>
      </c>
      <c r="N193" s="639">
        <v>1</v>
      </c>
      <c r="O193" s="638">
        <f t="shared" si="66"/>
        <v>12</v>
      </c>
      <c r="P193" s="639">
        <f t="shared" si="67"/>
        <v>11</v>
      </c>
      <c r="Q193" s="638">
        <f t="shared" si="68"/>
        <v>23</v>
      </c>
      <c r="R193" s="638">
        <v>0</v>
      </c>
      <c r="S193" s="638">
        <v>0</v>
      </c>
      <c r="T193" s="638">
        <f t="shared" si="69"/>
        <v>0</v>
      </c>
    </row>
    <row r="194" spans="1:20" ht="38.25" hidden="1" outlineLevel="1">
      <c r="A194" s="996"/>
      <c r="B194" s="635" t="s">
        <v>1605</v>
      </c>
      <c r="C194" s="636">
        <v>94</v>
      </c>
      <c r="D194" s="636">
        <v>8</v>
      </c>
      <c r="E194" s="636">
        <v>1</v>
      </c>
      <c r="F194" s="636">
        <v>6</v>
      </c>
      <c r="G194" s="636">
        <v>1</v>
      </c>
      <c r="H194" s="638">
        <v>26</v>
      </c>
      <c r="I194" s="636">
        <v>153</v>
      </c>
      <c r="J194" s="636">
        <v>3</v>
      </c>
      <c r="K194" s="636">
        <v>2</v>
      </c>
      <c r="L194" s="637">
        <v>4</v>
      </c>
      <c r="M194" s="637">
        <v>1</v>
      </c>
      <c r="N194" s="638">
        <v>12</v>
      </c>
      <c r="O194" s="638">
        <f t="shared" si="66"/>
        <v>136</v>
      </c>
      <c r="P194" s="639">
        <f t="shared" si="67"/>
        <v>175</v>
      </c>
      <c r="Q194" s="638">
        <f t="shared" si="68"/>
        <v>311</v>
      </c>
      <c r="R194" s="638">
        <v>0</v>
      </c>
      <c r="S194" s="638">
        <v>0</v>
      </c>
      <c r="T194" s="638">
        <f t="shared" si="69"/>
        <v>0</v>
      </c>
    </row>
    <row r="195" spans="1:20" ht="17.100000000000001" customHeight="1" collapsed="1">
      <c r="A195" s="981" t="s">
        <v>1606</v>
      </c>
      <c r="B195" s="981"/>
      <c r="C195" s="634">
        <f>SUM(C196:C219)</f>
        <v>522</v>
      </c>
      <c r="D195" s="634">
        <f t="shared" ref="D195:T195" si="70">SUM(D196:D219)</f>
        <v>28</v>
      </c>
      <c r="E195" s="634">
        <f t="shared" si="70"/>
        <v>37</v>
      </c>
      <c r="F195" s="634">
        <f t="shared" si="70"/>
        <v>58</v>
      </c>
      <c r="G195" s="634">
        <f t="shared" si="70"/>
        <v>14</v>
      </c>
      <c r="H195" s="634">
        <f t="shared" si="70"/>
        <v>347</v>
      </c>
      <c r="I195" s="634">
        <f t="shared" si="70"/>
        <v>45</v>
      </c>
      <c r="J195" s="634">
        <f t="shared" si="70"/>
        <v>8</v>
      </c>
      <c r="K195" s="634">
        <f t="shared" si="70"/>
        <v>2</v>
      </c>
      <c r="L195" s="634">
        <f t="shared" si="70"/>
        <v>4</v>
      </c>
      <c r="M195" s="634">
        <f t="shared" si="70"/>
        <v>1</v>
      </c>
      <c r="N195" s="634">
        <f t="shared" si="70"/>
        <v>18</v>
      </c>
      <c r="O195" s="634">
        <f t="shared" si="70"/>
        <v>1006</v>
      </c>
      <c r="P195" s="634">
        <f t="shared" si="70"/>
        <v>78</v>
      </c>
      <c r="Q195" s="630">
        <f t="shared" si="70"/>
        <v>1084</v>
      </c>
      <c r="R195" s="634">
        <f t="shared" si="70"/>
        <v>8</v>
      </c>
      <c r="S195" s="634">
        <f t="shared" si="70"/>
        <v>0</v>
      </c>
      <c r="T195" s="630">
        <f t="shared" si="70"/>
        <v>8</v>
      </c>
    </row>
    <row r="196" spans="1:20" ht="25.5" hidden="1" outlineLevel="1">
      <c r="A196" s="996" t="s">
        <v>1607</v>
      </c>
      <c r="B196" s="635" t="s">
        <v>1608</v>
      </c>
      <c r="C196" s="638">
        <v>0</v>
      </c>
      <c r="D196" s="639">
        <v>0</v>
      </c>
      <c r="E196" s="639">
        <v>0</v>
      </c>
      <c r="F196" s="639">
        <v>0</v>
      </c>
      <c r="G196" s="639">
        <v>0</v>
      </c>
      <c r="H196" s="639">
        <v>0</v>
      </c>
      <c r="I196" s="639">
        <v>1</v>
      </c>
      <c r="J196" s="639">
        <v>0</v>
      </c>
      <c r="K196" s="639">
        <v>0</v>
      </c>
      <c r="L196" s="639">
        <v>0</v>
      </c>
      <c r="M196" s="639">
        <v>0</v>
      </c>
      <c r="N196" s="639">
        <v>0</v>
      </c>
      <c r="O196" s="638">
        <f t="shared" ref="O196" si="71">SUM(C196:H196)</f>
        <v>0</v>
      </c>
      <c r="P196" s="639">
        <f t="shared" ref="P196:P197" si="72">SUM(I196:N196)</f>
        <v>1</v>
      </c>
      <c r="Q196" s="638">
        <f t="shared" ref="Q196:Q219" si="73">+P196+O196</f>
        <v>1</v>
      </c>
      <c r="R196" s="638">
        <v>0</v>
      </c>
      <c r="S196" s="638">
        <v>0</v>
      </c>
      <c r="T196" s="638">
        <f t="shared" ref="T196:T219" si="74">+S196+R196</f>
        <v>0</v>
      </c>
    </row>
    <row r="197" spans="1:20" hidden="1" outlineLevel="1">
      <c r="A197" s="996"/>
      <c r="B197" s="635" t="s">
        <v>1609</v>
      </c>
      <c r="C197" s="637">
        <v>0</v>
      </c>
      <c r="D197" s="637">
        <v>0</v>
      </c>
      <c r="E197" s="637">
        <v>0</v>
      </c>
      <c r="F197" s="637">
        <v>0</v>
      </c>
      <c r="G197" s="637">
        <v>0</v>
      </c>
      <c r="H197" s="637">
        <v>0</v>
      </c>
      <c r="I197" s="637">
        <v>0</v>
      </c>
      <c r="J197" s="637">
        <v>0</v>
      </c>
      <c r="K197" s="637">
        <v>0</v>
      </c>
      <c r="L197" s="637">
        <v>0</v>
      </c>
      <c r="M197" s="637">
        <v>0</v>
      </c>
      <c r="N197" s="637">
        <v>0</v>
      </c>
      <c r="O197" s="638">
        <f>SUM(C197:N197)</f>
        <v>0</v>
      </c>
      <c r="P197" s="639">
        <f t="shared" si="72"/>
        <v>0</v>
      </c>
      <c r="Q197" s="638">
        <f t="shared" si="73"/>
        <v>0</v>
      </c>
      <c r="R197" s="638">
        <v>0</v>
      </c>
      <c r="S197" s="638">
        <v>0</v>
      </c>
      <c r="T197" s="638">
        <f t="shared" si="74"/>
        <v>0</v>
      </c>
    </row>
    <row r="198" spans="1:20" ht="25.5" hidden="1" outlineLevel="1">
      <c r="A198" s="996"/>
      <c r="B198" s="635" t="s">
        <v>1610</v>
      </c>
      <c r="C198" s="638">
        <v>7</v>
      </c>
      <c r="D198" s="639">
        <v>0</v>
      </c>
      <c r="E198" s="639">
        <v>0</v>
      </c>
      <c r="F198" s="638">
        <v>0</v>
      </c>
      <c r="G198" s="638">
        <v>0</v>
      </c>
      <c r="H198" s="638">
        <v>3</v>
      </c>
      <c r="I198" s="639">
        <v>1</v>
      </c>
      <c r="J198" s="639">
        <v>0</v>
      </c>
      <c r="K198" s="639">
        <v>0</v>
      </c>
      <c r="L198" s="639">
        <v>0</v>
      </c>
      <c r="M198" s="639">
        <v>0</v>
      </c>
      <c r="N198" s="639">
        <v>1</v>
      </c>
      <c r="O198" s="638">
        <f>SUM(C198:H198)</f>
        <v>10</v>
      </c>
      <c r="P198" s="639">
        <f>SUM(I198:N198)</f>
        <v>2</v>
      </c>
      <c r="Q198" s="638">
        <f t="shared" si="73"/>
        <v>12</v>
      </c>
      <c r="R198" s="638">
        <v>0</v>
      </c>
      <c r="S198" s="638">
        <v>0</v>
      </c>
      <c r="T198" s="638">
        <f t="shared" si="74"/>
        <v>0</v>
      </c>
    </row>
    <row r="199" spans="1:20" ht="38.25" hidden="1" outlineLevel="1">
      <c r="A199" s="996"/>
      <c r="B199" s="635" t="s">
        <v>1611</v>
      </c>
      <c r="C199" s="637">
        <v>2</v>
      </c>
      <c r="D199" s="637">
        <v>0</v>
      </c>
      <c r="E199" s="637">
        <v>0</v>
      </c>
      <c r="F199" s="637">
        <v>1</v>
      </c>
      <c r="G199" s="637">
        <v>0</v>
      </c>
      <c r="H199" s="638">
        <v>3</v>
      </c>
      <c r="I199" s="637">
        <v>1</v>
      </c>
      <c r="J199" s="637">
        <v>0</v>
      </c>
      <c r="K199" s="637">
        <v>0</v>
      </c>
      <c r="L199" s="637">
        <v>1</v>
      </c>
      <c r="M199" s="637">
        <v>0</v>
      </c>
      <c r="N199" s="637">
        <v>0</v>
      </c>
      <c r="O199" s="638">
        <f t="shared" ref="O199:O219" si="75">SUM(C199:H199)</f>
        <v>6</v>
      </c>
      <c r="P199" s="639">
        <f t="shared" ref="P199:P219" si="76">SUM(I199:N199)</f>
        <v>2</v>
      </c>
      <c r="Q199" s="638">
        <f t="shared" si="73"/>
        <v>8</v>
      </c>
      <c r="R199" s="638">
        <v>0</v>
      </c>
      <c r="S199" s="638">
        <v>0</v>
      </c>
      <c r="T199" s="638">
        <f t="shared" si="74"/>
        <v>0</v>
      </c>
    </row>
    <row r="200" spans="1:20" hidden="1" outlineLevel="1">
      <c r="A200" s="996"/>
      <c r="B200" s="635" t="s">
        <v>1612</v>
      </c>
      <c r="C200" s="638">
        <v>0</v>
      </c>
      <c r="D200" s="639">
        <v>0</v>
      </c>
      <c r="E200" s="639">
        <v>0</v>
      </c>
      <c r="F200" s="639">
        <v>0</v>
      </c>
      <c r="G200" s="639">
        <v>0</v>
      </c>
      <c r="H200" s="638">
        <v>0</v>
      </c>
      <c r="I200" s="639">
        <v>0</v>
      </c>
      <c r="J200" s="639">
        <v>1</v>
      </c>
      <c r="K200" s="639">
        <v>0</v>
      </c>
      <c r="L200" s="639">
        <v>0</v>
      </c>
      <c r="M200" s="639">
        <v>0</v>
      </c>
      <c r="N200" s="639">
        <v>1</v>
      </c>
      <c r="O200" s="638">
        <f t="shared" si="75"/>
        <v>0</v>
      </c>
      <c r="P200" s="639">
        <f t="shared" si="76"/>
        <v>2</v>
      </c>
      <c r="Q200" s="638">
        <f t="shared" si="73"/>
        <v>2</v>
      </c>
      <c r="R200" s="638">
        <v>0</v>
      </c>
      <c r="S200" s="638">
        <v>0</v>
      </c>
      <c r="T200" s="638">
        <f t="shared" si="74"/>
        <v>0</v>
      </c>
    </row>
    <row r="201" spans="1:20" ht="11.25" hidden="1" customHeight="1" outlineLevel="1">
      <c r="A201" s="996" t="s">
        <v>1613</v>
      </c>
      <c r="B201" s="635" t="s">
        <v>1614</v>
      </c>
      <c r="C201" s="636">
        <v>2</v>
      </c>
      <c r="D201" s="637">
        <v>0</v>
      </c>
      <c r="E201" s="637">
        <v>0</v>
      </c>
      <c r="F201" s="637">
        <v>0</v>
      </c>
      <c r="G201" s="637">
        <v>0</v>
      </c>
      <c r="H201" s="637">
        <v>1</v>
      </c>
      <c r="I201" s="637">
        <v>0</v>
      </c>
      <c r="J201" s="637">
        <v>0</v>
      </c>
      <c r="K201" s="637">
        <v>0</v>
      </c>
      <c r="L201" s="637">
        <v>0</v>
      </c>
      <c r="M201" s="637">
        <v>0</v>
      </c>
      <c r="N201" s="637">
        <v>0</v>
      </c>
      <c r="O201" s="638">
        <f>SUM(C201:N201)</f>
        <v>3</v>
      </c>
      <c r="P201" s="639">
        <f t="shared" si="76"/>
        <v>0</v>
      </c>
      <c r="Q201" s="638">
        <f t="shared" si="73"/>
        <v>3</v>
      </c>
      <c r="R201" s="638">
        <v>0</v>
      </c>
      <c r="S201" s="638">
        <v>0</v>
      </c>
      <c r="T201" s="638">
        <f t="shared" si="74"/>
        <v>0</v>
      </c>
    </row>
    <row r="202" spans="1:20" hidden="1" outlineLevel="1">
      <c r="A202" s="996"/>
      <c r="B202" s="635" t="s">
        <v>1615</v>
      </c>
      <c r="C202" s="638">
        <v>6</v>
      </c>
      <c r="D202" s="639">
        <v>0</v>
      </c>
      <c r="E202" s="638">
        <v>0</v>
      </c>
      <c r="F202" s="639">
        <v>0</v>
      </c>
      <c r="G202" s="639">
        <v>1</v>
      </c>
      <c r="H202" s="638">
        <v>2</v>
      </c>
      <c r="I202" s="639">
        <v>3</v>
      </c>
      <c r="J202" s="639">
        <v>0</v>
      </c>
      <c r="K202" s="639">
        <v>0</v>
      </c>
      <c r="L202" s="639">
        <v>0</v>
      </c>
      <c r="M202" s="639">
        <v>0</v>
      </c>
      <c r="N202" s="639">
        <v>0</v>
      </c>
      <c r="O202" s="638">
        <f t="shared" si="75"/>
        <v>9</v>
      </c>
      <c r="P202" s="639">
        <f t="shared" si="76"/>
        <v>3</v>
      </c>
      <c r="Q202" s="638">
        <f t="shared" si="73"/>
        <v>12</v>
      </c>
      <c r="R202" s="638">
        <v>0</v>
      </c>
      <c r="S202" s="638">
        <v>0</v>
      </c>
      <c r="T202" s="638">
        <f t="shared" si="74"/>
        <v>0</v>
      </c>
    </row>
    <row r="203" spans="1:20" hidden="1" outlineLevel="1">
      <c r="A203" s="996"/>
      <c r="B203" s="635" t="s">
        <v>1616</v>
      </c>
      <c r="C203" s="636">
        <v>10</v>
      </c>
      <c r="D203" s="637">
        <v>0</v>
      </c>
      <c r="E203" s="637">
        <v>1</v>
      </c>
      <c r="F203" s="637">
        <v>0</v>
      </c>
      <c r="G203" s="637">
        <v>0</v>
      </c>
      <c r="H203" s="638">
        <v>2</v>
      </c>
      <c r="I203" s="636">
        <v>2</v>
      </c>
      <c r="J203" s="637">
        <v>0</v>
      </c>
      <c r="K203" s="637">
        <v>0</v>
      </c>
      <c r="L203" s="637">
        <v>0</v>
      </c>
      <c r="M203" s="637">
        <v>0</v>
      </c>
      <c r="N203" s="637">
        <v>0</v>
      </c>
      <c r="O203" s="638">
        <f t="shared" si="75"/>
        <v>13</v>
      </c>
      <c r="P203" s="639">
        <f t="shared" si="76"/>
        <v>2</v>
      </c>
      <c r="Q203" s="638">
        <f t="shared" si="73"/>
        <v>15</v>
      </c>
      <c r="R203" s="638">
        <v>0</v>
      </c>
      <c r="S203" s="638">
        <v>0</v>
      </c>
      <c r="T203" s="638">
        <f t="shared" si="74"/>
        <v>0</v>
      </c>
    </row>
    <row r="204" spans="1:20" hidden="1" outlineLevel="1">
      <c r="A204" s="996"/>
      <c r="B204" s="635" t="s">
        <v>1617</v>
      </c>
      <c r="C204" s="639">
        <v>1</v>
      </c>
      <c r="D204" s="639">
        <v>0</v>
      </c>
      <c r="E204" s="639">
        <v>0</v>
      </c>
      <c r="F204" s="639">
        <v>0</v>
      </c>
      <c r="G204" s="639">
        <v>0</v>
      </c>
      <c r="H204" s="638">
        <v>0</v>
      </c>
      <c r="I204" s="639">
        <v>0</v>
      </c>
      <c r="J204" s="639">
        <v>0</v>
      </c>
      <c r="K204" s="639">
        <v>0</v>
      </c>
      <c r="L204" s="639">
        <v>0</v>
      </c>
      <c r="M204" s="639">
        <v>0</v>
      </c>
      <c r="N204" s="639">
        <v>0</v>
      </c>
      <c r="O204" s="638">
        <f>SUM(C204:N204)</f>
        <v>1</v>
      </c>
      <c r="P204" s="639">
        <f t="shared" si="76"/>
        <v>0</v>
      </c>
      <c r="Q204" s="638">
        <f t="shared" si="73"/>
        <v>1</v>
      </c>
      <c r="R204" s="638">
        <v>0</v>
      </c>
      <c r="S204" s="638">
        <v>0</v>
      </c>
      <c r="T204" s="638">
        <f t="shared" si="74"/>
        <v>0</v>
      </c>
    </row>
    <row r="205" spans="1:20" ht="25.5" hidden="1" outlineLevel="1">
      <c r="A205" s="996" t="s">
        <v>1618</v>
      </c>
      <c r="B205" s="635" t="s">
        <v>1619</v>
      </c>
      <c r="C205" s="636">
        <v>5</v>
      </c>
      <c r="D205" s="637">
        <v>0</v>
      </c>
      <c r="E205" s="637">
        <v>3</v>
      </c>
      <c r="F205" s="637">
        <v>0</v>
      </c>
      <c r="G205" s="637">
        <v>0</v>
      </c>
      <c r="H205" s="638">
        <v>6</v>
      </c>
      <c r="I205" s="637">
        <v>0</v>
      </c>
      <c r="J205" s="637">
        <v>0</v>
      </c>
      <c r="K205" s="637">
        <v>0</v>
      </c>
      <c r="L205" s="637">
        <v>0</v>
      </c>
      <c r="M205" s="637">
        <v>0</v>
      </c>
      <c r="N205" s="637">
        <v>0</v>
      </c>
      <c r="O205" s="638">
        <f>SUM(C205:N205)</f>
        <v>14</v>
      </c>
      <c r="P205" s="639">
        <f t="shared" si="76"/>
        <v>0</v>
      </c>
      <c r="Q205" s="638">
        <f t="shared" si="73"/>
        <v>14</v>
      </c>
      <c r="R205" s="638">
        <v>0</v>
      </c>
      <c r="S205" s="638">
        <v>0</v>
      </c>
      <c r="T205" s="638">
        <f t="shared" si="74"/>
        <v>0</v>
      </c>
    </row>
    <row r="206" spans="1:20" ht="25.5" hidden="1" outlineLevel="1">
      <c r="A206" s="996"/>
      <c r="B206" s="635" t="s">
        <v>1620</v>
      </c>
      <c r="C206" s="638">
        <v>0</v>
      </c>
      <c r="D206" s="639">
        <v>0</v>
      </c>
      <c r="E206" s="638">
        <v>0</v>
      </c>
      <c r="F206" s="639">
        <v>0</v>
      </c>
      <c r="G206" s="639">
        <v>0</v>
      </c>
      <c r="H206" s="638">
        <v>0</v>
      </c>
      <c r="I206" s="639">
        <v>0</v>
      </c>
      <c r="J206" s="639">
        <v>0</v>
      </c>
      <c r="K206" s="639">
        <v>0</v>
      </c>
      <c r="L206" s="639">
        <v>0</v>
      </c>
      <c r="M206" s="639">
        <v>0</v>
      </c>
      <c r="N206" s="639">
        <v>0</v>
      </c>
      <c r="O206" s="638">
        <f>SUM(C206:N206)</f>
        <v>0</v>
      </c>
      <c r="P206" s="639">
        <f t="shared" si="76"/>
        <v>0</v>
      </c>
      <c r="Q206" s="638">
        <f t="shared" si="73"/>
        <v>0</v>
      </c>
      <c r="R206" s="638">
        <v>0</v>
      </c>
      <c r="S206" s="638">
        <v>0</v>
      </c>
      <c r="T206" s="638">
        <f t="shared" si="74"/>
        <v>0</v>
      </c>
    </row>
    <row r="207" spans="1:20" hidden="1" outlineLevel="1">
      <c r="A207" s="996"/>
      <c r="B207" s="635" t="s">
        <v>1621</v>
      </c>
      <c r="C207" s="636">
        <v>131</v>
      </c>
      <c r="D207" s="637">
        <v>1</v>
      </c>
      <c r="E207" s="636">
        <v>10</v>
      </c>
      <c r="F207" s="636">
        <v>10</v>
      </c>
      <c r="G207" s="636">
        <v>2</v>
      </c>
      <c r="H207" s="638">
        <v>44</v>
      </c>
      <c r="I207" s="636">
        <v>3</v>
      </c>
      <c r="J207" s="637">
        <v>0</v>
      </c>
      <c r="K207" s="636">
        <v>0</v>
      </c>
      <c r="L207" s="637">
        <v>0</v>
      </c>
      <c r="M207" s="637">
        <v>0</v>
      </c>
      <c r="N207" s="637">
        <v>1</v>
      </c>
      <c r="O207" s="638">
        <f t="shared" si="75"/>
        <v>198</v>
      </c>
      <c r="P207" s="639">
        <f t="shared" si="76"/>
        <v>4</v>
      </c>
      <c r="Q207" s="638">
        <f t="shared" si="73"/>
        <v>202</v>
      </c>
      <c r="R207" s="638">
        <v>0</v>
      </c>
      <c r="S207" s="638">
        <v>0</v>
      </c>
      <c r="T207" s="638">
        <f t="shared" si="74"/>
        <v>0</v>
      </c>
    </row>
    <row r="208" spans="1:20" ht="25.5" hidden="1" outlineLevel="1">
      <c r="A208" s="996"/>
      <c r="B208" s="635" t="s">
        <v>1622</v>
      </c>
      <c r="C208" s="638">
        <v>0</v>
      </c>
      <c r="D208" s="639">
        <v>0</v>
      </c>
      <c r="E208" s="639">
        <v>0</v>
      </c>
      <c r="F208" s="638">
        <v>0</v>
      </c>
      <c r="G208" s="639">
        <v>0</v>
      </c>
      <c r="H208" s="639">
        <v>1</v>
      </c>
      <c r="I208" s="638">
        <v>0</v>
      </c>
      <c r="J208" s="639">
        <v>0</v>
      </c>
      <c r="K208" s="639">
        <v>0</v>
      </c>
      <c r="L208" s="639">
        <v>0</v>
      </c>
      <c r="M208" s="639">
        <v>0</v>
      </c>
      <c r="N208" s="639">
        <v>0</v>
      </c>
      <c r="O208" s="638">
        <f>SUM(C208:N208)</f>
        <v>1</v>
      </c>
      <c r="P208" s="639">
        <f t="shared" si="76"/>
        <v>0</v>
      </c>
      <c r="Q208" s="638">
        <f t="shared" si="73"/>
        <v>1</v>
      </c>
      <c r="R208" s="638">
        <v>0</v>
      </c>
      <c r="S208" s="638">
        <v>0</v>
      </c>
      <c r="T208" s="638">
        <f t="shared" si="74"/>
        <v>0</v>
      </c>
    </row>
    <row r="209" spans="1:20" ht="25.5" hidden="1" outlineLevel="1">
      <c r="A209" s="996"/>
      <c r="B209" s="635" t="s">
        <v>1623</v>
      </c>
      <c r="C209" s="636">
        <v>310</v>
      </c>
      <c r="D209" s="636">
        <v>27</v>
      </c>
      <c r="E209" s="636">
        <v>22</v>
      </c>
      <c r="F209" s="636">
        <v>46</v>
      </c>
      <c r="G209" s="636">
        <v>11</v>
      </c>
      <c r="H209" s="638">
        <v>254</v>
      </c>
      <c r="I209" s="636">
        <v>24</v>
      </c>
      <c r="J209" s="637">
        <v>7</v>
      </c>
      <c r="K209" s="636">
        <v>2</v>
      </c>
      <c r="L209" s="636">
        <v>3</v>
      </c>
      <c r="M209" s="636">
        <v>1</v>
      </c>
      <c r="N209" s="638">
        <v>12</v>
      </c>
      <c r="O209" s="638">
        <f t="shared" si="75"/>
        <v>670</v>
      </c>
      <c r="P209" s="639">
        <f t="shared" si="76"/>
        <v>49</v>
      </c>
      <c r="Q209" s="638">
        <f t="shared" si="73"/>
        <v>719</v>
      </c>
      <c r="R209" s="638">
        <v>6</v>
      </c>
      <c r="S209" s="638">
        <v>0</v>
      </c>
      <c r="T209" s="638">
        <f t="shared" si="74"/>
        <v>6</v>
      </c>
    </row>
    <row r="210" spans="1:20" hidden="1" outlineLevel="1">
      <c r="A210" s="996" t="s">
        <v>1624</v>
      </c>
      <c r="B210" s="635" t="s">
        <v>1625</v>
      </c>
      <c r="C210" s="638">
        <v>4</v>
      </c>
      <c r="D210" s="639">
        <v>0</v>
      </c>
      <c r="E210" s="639">
        <v>1</v>
      </c>
      <c r="F210" s="639">
        <v>0</v>
      </c>
      <c r="G210" s="638">
        <v>0</v>
      </c>
      <c r="H210" s="638">
        <v>1</v>
      </c>
      <c r="I210" s="638">
        <v>1</v>
      </c>
      <c r="J210" s="639">
        <v>0</v>
      </c>
      <c r="K210" s="639">
        <v>0</v>
      </c>
      <c r="L210" s="639">
        <v>0</v>
      </c>
      <c r="M210" s="639">
        <v>0</v>
      </c>
      <c r="N210" s="638">
        <v>0</v>
      </c>
      <c r="O210" s="638">
        <f t="shared" si="75"/>
        <v>6</v>
      </c>
      <c r="P210" s="639">
        <f t="shared" si="76"/>
        <v>1</v>
      </c>
      <c r="Q210" s="638">
        <f t="shared" si="73"/>
        <v>7</v>
      </c>
      <c r="R210" s="638">
        <v>0</v>
      </c>
      <c r="S210" s="638">
        <v>0</v>
      </c>
      <c r="T210" s="638">
        <f t="shared" si="74"/>
        <v>0</v>
      </c>
    </row>
    <row r="211" spans="1:20" hidden="1" outlineLevel="1">
      <c r="A211" s="996"/>
      <c r="B211" s="635" t="s">
        <v>1626</v>
      </c>
      <c r="C211" s="636">
        <v>0</v>
      </c>
      <c r="D211" s="637">
        <v>0</v>
      </c>
      <c r="E211" s="637">
        <v>0</v>
      </c>
      <c r="F211" s="637">
        <v>0</v>
      </c>
      <c r="G211" s="637">
        <v>0</v>
      </c>
      <c r="H211" s="637">
        <v>0</v>
      </c>
      <c r="I211" s="637">
        <v>0</v>
      </c>
      <c r="J211" s="637">
        <v>0</v>
      </c>
      <c r="K211" s="637">
        <v>0</v>
      </c>
      <c r="L211" s="637">
        <v>0</v>
      </c>
      <c r="M211" s="637">
        <v>0</v>
      </c>
      <c r="N211" s="637">
        <v>0</v>
      </c>
      <c r="O211" s="638">
        <f>SUM(C211:N211)</f>
        <v>0</v>
      </c>
      <c r="P211" s="639">
        <f t="shared" si="76"/>
        <v>0</v>
      </c>
      <c r="Q211" s="638">
        <f t="shared" si="73"/>
        <v>0</v>
      </c>
      <c r="R211" s="638">
        <v>0</v>
      </c>
      <c r="S211" s="638">
        <v>0</v>
      </c>
      <c r="T211" s="638">
        <f t="shared" si="74"/>
        <v>0</v>
      </c>
    </row>
    <row r="212" spans="1:20" ht="25.5" hidden="1" outlineLevel="1">
      <c r="A212" s="996"/>
      <c r="B212" s="635" t="s">
        <v>1627</v>
      </c>
      <c r="C212" s="638">
        <v>5</v>
      </c>
      <c r="D212" s="639">
        <v>0</v>
      </c>
      <c r="E212" s="639">
        <v>0</v>
      </c>
      <c r="F212" s="638">
        <v>0</v>
      </c>
      <c r="G212" s="639">
        <v>0</v>
      </c>
      <c r="H212" s="638">
        <v>6</v>
      </c>
      <c r="I212" s="638">
        <v>6</v>
      </c>
      <c r="J212" s="639">
        <v>0</v>
      </c>
      <c r="K212" s="639">
        <v>0</v>
      </c>
      <c r="L212" s="639">
        <v>0</v>
      </c>
      <c r="M212" s="639">
        <v>0</v>
      </c>
      <c r="N212" s="639">
        <v>2</v>
      </c>
      <c r="O212" s="638">
        <f t="shared" si="75"/>
        <v>11</v>
      </c>
      <c r="P212" s="639">
        <f t="shared" si="76"/>
        <v>8</v>
      </c>
      <c r="Q212" s="638">
        <f t="shared" si="73"/>
        <v>19</v>
      </c>
      <c r="R212" s="638">
        <v>0</v>
      </c>
      <c r="S212" s="638">
        <v>0</v>
      </c>
      <c r="T212" s="638">
        <f t="shared" si="74"/>
        <v>0</v>
      </c>
    </row>
    <row r="213" spans="1:20" hidden="1" outlineLevel="1">
      <c r="A213" s="996"/>
      <c r="B213" s="635" t="s">
        <v>1628</v>
      </c>
      <c r="C213" s="636">
        <v>0</v>
      </c>
      <c r="D213" s="637">
        <v>0</v>
      </c>
      <c r="E213" s="637">
        <v>0</v>
      </c>
      <c r="F213" s="637">
        <v>0</v>
      </c>
      <c r="G213" s="637">
        <v>0</v>
      </c>
      <c r="H213" s="637">
        <v>0</v>
      </c>
      <c r="I213" s="637">
        <v>0</v>
      </c>
      <c r="J213" s="637">
        <v>0</v>
      </c>
      <c r="K213" s="637">
        <v>0</v>
      </c>
      <c r="L213" s="637">
        <v>0</v>
      </c>
      <c r="M213" s="637">
        <v>0</v>
      </c>
      <c r="N213" s="637">
        <v>0</v>
      </c>
      <c r="O213" s="638">
        <f t="shared" ref="O213:O218" si="77">SUM(C213:N213)</f>
        <v>0</v>
      </c>
      <c r="P213" s="639">
        <f t="shared" si="76"/>
        <v>0</v>
      </c>
      <c r="Q213" s="638">
        <f t="shared" si="73"/>
        <v>0</v>
      </c>
      <c r="R213" s="638">
        <v>0</v>
      </c>
      <c r="S213" s="638">
        <v>0</v>
      </c>
      <c r="T213" s="638">
        <f t="shared" si="74"/>
        <v>0</v>
      </c>
    </row>
    <row r="214" spans="1:20" ht="11.25" hidden="1" customHeight="1" outlineLevel="1">
      <c r="A214" s="996" t="s">
        <v>1629</v>
      </c>
      <c r="B214" s="635" t="s">
        <v>1630</v>
      </c>
      <c r="C214" s="638">
        <v>0</v>
      </c>
      <c r="D214" s="639">
        <v>0</v>
      </c>
      <c r="E214" s="639">
        <v>0</v>
      </c>
      <c r="F214" s="639">
        <v>0</v>
      </c>
      <c r="G214" s="639">
        <v>0</v>
      </c>
      <c r="H214" s="639">
        <v>1</v>
      </c>
      <c r="I214" s="639">
        <v>0</v>
      </c>
      <c r="J214" s="639">
        <v>0</v>
      </c>
      <c r="K214" s="639">
        <v>0</v>
      </c>
      <c r="L214" s="639">
        <v>0</v>
      </c>
      <c r="M214" s="639">
        <v>0</v>
      </c>
      <c r="N214" s="639">
        <v>0</v>
      </c>
      <c r="O214" s="638">
        <f t="shared" si="77"/>
        <v>1</v>
      </c>
      <c r="P214" s="639">
        <f t="shared" si="76"/>
        <v>0</v>
      </c>
      <c r="Q214" s="638">
        <f t="shared" si="73"/>
        <v>1</v>
      </c>
      <c r="R214" s="638">
        <v>0</v>
      </c>
      <c r="S214" s="638">
        <v>0</v>
      </c>
      <c r="T214" s="638">
        <f t="shared" si="74"/>
        <v>0</v>
      </c>
    </row>
    <row r="215" spans="1:20" hidden="1" outlineLevel="1">
      <c r="A215" s="996"/>
      <c r="B215" s="635" t="s">
        <v>1631</v>
      </c>
      <c r="C215" s="636">
        <v>0</v>
      </c>
      <c r="D215" s="637">
        <v>0</v>
      </c>
      <c r="E215" s="637">
        <v>0</v>
      </c>
      <c r="F215" s="637">
        <v>0</v>
      </c>
      <c r="G215" s="637">
        <v>0</v>
      </c>
      <c r="H215" s="637">
        <v>0</v>
      </c>
      <c r="I215" s="637">
        <v>0</v>
      </c>
      <c r="J215" s="637">
        <v>0</v>
      </c>
      <c r="K215" s="637">
        <v>0</v>
      </c>
      <c r="L215" s="637">
        <v>0</v>
      </c>
      <c r="M215" s="637">
        <v>0</v>
      </c>
      <c r="N215" s="637">
        <v>0</v>
      </c>
      <c r="O215" s="638">
        <f t="shared" si="77"/>
        <v>0</v>
      </c>
      <c r="P215" s="639">
        <f t="shared" si="76"/>
        <v>0</v>
      </c>
      <c r="Q215" s="638">
        <f t="shared" si="73"/>
        <v>0</v>
      </c>
      <c r="R215" s="638">
        <v>0</v>
      </c>
      <c r="S215" s="638">
        <v>0</v>
      </c>
      <c r="T215" s="638">
        <f t="shared" si="74"/>
        <v>0</v>
      </c>
    </row>
    <row r="216" spans="1:20" hidden="1" outlineLevel="1">
      <c r="A216" s="996"/>
      <c r="B216" s="635" t="s">
        <v>1632</v>
      </c>
      <c r="C216" s="639">
        <v>1</v>
      </c>
      <c r="D216" s="639">
        <v>0</v>
      </c>
      <c r="E216" s="639">
        <v>0</v>
      </c>
      <c r="F216" s="639">
        <v>0</v>
      </c>
      <c r="G216" s="639">
        <v>0</v>
      </c>
      <c r="H216" s="639">
        <v>0</v>
      </c>
      <c r="I216" s="639">
        <v>0</v>
      </c>
      <c r="J216" s="639">
        <v>0</v>
      </c>
      <c r="K216" s="639">
        <v>0</v>
      </c>
      <c r="L216" s="639">
        <v>0</v>
      </c>
      <c r="M216" s="639">
        <v>0</v>
      </c>
      <c r="N216" s="639">
        <v>0</v>
      </c>
      <c r="O216" s="638">
        <f t="shared" si="77"/>
        <v>1</v>
      </c>
      <c r="P216" s="639">
        <f t="shared" si="76"/>
        <v>0</v>
      </c>
      <c r="Q216" s="638">
        <f t="shared" si="73"/>
        <v>1</v>
      </c>
      <c r="R216" s="638">
        <v>0</v>
      </c>
      <c r="S216" s="638">
        <v>0</v>
      </c>
      <c r="T216" s="638">
        <f t="shared" si="74"/>
        <v>0</v>
      </c>
    </row>
    <row r="217" spans="1:20" hidden="1" outlineLevel="1">
      <c r="A217" s="996"/>
      <c r="B217" s="635" t="s">
        <v>1633</v>
      </c>
      <c r="C217" s="637">
        <v>0</v>
      </c>
      <c r="D217" s="637">
        <v>0</v>
      </c>
      <c r="E217" s="637">
        <v>0</v>
      </c>
      <c r="F217" s="637">
        <v>0</v>
      </c>
      <c r="G217" s="637">
        <v>0</v>
      </c>
      <c r="H217" s="637">
        <v>0</v>
      </c>
      <c r="I217" s="637">
        <v>0</v>
      </c>
      <c r="J217" s="637">
        <v>0</v>
      </c>
      <c r="K217" s="637">
        <v>0</v>
      </c>
      <c r="L217" s="637">
        <v>0</v>
      </c>
      <c r="M217" s="637">
        <v>0</v>
      </c>
      <c r="N217" s="637">
        <v>0</v>
      </c>
      <c r="O217" s="638">
        <f t="shared" si="77"/>
        <v>0</v>
      </c>
      <c r="P217" s="639">
        <f t="shared" si="76"/>
        <v>0</v>
      </c>
      <c r="Q217" s="638">
        <f t="shared" si="73"/>
        <v>0</v>
      </c>
      <c r="R217" s="638">
        <v>0</v>
      </c>
      <c r="S217" s="638">
        <v>0</v>
      </c>
      <c r="T217" s="638">
        <f t="shared" si="74"/>
        <v>0</v>
      </c>
    </row>
    <row r="218" spans="1:20" hidden="1" outlineLevel="1">
      <c r="A218" s="996"/>
      <c r="B218" s="635" t="s">
        <v>1634</v>
      </c>
      <c r="C218" s="639">
        <v>0</v>
      </c>
      <c r="D218" s="639">
        <v>0</v>
      </c>
      <c r="E218" s="639">
        <v>0</v>
      </c>
      <c r="F218" s="639">
        <v>0</v>
      </c>
      <c r="G218" s="639">
        <v>0</v>
      </c>
      <c r="H218" s="639">
        <v>0</v>
      </c>
      <c r="I218" s="639">
        <v>0</v>
      </c>
      <c r="J218" s="639">
        <v>0</v>
      </c>
      <c r="K218" s="639">
        <v>0</v>
      </c>
      <c r="L218" s="639">
        <v>0</v>
      </c>
      <c r="M218" s="639">
        <v>0</v>
      </c>
      <c r="N218" s="639">
        <v>0</v>
      </c>
      <c r="O218" s="638">
        <f t="shared" si="77"/>
        <v>0</v>
      </c>
      <c r="P218" s="639">
        <f t="shared" si="76"/>
        <v>0</v>
      </c>
      <c r="Q218" s="638">
        <f t="shared" si="73"/>
        <v>0</v>
      </c>
      <c r="R218" s="638">
        <v>0</v>
      </c>
      <c r="S218" s="638">
        <v>0</v>
      </c>
      <c r="T218" s="638">
        <f t="shared" si="74"/>
        <v>0</v>
      </c>
    </row>
    <row r="219" spans="1:20" ht="51" hidden="1" outlineLevel="1">
      <c r="A219" s="996"/>
      <c r="B219" s="635" t="s">
        <v>1635</v>
      </c>
      <c r="C219" s="636">
        <v>38</v>
      </c>
      <c r="D219" s="637">
        <v>0</v>
      </c>
      <c r="E219" s="636">
        <v>0</v>
      </c>
      <c r="F219" s="636">
        <v>1</v>
      </c>
      <c r="G219" s="636">
        <v>0</v>
      </c>
      <c r="H219" s="638">
        <v>23</v>
      </c>
      <c r="I219" s="636">
        <v>3</v>
      </c>
      <c r="J219" s="637">
        <v>0</v>
      </c>
      <c r="K219" s="637">
        <v>0</v>
      </c>
      <c r="L219" s="637">
        <v>0</v>
      </c>
      <c r="M219" s="637">
        <v>0</v>
      </c>
      <c r="N219" s="637">
        <v>1</v>
      </c>
      <c r="O219" s="638">
        <f t="shared" si="75"/>
        <v>62</v>
      </c>
      <c r="P219" s="639">
        <f t="shared" si="76"/>
        <v>4</v>
      </c>
      <c r="Q219" s="638">
        <f t="shared" si="73"/>
        <v>66</v>
      </c>
      <c r="R219" s="638">
        <v>2</v>
      </c>
      <c r="S219" s="638">
        <v>0</v>
      </c>
      <c r="T219" s="638">
        <f t="shared" si="74"/>
        <v>2</v>
      </c>
    </row>
    <row r="220" spans="1:20" ht="24.75" customHeight="1" collapsed="1">
      <c r="A220" s="981" t="s">
        <v>1636</v>
      </c>
      <c r="B220" s="981"/>
      <c r="C220" s="634">
        <f>SUM(C221:C235)</f>
        <v>19</v>
      </c>
      <c r="D220" s="634">
        <f t="shared" ref="D220:T220" si="78">SUM(D221:D235)</f>
        <v>1</v>
      </c>
      <c r="E220" s="634">
        <f t="shared" si="78"/>
        <v>0</v>
      </c>
      <c r="F220" s="634">
        <f t="shared" si="78"/>
        <v>2</v>
      </c>
      <c r="G220" s="634">
        <f t="shared" si="78"/>
        <v>0</v>
      </c>
      <c r="H220" s="634">
        <f t="shared" si="78"/>
        <v>12</v>
      </c>
      <c r="I220" s="634">
        <f t="shared" si="78"/>
        <v>7</v>
      </c>
      <c r="J220" s="634">
        <f t="shared" si="78"/>
        <v>0</v>
      </c>
      <c r="K220" s="634">
        <f t="shared" si="78"/>
        <v>2</v>
      </c>
      <c r="L220" s="634">
        <f t="shared" si="78"/>
        <v>0</v>
      </c>
      <c r="M220" s="634">
        <f t="shared" si="78"/>
        <v>0</v>
      </c>
      <c r="N220" s="634">
        <f t="shared" si="78"/>
        <v>0</v>
      </c>
      <c r="O220" s="634">
        <f t="shared" si="78"/>
        <v>34</v>
      </c>
      <c r="P220" s="634">
        <f t="shared" si="78"/>
        <v>9</v>
      </c>
      <c r="Q220" s="630">
        <f t="shared" si="78"/>
        <v>43</v>
      </c>
      <c r="R220" s="634">
        <f t="shared" si="78"/>
        <v>0</v>
      </c>
      <c r="S220" s="634">
        <f t="shared" si="78"/>
        <v>0</v>
      </c>
      <c r="T220" s="630">
        <f t="shared" si="78"/>
        <v>0</v>
      </c>
    </row>
    <row r="221" spans="1:20" ht="38.25" hidden="1" outlineLevel="1">
      <c r="A221" s="996" t="s">
        <v>1637</v>
      </c>
      <c r="B221" s="635" t="s">
        <v>1638</v>
      </c>
      <c r="C221" s="638">
        <v>1</v>
      </c>
      <c r="D221" s="639">
        <v>0</v>
      </c>
      <c r="E221" s="639">
        <v>0</v>
      </c>
      <c r="F221" s="639">
        <v>0</v>
      </c>
      <c r="G221" s="639">
        <v>0</v>
      </c>
      <c r="H221" s="638">
        <v>0</v>
      </c>
      <c r="I221" s="639">
        <v>0</v>
      </c>
      <c r="J221" s="638">
        <v>0</v>
      </c>
      <c r="K221" s="639">
        <v>1</v>
      </c>
      <c r="L221" s="639">
        <v>0</v>
      </c>
      <c r="M221" s="639">
        <v>0</v>
      </c>
      <c r="N221" s="639">
        <v>0</v>
      </c>
      <c r="O221" s="638">
        <f>SUM(C221:H221)</f>
        <v>1</v>
      </c>
      <c r="P221" s="638">
        <f>SUM(I221:N221)</f>
        <v>1</v>
      </c>
      <c r="Q221" s="638">
        <f t="shared" ref="Q221:Q235" si="79">+P221+O221</f>
        <v>2</v>
      </c>
      <c r="R221" s="638">
        <v>0</v>
      </c>
      <c r="S221" s="638">
        <v>0</v>
      </c>
      <c r="T221" s="638">
        <f t="shared" ref="T221:T235" si="80">+S221+R221</f>
        <v>0</v>
      </c>
    </row>
    <row r="222" spans="1:20" ht="38.25" hidden="1" outlineLevel="1">
      <c r="A222" s="996"/>
      <c r="B222" s="635" t="s">
        <v>1639</v>
      </c>
      <c r="C222" s="636">
        <v>4</v>
      </c>
      <c r="D222" s="637">
        <v>0</v>
      </c>
      <c r="E222" s="637">
        <v>0</v>
      </c>
      <c r="F222" s="637">
        <v>0</v>
      </c>
      <c r="G222" s="637">
        <v>0</v>
      </c>
      <c r="H222" s="638">
        <v>1</v>
      </c>
      <c r="I222" s="636">
        <v>0</v>
      </c>
      <c r="J222" s="636">
        <v>0</v>
      </c>
      <c r="K222" s="637">
        <v>0</v>
      </c>
      <c r="L222" s="637">
        <v>0</v>
      </c>
      <c r="M222" s="637">
        <v>0</v>
      </c>
      <c r="N222" s="638">
        <v>0</v>
      </c>
      <c r="O222" s="638">
        <f>SUM(C222:J222)</f>
        <v>5</v>
      </c>
      <c r="P222" s="638">
        <f>SUM(I222:N222)</f>
        <v>0</v>
      </c>
      <c r="Q222" s="638">
        <f t="shared" si="79"/>
        <v>5</v>
      </c>
      <c r="R222" s="638">
        <v>0</v>
      </c>
      <c r="S222" s="638">
        <v>0</v>
      </c>
      <c r="T222" s="638">
        <f t="shared" si="80"/>
        <v>0</v>
      </c>
    </row>
    <row r="223" spans="1:20" ht="25.5" hidden="1" outlineLevel="1">
      <c r="A223" s="996"/>
      <c r="B223" s="635" t="s">
        <v>1640</v>
      </c>
      <c r="C223" s="638">
        <v>0</v>
      </c>
      <c r="D223" s="639">
        <v>0</v>
      </c>
      <c r="E223" s="639">
        <v>0</v>
      </c>
      <c r="F223" s="639">
        <v>0</v>
      </c>
      <c r="G223" s="639">
        <v>0</v>
      </c>
      <c r="H223" s="639">
        <v>0</v>
      </c>
      <c r="I223" s="639">
        <v>0</v>
      </c>
      <c r="J223" s="639">
        <v>0</v>
      </c>
      <c r="K223" s="639">
        <v>0</v>
      </c>
      <c r="L223" s="639">
        <v>0</v>
      </c>
      <c r="M223" s="639">
        <v>0</v>
      </c>
      <c r="N223" s="639">
        <v>0</v>
      </c>
      <c r="O223" s="638">
        <f t="shared" ref="O223:O228" si="81">SUM(C223:N223)</f>
        <v>0</v>
      </c>
      <c r="P223" s="638">
        <f t="shared" ref="P223:P235" si="82">SUM(I223:N223)</f>
        <v>0</v>
      </c>
      <c r="Q223" s="638">
        <f t="shared" si="79"/>
        <v>0</v>
      </c>
      <c r="R223" s="638">
        <v>0</v>
      </c>
      <c r="S223" s="638">
        <v>0</v>
      </c>
      <c r="T223" s="638">
        <f t="shared" si="80"/>
        <v>0</v>
      </c>
    </row>
    <row r="224" spans="1:20" hidden="1" outlineLevel="1">
      <c r="A224" s="996" t="s">
        <v>1641</v>
      </c>
      <c r="B224" s="635" t="s">
        <v>1642</v>
      </c>
      <c r="C224" s="637">
        <v>1</v>
      </c>
      <c r="D224" s="636">
        <v>0</v>
      </c>
      <c r="E224" s="637">
        <v>0</v>
      </c>
      <c r="F224" s="637">
        <v>0</v>
      </c>
      <c r="G224" s="637">
        <v>0</v>
      </c>
      <c r="H224" s="638">
        <v>1</v>
      </c>
      <c r="I224" s="637">
        <v>0</v>
      </c>
      <c r="J224" s="637">
        <v>0</v>
      </c>
      <c r="K224" s="637">
        <v>0</v>
      </c>
      <c r="L224" s="637">
        <v>0</v>
      </c>
      <c r="M224" s="637">
        <v>0</v>
      </c>
      <c r="N224" s="637">
        <v>0</v>
      </c>
      <c r="O224" s="638">
        <f t="shared" si="81"/>
        <v>2</v>
      </c>
      <c r="P224" s="638">
        <f t="shared" si="82"/>
        <v>0</v>
      </c>
      <c r="Q224" s="638">
        <f t="shared" si="79"/>
        <v>2</v>
      </c>
      <c r="R224" s="638">
        <v>0</v>
      </c>
      <c r="S224" s="638">
        <v>0</v>
      </c>
      <c r="T224" s="638">
        <f t="shared" si="80"/>
        <v>0</v>
      </c>
    </row>
    <row r="225" spans="1:20" ht="25.5" hidden="1" outlineLevel="1">
      <c r="A225" s="996"/>
      <c r="B225" s="635" t="s">
        <v>1643</v>
      </c>
      <c r="C225" s="638">
        <v>1</v>
      </c>
      <c r="D225" s="639">
        <v>0</v>
      </c>
      <c r="E225" s="639">
        <v>0</v>
      </c>
      <c r="F225" s="639">
        <v>0</v>
      </c>
      <c r="G225" s="639">
        <v>0</v>
      </c>
      <c r="H225" s="639">
        <v>1</v>
      </c>
      <c r="I225" s="639">
        <v>0</v>
      </c>
      <c r="J225" s="639">
        <v>0</v>
      </c>
      <c r="K225" s="639">
        <v>0</v>
      </c>
      <c r="L225" s="639">
        <v>0</v>
      </c>
      <c r="M225" s="639">
        <v>0</v>
      </c>
      <c r="N225" s="639">
        <v>0</v>
      </c>
      <c r="O225" s="638">
        <f t="shared" si="81"/>
        <v>2</v>
      </c>
      <c r="P225" s="638">
        <f t="shared" si="82"/>
        <v>0</v>
      </c>
      <c r="Q225" s="638">
        <f t="shared" si="79"/>
        <v>2</v>
      </c>
      <c r="R225" s="638">
        <v>0</v>
      </c>
      <c r="S225" s="638">
        <v>0</v>
      </c>
      <c r="T225" s="638">
        <f t="shared" si="80"/>
        <v>0</v>
      </c>
    </row>
    <row r="226" spans="1:20" ht="25.5" hidden="1" outlineLevel="1">
      <c r="A226" s="996"/>
      <c r="B226" s="635" t="s">
        <v>1644</v>
      </c>
      <c r="C226" s="636">
        <v>1</v>
      </c>
      <c r="D226" s="637">
        <v>0</v>
      </c>
      <c r="E226" s="637">
        <v>0</v>
      </c>
      <c r="F226" s="637">
        <v>0</v>
      </c>
      <c r="G226" s="637">
        <v>0</v>
      </c>
      <c r="H226" s="637">
        <v>0</v>
      </c>
      <c r="I226" s="637">
        <v>0</v>
      </c>
      <c r="J226" s="637">
        <v>0</v>
      </c>
      <c r="K226" s="637">
        <v>0</v>
      </c>
      <c r="L226" s="637">
        <v>0</v>
      </c>
      <c r="M226" s="637">
        <v>0</v>
      </c>
      <c r="N226" s="637">
        <v>0</v>
      </c>
      <c r="O226" s="638">
        <f t="shared" si="81"/>
        <v>1</v>
      </c>
      <c r="P226" s="638">
        <f t="shared" si="82"/>
        <v>0</v>
      </c>
      <c r="Q226" s="638">
        <f t="shared" si="79"/>
        <v>1</v>
      </c>
      <c r="R226" s="638">
        <v>0</v>
      </c>
      <c r="S226" s="638">
        <v>0</v>
      </c>
      <c r="T226" s="638">
        <f t="shared" si="80"/>
        <v>0</v>
      </c>
    </row>
    <row r="227" spans="1:20" ht="11.25" hidden="1" customHeight="1" outlineLevel="1">
      <c r="A227" s="996" t="s">
        <v>1645</v>
      </c>
      <c r="B227" s="635" t="s">
        <v>1646</v>
      </c>
      <c r="C227" s="639">
        <v>1</v>
      </c>
      <c r="D227" s="639">
        <v>0</v>
      </c>
      <c r="E227" s="639">
        <v>0</v>
      </c>
      <c r="F227" s="639">
        <v>0</v>
      </c>
      <c r="G227" s="639">
        <v>0</v>
      </c>
      <c r="H227" s="639">
        <v>0</v>
      </c>
      <c r="I227" s="639">
        <v>0</v>
      </c>
      <c r="J227" s="639">
        <v>0</v>
      </c>
      <c r="K227" s="639">
        <v>0</v>
      </c>
      <c r="L227" s="639">
        <v>0</v>
      </c>
      <c r="M227" s="639">
        <v>0</v>
      </c>
      <c r="N227" s="639">
        <v>0</v>
      </c>
      <c r="O227" s="638">
        <f t="shared" si="81"/>
        <v>1</v>
      </c>
      <c r="P227" s="638">
        <f t="shared" si="82"/>
        <v>0</v>
      </c>
      <c r="Q227" s="638">
        <f t="shared" si="79"/>
        <v>1</v>
      </c>
      <c r="R227" s="638">
        <v>0</v>
      </c>
      <c r="S227" s="638">
        <v>0</v>
      </c>
      <c r="T227" s="638">
        <f t="shared" si="80"/>
        <v>0</v>
      </c>
    </row>
    <row r="228" spans="1:20" hidden="1" outlineLevel="1">
      <c r="A228" s="996"/>
      <c r="B228" s="635" t="s">
        <v>1647</v>
      </c>
      <c r="C228" s="636">
        <v>3</v>
      </c>
      <c r="D228" s="637">
        <v>1</v>
      </c>
      <c r="E228" s="637">
        <v>0</v>
      </c>
      <c r="F228" s="637">
        <v>0</v>
      </c>
      <c r="G228" s="637">
        <v>0</v>
      </c>
      <c r="H228" s="638">
        <v>0</v>
      </c>
      <c r="I228" s="637">
        <v>0</v>
      </c>
      <c r="J228" s="637">
        <v>0</v>
      </c>
      <c r="K228" s="637">
        <v>0</v>
      </c>
      <c r="L228" s="637">
        <v>0</v>
      </c>
      <c r="M228" s="637">
        <v>0</v>
      </c>
      <c r="N228" s="638">
        <v>0</v>
      </c>
      <c r="O228" s="638">
        <f t="shared" si="81"/>
        <v>4</v>
      </c>
      <c r="P228" s="638">
        <f t="shared" si="82"/>
        <v>0</v>
      </c>
      <c r="Q228" s="638">
        <f t="shared" si="79"/>
        <v>4</v>
      </c>
      <c r="R228" s="638">
        <v>0</v>
      </c>
      <c r="S228" s="638">
        <v>0</v>
      </c>
      <c r="T228" s="638">
        <f t="shared" si="80"/>
        <v>0</v>
      </c>
    </row>
    <row r="229" spans="1:20" ht="25.5" hidden="1" outlineLevel="1">
      <c r="A229" s="996"/>
      <c r="B229" s="635" t="s">
        <v>1648</v>
      </c>
      <c r="C229" s="639">
        <v>0</v>
      </c>
      <c r="D229" s="639">
        <v>0</v>
      </c>
      <c r="E229" s="639">
        <v>0</v>
      </c>
      <c r="F229" s="639">
        <v>0</v>
      </c>
      <c r="G229" s="639">
        <v>0</v>
      </c>
      <c r="H229" s="639">
        <v>0</v>
      </c>
      <c r="I229" s="639">
        <v>3</v>
      </c>
      <c r="J229" s="639">
        <v>0</v>
      </c>
      <c r="K229" s="639">
        <v>0</v>
      </c>
      <c r="L229" s="639">
        <v>0</v>
      </c>
      <c r="M229" s="639">
        <v>0</v>
      </c>
      <c r="N229" s="639">
        <v>0</v>
      </c>
      <c r="O229" s="638">
        <f t="shared" ref="O229:O231" si="83">SUM(C229:H229)</f>
        <v>0</v>
      </c>
      <c r="P229" s="638">
        <f t="shared" si="82"/>
        <v>3</v>
      </c>
      <c r="Q229" s="638">
        <f t="shared" si="79"/>
        <v>3</v>
      </c>
      <c r="R229" s="638">
        <v>0</v>
      </c>
      <c r="S229" s="638">
        <v>0</v>
      </c>
      <c r="T229" s="638">
        <f t="shared" si="80"/>
        <v>0</v>
      </c>
    </row>
    <row r="230" spans="1:20" ht="25.5" hidden="1" outlineLevel="1">
      <c r="A230" s="996"/>
      <c r="B230" s="635" t="s">
        <v>1649</v>
      </c>
      <c r="C230" s="636">
        <v>4</v>
      </c>
      <c r="D230" s="637">
        <v>0</v>
      </c>
      <c r="E230" s="637">
        <v>0</v>
      </c>
      <c r="F230" s="637">
        <v>2</v>
      </c>
      <c r="G230" s="637">
        <v>0</v>
      </c>
      <c r="H230" s="638">
        <v>4</v>
      </c>
      <c r="I230" s="637">
        <v>2</v>
      </c>
      <c r="J230" s="637">
        <v>0</v>
      </c>
      <c r="K230" s="637">
        <v>1</v>
      </c>
      <c r="L230" s="637">
        <v>0</v>
      </c>
      <c r="M230" s="637">
        <v>0</v>
      </c>
      <c r="N230" s="637">
        <v>0</v>
      </c>
      <c r="O230" s="638">
        <f t="shared" si="83"/>
        <v>10</v>
      </c>
      <c r="P230" s="638">
        <f t="shared" si="82"/>
        <v>3</v>
      </c>
      <c r="Q230" s="638">
        <f t="shared" si="79"/>
        <v>13</v>
      </c>
      <c r="R230" s="638">
        <v>0</v>
      </c>
      <c r="S230" s="638">
        <v>0</v>
      </c>
      <c r="T230" s="638">
        <f t="shared" si="80"/>
        <v>0</v>
      </c>
    </row>
    <row r="231" spans="1:20" ht="38.25" hidden="1" outlineLevel="1">
      <c r="A231" s="996"/>
      <c r="B231" s="635" t="s">
        <v>1650</v>
      </c>
      <c r="C231" s="638">
        <v>1</v>
      </c>
      <c r="D231" s="638">
        <v>0</v>
      </c>
      <c r="E231" s="639">
        <v>0</v>
      </c>
      <c r="F231" s="639">
        <v>0</v>
      </c>
      <c r="G231" s="638">
        <v>0</v>
      </c>
      <c r="H231" s="639">
        <v>0</v>
      </c>
      <c r="I231" s="638">
        <v>2</v>
      </c>
      <c r="J231" s="639">
        <v>0</v>
      </c>
      <c r="K231" s="639">
        <v>0</v>
      </c>
      <c r="L231" s="639">
        <v>0</v>
      </c>
      <c r="M231" s="638">
        <v>0</v>
      </c>
      <c r="N231" s="638">
        <v>0</v>
      </c>
      <c r="O231" s="638">
        <f t="shared" si="83"/>
        <v>1</v>
      </c>
      <c r="P231" s="638">
        <f t="shared" si="82"/>
        <v>2</v>
      </c>
      <c r="Q231" s="638">
        <f t="shared" si="79"/>
        <v>3</v>
      </c>
      <c r="R231" s="638">
        <v>0</v>
      </c>
      <c r="S231" s="638">
        <v>0</v>
      </c>
      <c r="T231" s="638">
        <f t="shared" si="80"/>
        <v>0</v>
      </c>
    </row>
    <row r="232" spans="1:20" ht="25.5" hidden="1" outlineLevel="1">
      <c r="A232" s="996" t="s">
        <v>1651</v>
      </c>
      <c r="B232" s="635" t="s">
        <v>1652</v>
      </c>
      <c r="C232" s="636">
        <v>2</v>
      </c>
      <c r="D232" s="636">
        <v>0</v>
      </c>
      <c r="E232" s="637">
        <v>0</v>
      </c>
      <c r="F232" s="637">
        <v>0</v>
      </c>
      <c r="G232" s="637">
        <v>0</v>
      </c>
      <c r="H232" s="638">
        <v>1</v>
      </c>
      <c r="I232" s="637">
        <v>0</v>
      </c>
      <c r="J232" s="637">
        <v>0</v>
      </c>
      <c r="K232" s="637">
        <v>0</v>
      </c>
      <c r="L232" s="637">
        <v>0</v>
      </c>
      <c r="M232" s="637">
        <v>0</v>
      </c>
      <c r="N232" s="637">
        <v>0</v>
      </c>
      <c r="O232" s="638">
        <f>SUM(C232:N232)</f>
        <v>3</v>
      </c>
      <c r="P232" s="638">
        <f t="shared" si="82"/>
        <v>0</v>
      </c>
      <c r="Q232" s="638">
        <f t="shared" si="79"/>
        <v>3</v>
      </c>
      <c r="R232" s="638">
        <v>0</v>
      </c>
      <c r="S232" s="638">
        <v>0</v>
      </c>
      <c r="T232" s="638">
        <f t="shared" si="80"/>
        <v>0</v>
      </c>
    </row>
    <row r="233" spans="1:20" ht="25.5" hidden="1" outlineLevel="1">
      <c r="A233" s="996"/>
      <c r="B233" s="635" t="s">
        <v>1653</v>
      </c>
      <c r="C233" s="638">
        <v>0</v>
      </c>
      <c r="D233" s="639">
        <v>0</v>
      </c>
      <c r="E233" s="639">
        <v>0</v>
      </c>
      <c r="F233" s="639">
        <v>0</v>
      </c>
      <c r="G233" s="639">
        <v>0</v>
      </c>
      <c r="H233" s="638">
        <v>3</v>
      </c>
      <c r="I233" s="639">
        <v>0</v>
      </c>
      <c r="J233" s="639">
        <v>0</v>
      </c>
      <c r="K233" s="639">
        <v>0</v>
      </c>
      <c r="L233" s="639">
        <v>0</v>
      </c>
      <c r="M233" s="639">
        <v>0</v>
      </c>
      <c r="N233" s="639">
        <v>0</v>
      </c>
      <c r="O233" s="638">
        <f>SUM(C233:N233)</f>
        <v>3</v>
      </c>
      <c r="P233" s="638">
        <f t="shared" si="82"/>
        <v>0</v>
      </c>
      <c r="Q233" s="638">
        <f t="shared" si="79"/>
        <v>3</v>
      </c>
      <c r="R233" s="638">
        <v>0</v>
      </c>
      <c r="S233" s="638">
        <v>0</v>
      </c>
      <c r="T233" s="638">
        <f t="shared" si="80"/>
        <v>0</v>
      </c>
    </row>
    <row r="234" spans="1:20" ht="25.5" hidden="1" outlineLevel="1">
      <c r="A234" s="996"/>
      <c r="B234" s="635" t="s">
        <v>1654</v>
      </c>
      <c r="C234" s="636">
        <v>0</v>
      </c>
      <c r="D234" s="636">
        <v>0</v>
      </c>
      <c r="E234" s="637">
        <v>0</v>
      </c>
      <c r="F234" s="637">
        <v>0</v>
      </c>
      <c r="G234" s="637">
        <v>0</v>
      </c>
      <c r="H234" s="637">
        <v>1</v>
      </c>
      <c r="I234" s="636">
        <v>0</v>
      </c>
      <c r="J234" s="637">
        <v>0</v>
      </c>
      <c r="K234" s="637">
        <v>0</v>
      </c>
      <c r="L234" s="637">
        <v>0</v>
      </c>
      <c r="M234" s="637">
        <v>0</v>
      </c>
      <c r="N234" s="637">
        <v>0</v>
      </c>
      <c r="O234" s="638">
        <f>SUM(C234:N234)</f>
        <v>1</v>
      </c>
      <c r="P234" s="638">
        <f t="shared" si="82"/>
        <v>0</v>
      </c>
      <c r="Q234" s="638">
        <f t="shared" si="79"/>
        <v>1</v>
      </c>
      <c r="R234" s="638">
        <v>0</v>
      </c>
      <c r="S234" s="638">
        <v>0</v>
      </c>
      <c r="T234" s="638">
        <f t="shared" si="80"/>
        <v>0</v>
      </c>
    </row>
    <row r="235" spans="1:20" hidden="1" outlineLevel="1">
      <c r="A235" s="996"/>
      <c r="B235" s="635" t="s">
        <v>1655</v>
      </c>
      <c r="C235" s="639">
        <v>0</v>
      </c>
      <c r="D235" s="639">
        <v>0</v>
      </c>
      <c r="E235" s="639">
        <v>0</v>
      </c>
      <c r="F235" s="639">
        <v>0</v>
      </c>
      <c r="G235" s="639">
        <v>0</v>
      </c>
      <c r="H235" s="638">
        <v>0</v>
      </c>
      <c r="I235" s="639">
        <v>0</v>
      </c>
      <c r="J235" s="639">
        <v>0</v>
      </c>
      <c r="K235" s="639">
        <v>0</v>
      </c>
      <c r="L235" s="639">
        <v>0</v>
      </c>
      <c r="M235" s="639">
        <v>0</v>
      </c>
      <c r="N235" s="639">
        <v>0</v>
      </c>
      <c r="O235" s="638">
        <f>SUM(C235:N235)</f>
        <v>0</v>
      </c>
      <c r="P235" s="638">
        <f t="shared" si="82"/>
        <v>0</v>
      </c>
      <c r="Q235" s="638">
        <f t="shared" si="79"/>
        <v>0</v>
      </c>
      <c r="R235" s="638">
        <v>0</v>
      </c>
      <c r="S235" s="638">
        <v>0</v>
      </c>
      <c r="T235" s="638">
        <f t="shared" si="80"/>
        <v>0</v>
      </c>
    </row>
    <row r="236" spans="1:20" ht="17.100000000000001" customHeight="1" collapsed="1">
      <c r="A236" s="981" t="s">
        <v>1656</v>
      </c>
      <c r="B236" s="981"/>
      <c r="C236" s="640">
        <f t="shared" ref="C236:T236" si="84">SUM(C237:C238)</f>
        <v>315</v>
      </c>
      <c r="D236" s="640">
        <f t="shared" si="84"/>
        <v>15</v>
      </c>
      <c r="E236" s="640">
        <f t="shared" si="84"/>
        <v>21</v>
      </c>
      <c r="F236" s="640">
        <f t="shared" si="84"/>
        <v>31</v>
      </c>
      <c r="G236" s="640">
        <f t="shared" si="84"/>
        <v>8</v>
      </c>
      <c r="H236" s="640">
        <f t="shared" si="84"/>
        <v>187</v>
      </c>
      <c r="I236" s="640">
        <f t="shared" si="84"/>
        <v>4</v>
      </c>
      <c r="J236" s="640">
        <f t="shared" si="84"/>
        <v>1</v>
      </c>
      <c r="K236" s="640">
        <f t="shared" si="84"/>
        <v>1</v>
      </c>
      <c r="L236" s="640">
        <f t="shared" si="84"/>
        <v>1</v>
      </c>
      <c r="M236" s="640">
        <f t="shared" si="84"/>
        <v>0</v>
      </c>
      <c r="N236" s="640">
        <f t="shared" si="84"/>
        <v>2</v>
      </c>
      <c r="O236" s="640">
        <f t="shared" si="84"/>
        <v>577</v>
      </c>
      <c r="P236" s="640">
        <f t="shared" si="84"/>
        <v>9</v>
      </c>
      <c r="Q236" s="641">
        <f t="shared" si="84"/>
        <v>586</v>
      </c>
      <c r="R236" s="640">
        <f t="shared" si="84"/>
        <v>5</v>
      </c>
      <c r="S236" s="640">
        <f t="shared" si="84"/>
        <v>0</v>
      </c>
      <c r="T236" s="641">
        <f t="shared" si="84"/>
        <v>5</v>
      </c>
    </row>
    <row r="237" spans="1:20" ht="11.25" hidden="1" customHeight="1" outlineLevel="1">
      <c r="A237" s="996" t="s">
        <v>1657</v>
      </c>
      <c r="B237" s="635" t="s">
        <v>1658</v>
      </c>
      <c r="C237" s="636">
        <v>67</v>
      </c>
      <c r="D237" s="636">
        <v>1</v>
      </c>
      <c r="E237" s="636">
        <v>2</v>
      </c>
      <c r="F237" s="636">
        <v>6</v>
      </c>
      <c r="G237" s="636">
        <v>0</v>
      </c>
      <c r="H237" s="638">
        <v>40</v>
      </c>
      <c r="I237" s="636">
        <v>0</v>
      </c>
      <c r="J237" s="637">
        <v>0</v>
      </c>
      <c r="K237" s="637">
        <v>0</v>
      </c>
      <c r="L237" s="637">
        <v>0</v>
      </c>
      <c r="M237" s="637">
        <v>0</v>
      </c>
      <c r="N237" s="637">
        <v>0</v>
      </c>
      <c r="O237" s="638">
        <f>SUM(C237:K237)</f>
        <v>116</v>
      </c>
      <c r="P237" s="639">
        <f t="shared" ref="P237:P238" si="85">SUM(I237:N237)</f>
        <v>0</v>
      </c>
      <c r="Q237" s="638">
        <f t="shared" ref="Q237:Q238" si="86">+P237+O237</f>
        <v>116</v>
      </c>
      <c r="R237" s="638">
        <v>0</v>
      </c>
      <c r="S237" s="638">
        <v>0</v>
      </c>
      <c r="T237" s="638">
        <f t="shared" ref="T237:T238" si="87">+S237+R237</f>
        <v>0</v>
      </c>
    </row>
    <row r="238" spans="1:20" ht="25.5" hidden="1" outlineLevel="1">
      <c r="A238" s="996"/>
      <c r="B238" s="635" t="s">
        <v>1659</v>
      </c>
      <c r="C238" s="638">
        <v>248</v>
      </c>
      <c r="D238" s="638">
        <v>14</v>
      </c>
      <c r="E238" s="638">
        <v>19</v>
      </c>
      <c r="F238" s="638">
        <v>25</v>
      </c>
      <c r="G238" s="638">
        <v>8</v>
      </c>
      <c r="H238" s="638">
        <v>147</v>
      </c>
      <c r="I238" s="638">
        <v>4</v>
      </c>
      <c r="J238" s="639">
        <v>1</v>
      </c>
      <c r="K238" s="638">
        <v>1</v>
      </c>
      <c r="L238" s="638">
        <v>1</v>
      </c>
      <c r="M238" s="639">
        <v>0</v>
      </c>
      <c r="N238" s="638">
        <v>2</v>
      </c>
      <c r="O238" s="638">
        <f t="shared" ref="O238" si="88">SUM(C238:H238)</f>
        <v>461</v>
      </c>
      <c r="P238" s="639">
        <f t="shared" si="85"/>
        <v>9</v>
      </c>
      <c r="Q238" s="638">
        <f t="shared" si="86"/>
        <v>470</v>
      </c>
      <c r="R238" s="638">
        <v>5</v>
      </c>
      <c r="S238" s="638">
        <v>0</v>
      </c>
      <c r="T238" s="638">
        <f t="shared" si="87"/>
        <v>5</v>
      </c>
    </row>
    <row r="239" spans="1:20" ht="17.100000000000001" customHeight="1" collapsed="1">
      <c r="A239" s="979" t="s">
        <v>1660</v>
      </c>
      <c r="B239" s="979"/>
      <c r="C239" s="641">
        <f>C240+C245+C258+C265</f>
        <v>1916</v>
      </c>
      <c r="D239" s="641">
        <f t="shared" ref="D239:T239" si="89">D240+D245+D258+D265</f>
        <v>66</v>
      </c>
      <c r="E239" s="641">
        <f t="shared" si="89"/>
        <v>150</v>
      </c>
      <c r="F239" s="641">
        <f t="shared" si="89"/>
        <v>223</v>
      </c>
      <c r="G239" s="641">
        <f t="shared" si="89"/>
        <v>74</v>
      </c>
      <c r="H239" s="641">
        <f t="shared" si="89"/>
        <v>1330</v>
      </c>
      <c r="I239" s="641">
        <f t="shared" si="89"/>
        <v>1393</v>
      </c>
      <c r="J239" s="641">
        <f t="shared" si="89"/>
        <v>52</v>
      </c>
      <c r="K239" s="641">
        <f t="shared" si="89"/>
        <v>84</v>
      </c>
      <c r="L239" s="641">
        <f t="shared" si="89"/>
        <v>107</v>
      </c>
      <c r="M239" s="641">
        <f t="shared" si="89"/>
        <v>37</v>
      </c>
      <c r="N239" s="641">
        <f t="shared" si="89"/>
        <v>376</v>
      </c>
      <c r="O239" s="641">
        <f t="shared" si="89"/>
        <v>3759</v>
      </c>
      <c r="P239" s="641">
        <f t="shared" si="89"/>
        <v>2049</v>
      </c>
      <c r="Q239" s="641">
        <f t="shared" si="89"/>
        <v>5808</v>
      </c>
      <c r="R239" s="641">
        <f t="shared" si="89"/>
        <v>31</v>
      </c>
      <c r="S239" s="641">
        <f t="shared" si="89"/>
        <v>5</v>
      </c>
      <c r="T239" s="641">
        <f t="shared" si="89"/>
        <v>36</v>
      </c>
    </row>
    <row r="240" spans="1:20" ht="17.100000000000001" customHeight="1">
      <c r="A240" s="981" t="s">
        <v>1661</v>
      </c>
      <c r="B240" s="981"/>
      <c r="C240" s="640">
        <f>SUM(C241:C244)</f>
        <v>853</v>
      </c>
      <c r="D240" s="640">
        <f t="shared" ref="D240:T240" si="90">SUM(D241:D244)</f>
        <v>31</v>
      </c>
      <c r="E240" s="640">
        <f t="shared" si="90"/>
        <v>75</v>
      </c>
      <c r="F240" s="640">
        <f t="shared" si="90"/>
        <v>95</v>
      </c>
      <c r="G240" s="640">
        <f t="shared" si="90"/>
        <v>40</v>
      </c>
      <c r="H240" s="640">
        <f t="shared" si="90"/>
        <v>669</v>
      </c>
      <c r="I240" s="640">
        <f t="shared" si="90"/>
        <v>603</v>
      </c>
      <c r="J240" s="640">
        <f t="shared" si="90"/>
        <v>22</v>
      </c>
      <c r="K240" s="640">
        <f t="shared" si="90"/>
        <v>33</v>
      </c>
      <c r="L240" s="640">
        <f t="shared" si="90"/>
        <v>39</v>
      </c>
      <c r="M240" s="640">
        <f t="shared" si="90"/>
        <v>17</v>
      </c>
      <c r="N240" s="640">
        <f t="shared" si="90"/>
        <v>164</v>
      </c>
      <c r="O240" s="640">
        <f t="shared" si="90"/>
        <v>1763</v>
      </c>
      <c r="P240" s="640">
        <f t="shared" si="90"/>
        <v>878</v>
      </c>
      <c r="Q240" s="641">
        <f t="shared" si="90"/>
        <v>2641</v>
      </c>
      <c r="R240" s="640">
        <f t="shared" si="90"/>
        <v>12</v>
      </c>
      <c r="S240" s="640">
        <f t="shared" si="90"/>
        <v>3</v>
      </c>
      <c r="T240" s="641">
        <f t="shared" si="90"/>
        <v>15</v>
      </c>
    </row>
    <row r="241" spans="1:20" hidden="1" outlineLevel="1">
      <c r="A241" s="635" t="s">
        <v>1662</v>
      </c>
      <c r="B241" s="635" t="s">
        <v>1663</v>
      </c>
      <c r="C241" s="636">
        <v>786</v>
      </c>
      <c r="D241" s="636">
        <v>29</v>
      </c>
      <c r="E241" s="636">
        <v>71</v>
      </c>
      <c r="F241" s="636">
        <v>92</v>
      </c>
      <c r="G241" s="636">
        <v>38</v>
      </c>
      <c r="H241" s="638">
        <v>623</v>
      </c>
      <c r="I241" s="636">
        <v>456</v>
      </c>
      <c r="J241" s="636">
        <v>18</v>
      </c>
      <c r="K241" s="636">
        <v>26</v>
      </c>
      <c r="L241" s="636">
        <v>32</v>
      </c>
      <c r="M241" s="636">
        <v>14</v>
      </c>
      <c r="N241" s="638">
        <v>121</v>
      </c>
      <c r="O241" s="638">
        <f t="shared" ref="O241:O244" si="91">SUM(C241:H241)</f>
        <v>1639</v>
      </c>
      <c r="P241" s="639">
        <f t="shared" ref="P241:P244" si="92">SUM(I241:N241)</f>
        <v>667</v>
      </c>
      <c r="Q241" s="638">
        <f t="shared" ref="Q241:Q244" si="93">+P241+O241</f>
        <v>2306</v>
      </c>
      <c r="R241" s="638">
        <v>12</v>
      </c>
      <c r="S241" s="638">
        <v>1</v>
      </c>
      <c r="T241" s="638">
        <f t="shared" ref="T241:T244" si="94">+S241+R241</f>
        <v>13</v>
      </c>
    </row>
    <row r="242" spans="1:20" hidden="1" outlineLevel="1">
      <c r="A242" s="635" t="s">
        <v>1664</v>
      </c>
      <c r="B242" s="635" t="s">
        <v>1665</v>
      </c>
      <c r="C242" s="638">
        <v>27</v>
      </c>
      <c r="D242" s="638">
        <v>0</v>
      </c>
      <c r="E242" s="638">
        <v>2</v>
      </c>
      <c r="F242" s="638">
        <v>2</v>
      </c>
      <c r="G242" s="639">
        <v>2</v>
      </c>
      <c r="H242" s="638">
        <v>33</v>
      </c>
      <c r="I242" s="638">
        <v>104</v>
      </c>
      <c r="J242" s="639">
        <v>2</v>
      </c>
      <c r="K242" s="638">
        <v>7</v>
      </c>
      <c r="L242" s="638">
        <v>3</v>
      </c>
      <c r="M242" s="639">
        <v>2</v>
      </c>
      <c r="N242" s="638">
        <v>31</v>
      </c>
      <c r="O242" s="638">
        <f t="shared" si="91"/>
        <v>66</v>
      </c>
      <c r="P242" s="639">
        <f t="shared" si="92"/>
        <v>149</v>
      </c>
      <c r="Q242" s="638">
        <f t="shared" si="93"/>
        <v>215</v>
      </c>
      <c r="R242" s="638">
        <v>0</v>
      </c>
      <c r="S242" s="638">
        <v>2</v>
      </c>
      <c r="T242" s="638">
        <f t="shared" si="94"/>
        <v>2</v>
      </c>
    </row>
    <row r="243" spans="1:20" ht="25.5" hidden="1" outlineLevel="1">
      <c r="A243" s="996" t="s">
        <v>1666</v>
      </c>
      <c r="B243" s="635" t="s">
        <v>1667</v>
      </c>
      <c r="C243" s="636">
        <v>2</v>
      </c>
      <c r="D243" s="637">
        <v>1</v>
      </c>
      <c r="E243" s="637">
        <v>0</v>
      </c>
      <c r="F243" s="636">
        <v>0</v>
      </c>
      <c r="G243" s="637">
        <v>0</v>
      </c>
      <c r="H243" s="637">
        <v>0</v>
      </c>
      <c r="I243" s="636">
        <v>1</v>
      </c>
      <c r="J243" s="637">
        <v>0</v>
      </c>
      <c r="K243" s="637">
        <v>0</v>
      </c>
      <c r="L243" s="637">
        <v>0</v>
      </c>
      <c r="M243" s="637">
        <v>0</v>
      </c>
      <c r="N243" s="637">
        <v>1</v>
      </c>
      <c r="O243" s="638">
        <f t="shared" si="91"/>
        <v>3</v>
      </c>
      <c r="P243" s="639">
        <f t="shared" si="92"/>
        <v>2</v>
      </c>
      <c r="Q243" s="638">
        <f t="shared" si="93"/>
        <v>5</v>
      </c>
      <c r="R243" s="638">
        <v>0</v>
      </c>
      <c r="S243" s="638">
        <v>0</v>
      </c>
      <c r="T243" s="638">
        <f t="shared" si="94"/>
        <v>0</v>
      </c>
    </row>
    <row r="244" spans="1:20" hidden="1" outlineLevel="1">
      <c r="A244" s="996"/>
      <c r="B244" s="635" t="s">
        <v>1668</v>
      </c>
      <c r="C244" s="638">
        <v>38</v>
      </c>
      <c r="D244" s="639">
        <v>1</v>
      </c>
      <c r="E244" s="638">
        <v>2</v>
      </c>
      <c r="F244" s="639">
        <v>1</v>
      </c>
      <c r="G244" s="638">
        <v>0</v>
      </c>
      <c r="H244" s="638">
        <v>13</v>
      </c>
      <c r="I244" s="638">
        <v>42</v>
      </c>
      <c r="J244" s="638">
        <v>2</v>
      </c>
      <c r="K244" s="638">
        <v>0</v>
      </c>
      <c r="L244" s="638">
        <v>4</v>
      </c>
      <c r="M244" s="638">
        <v>1</v>
      </c>
      <c r="N244" s="638">
        <v>11</v>
      </c>
      <c r="O244" s="638">
        <f t="shared" si="91"/>
        <v>55</v>
      </c>
      <c r="P244" s="639">
        <f t="shared" si="92"/>
        <v>60</v>
      </c>
      <c r="Q244" s="638">
        <f t="shared" si="93"/>
        <v>115</v>
      </c>
      <c r="R244" s="638">
        <v>0</v>
      </c>
      <c r="S244" s="638">
        <v>0</v>
      </c>
      <c r="T244" s="638">
        <f t="shared" si="94"/>
        <v>0</v>
      </c>
    </row>
    <row r="245" spans="1:20" ht="17.100000000000001" customHeight="1" collapsed="1">
      <c r="A245" s="981" t="s">
        <v>1669</v>
      </c>
      <c r="B245" s="981"/>
      <c r="C245" s="640">
        <f>SUM(C246:C257)</f>
        <v>157</v>
      </c>
      <c r="D245" s="640">
        <f t="shared" ref="D245:T245" si="95">SUM(D246:D257)</f>
        <v>8</v>
      </c>
      <c r="E245" s="640">
        <f t="shared" si="95"/>
        <v>3</v>
      </c>
      <c r="F245" s="640">
        <f t="shared" si="95"/>
        <v>11</v>
      </c>
      <c r="G245" s="640">
        <f t="shared" si="95"/>
        <v>1</v>
      </c>
      <c r="H245" s="640">
        <f t="shared" si="95"/>
        <v>56</v>
      </c>
      <c r="I245" s="640">
        <f t="shared" si="95"/>
        <v>243</v>
      </c>
      <c r="J245" s="640">
        <f t="shared" si="95"/>
        <v>10</v>
      </c>
      <c r="K245" s="640">
        <f t="shared" si="95"/>
        <v>14</v>
      </c>
      <c r="L245" s="640">
        <f t="shared" si="95"/>
        <v>15</v>
      </c>
      <c r="M245" s="640">
        <f t="shared" si="95"/>
        <v>4</v>
      </c>
      <c r="N245" s="640">
        <f t="shared" si="95"/>
        <v>51</v>
      </c>
      <c r="O245" s="640">
        <f t="shared" si="95"/>
        <v>236</v>
      </c>
      <c r="P245" s="640">
        <f t="shared" si="95"/>
        <v>337</v>
      </c>
      <c r="Q245" s="641">
        <f t="shared" si="95"/>
        <v>573</v>
      </c>
      <c r="R245" s="640">
        <f t="shared" si="95"/>
        <v>2</v>
      </c>
      <c r="S245" s="640">
        <f t="shared" si="95"/>
        <v>0</v>
      </c>
      <c r="T245" s="641">
        <f t="shared" si="95"/>
        <v>2</v>
      </c>
    </row>
    <row r="246" spans="1:20" ht="25.5" hidden="1" outlineLevel="1">
      <c r="A246" s="996" t="s">
        <v>1670</v>
      </c>
      <c r="B246" s="635" t="s">
        <v>1671</v>
      </c>
      <c r="C246" s="637">
        <v>7</v>
      </c>
      <c r="D246" s="637">
        <v>1</v>
      </c>
      <c r="E246" s="637">
        <v>0</v>
      </c>
      <c r="F246" s="637">
        <v>0</v>
      </c>
      <c r="G246" s="637">
        <v>0</v>
      </c>
      <c r="H246" s="638">
        <v>0</v>
      </c>
      <c r="I246" s="636">
        <v>2</v>
      </c>
      <c r="J246" s="637">
        <v>0</v>
      </c>
      <c r="K246" s="637">
        <v>0</v>
      </c>
      <c r="L246" s="637">
        <v>0</v>
      </c>
      <c r="M246" s="637">
        <v>0</v>
      </c>
      <c r="N246" s="638">
        <v>1</v>
      </c>
      <c r="O246" s="638">
        <f t="shared" ref="O246:O257" si="96">SUM(C246:H246)</f>
        <v>8</v>
      </c>
      <c r="P246" s="639">
        <f t="shared" ref="P246:P257" si="97">SUM(I246:N246)</f>
        <v>3</v>
      </c>
      <c r="Q246" s="638">
        <f t="shared" ref="Q246:Q257" si="98">+P246+O246</f>
        <v>11</v>
      </c>
      <c r="R246" s="638">
        <v>1</v>
      </c>
      <c r="S246" s="638">
        <v>0</v>
      </c>
      <c r="T246" s="638">
        <f t="shared" ref="T246:T257" si="99">+S246+R246</f>
        <v>1</v>
      </c>
    </row>
    <row r="247" spans="1:20" ht="25.5" hidden="1" outlineLevel="1">
      <c r="A247" s="996"/>
      <c r="B247" s="635" t="s">
        <v>1672</v>
      </c>
      <c r="C247" s="639">
        <v>1</v>
      </c>
      <c r="D247" s="639">
        <v>0</v>
      </c>
      <c r="E247" s="639">
        <v>0</v>
      </c>
      <c r="F247" s="639">
        <v>0</v>
      </c>
      <c r="G247" s="639">
        <v>0</v>
      </c>
      <c r="H247" s="638">
        <v>0</v>
      </c>
      <c r="I247" s="639">
        <v>0</v>
      </c>
      <c r="J247" s="639">
        <v>0</v>
      </c>
      <c r="K247" s="639">
        <v>0</v>
      </c>
      <c r="L247" s="639">
        <v>0</v>
      </c>
      <c r="M247" s="639">
        <v>0</v>
      </c>
      <c r="N247" s="639">
        <v>0</v>
      </c>
      <c r="O247" s="638">
        <f>SUM(C247:N247)</f>
        <v>1</v>
      </c>
      <c r="P247" s="639">
        <f t="shared" si="97"/>
        <v>0</v>
      </c>
      <c r="Q247" s="638">
        <f t="shared" si="98"/>
        <v>1</v>
      </c>
      <c r="R247" s="638">
        <v>0</v>
      </c>
      <c r="S247" s="638">
        <v>0</v>
      </c>
      <c r="T247" s="638">
        <f t="shared" si="99"/>
        <v>0</v>
      </c>
    </row>
    <row r="248" spans="1:20" hidden="1" outlineLevel="1">
      <c r="A248" s="996"/>
      <c r="B248" s="635" t="s">
        <v>1673</v>
      </c>
      <c r="C248" s="637">
        <v>0</v>
      </c>
      <c r="D248" s="637">
        <v>0</v>
      </c>
      <c r="E248" s="637">
        <v>0</v>
      </c>
      <c r="F248" s="637">
        <v>0</v>
      </c>
      <c r="G248" s="637">
        <v>0</v>
      </c>
      <c r="H248" s="637">
        <v>0</v>
      </c>
      <c r="I248" s="637">
        <v>0</v>
      </c>
      <c r="J248" s="637">
        <v>0</v>
      </c>
      <c r="K248" s="637">
        <v>0</v>
      </c>
      <c r="L248" s="637">
        <v>0</v>
      </c>
      <c r="M248" s="637">
        <v>0</v>
      </c>
      <c r="N248" s="637">
        <v>0</v>
      </c>
      <c r="O248" s="638">
        <f>SUM(C248:N248)</f>
        <v>0</v>
      </c>
      <c r="P248" s="639">
        <f t="shared" si="97"/>
        <v>0</v>
      </c>
      <c r="Q248" s="638">
        <f t="shared" si="98"/>
        <v>0</v>
      </c>
      <c r="R248" s="638">
        <v>0</v>
      </c>
      <c r="S248" s="638">
        <v>0</v>
      </c>
      <c r="T248" s="638">
        <f t="shared" si="99"/>
        <v>0</v>
      </c>
    </row>
    <row r="249" spans="1:20" ht="25.5" hidden="1" outlineLevel="1">
      <c r="A249" s="996"/>
      <c r="B249" s="635" t="s">
        <v>1674</v>
      </c>
      <c r="C249" s="638">
        <v>7</v>
      </c>
      <c r="D249" s="639">
        <v>1</v>
      </c>
      <c r="E249" s="639">
        <v>0</v>
      </c>
      <c r="F249" s="639">
        <v>1</v>
      </c>
      <c r="G249" s="639">
        <v>0</v>
      </c>
      <c r="H249" s="638">
        <v>8</v>
      </c>
      <c r="I249" s="638">
        <v>7</v>
      </c>
      <c r="J249" s="639">
        <v>0</v>
      </c>
      <c r="K249" s="639">
        <v>1</v>
      </c>
      <c r="L249" s="639">
        <v>0</v>
      </c>
      <c r="M249" s="639">
        <v>0</v>
      </c>
      <c r="N249" s="639">
        <v>3</v>
      </c>
      <c r="O249" s="638">
        <f t="shared" si="96"/>
        <v>17</v>
      </c>
      <c r="P249" s="639">
        <f t="shared" si="97"/>
        <v>11</v>
      </c>
      <c r="Q249" s="638">
        <f t="shared" si="98"/>
        <v>28</v>
      </c>
      <c r="R249" s="638">
        <v>0</v>
      </c>
      <c r="S249" s="638">
        <v>0</v>
      </c>
      <c r="T249" s="638">
        <f t="shared" si="99"/>
        <v>0</v>
      </c>
    </row>
    <row r="250" spans="1:20" ht="25.5" hidden="1" outlineLevel="1" collapsed="1">
      <c r="A250" s="996" t="s">
        <v>1675</v>
      </c>
      <c r="B250" s="635" t="s">
        <v>1676</v>
      </c>
      <c r="C250" s="636">
        <v>5</v>
      </c>
      <c r="D250" s="637">
        <v>0</v>
      </c>
      <c r="E250" s="636">
        <v>0</v>
      </c>
      <c r="F250" s="637">
        <v>1</v>
      </c>
      <c r="G250" s="637">
        <v>0</v>
      </c>
      <c r="H250" s="638">
        <v>3</v>
      </c>
      <c r="I250" s="636">
        <v>3</v>
      </c>
      <c r="J250" s="637">
        <v>0</v>
      </c>
      <c r="K250" s="637">
        <v>3</v>
      </c>
      <c r="L250" s="637">
        <v>2</v>
      </c>
      <c r="M250" s="637">
        <v>1</v>
      </c>
      <c r="N250" s="638">
        <v>6</v>
      </c>
      <c r="O250" s="638">
        <f t="shared" si="96"/>
        <v>9</v>
      </c>
      <c r="P250" s="639">
        <f t="shared" si="97"/>
        <v>15</v>
      </c>
      <c r="Q250" s="638">
        <f t="shared" si="98"/>
        <v>24</v>
      </c>
      <c r="R250" s="638">
        <v>0</v>
      </c>
      <c r="S250" s="638">
        <v>0</v>
      </c>
      <c r="T250" s="638">
        <f t="shared" si="99"/>
        <v>0</v>
      </c>
    </row>
    <row r="251" spans="1:20" ht="25.5" hidden="1" outlineLevel="1">
      <c r="A251" s="996"/>
      <c r="B251" s="635" t="s">
        <v>1677</v>
      </c>
      <c r="C251" s="638">
        <v>46</v>
      </c>
      <c r="D251" s="639">
        <v>4</v>
      </c>
      <c r="E251" s="639">
        <v>1</v>
      </c>
      <c r="F251" s="639">
        <v>3</v>
      </c>
      <c r="G251" s="639">
        <v>1</v>
      </c>
      <c r="H251" s="638">
        <v>4</v>
      </c>
      <c r="I251" s="638">
        <v>119</v>
      </c>
      <c r="J251" s="639">
        <v>7</v>
      </c>
      <c r="K251" s="639">
        <v>6</v>
      </c>
      <c r="L251" s="638">
        <v>6</v>
      </c>
      <c r="M251" s="639">
        <v>1</v>
      </c>
      <c r="N251" s="638">
        <v>12</v>
      </c>
      <c r="O251" s="638">
        <f t="shared" si="96"/>
        <v>59</v>
      </c>
      <c r="P251" s="639">
        <f t="shared" si="97"/>
        <v>151</v>
      </c>
      <c r="Q251" s="638">
        <f t="shared" si="98"/>
        <v>210</v>
      </c>
      <c r="R251" s="638">
        <v>0</v>
      </c>
      <c r="S251" s="638">
        <v>0</v>
      </c>
      <c r="T251" s="638">
        <f t="shared" si="99"/>
        <v>0</v>
      </c>
    </row>
    <row r="252" spans="1:20" hidden="1" outlineLevel="1">
      <c r="A252" s="996"/>
      <c r="B252" s="635" t="s">
        <v>1678</v>
      </c>
      <c r="C252" s="636">
        <v>12</v>
      </c>
      <c r="D252" s="637">
        <v>1</v>
      </c>
      <c r="E252" s="637">
        <v>0</v>
      </c>
      <c r="F252" s="636">
        <v>2</v>
      </c>
      <c r="G252" s="637">
        <v>0</v>
      </c>
      <c r="H252" s="638">
        <v>2</v>
      </c>
      <c r="I252" s="636">
        <v>35</v>
      </c>
      <c r="J252" s="637">
        <v>3</v>
      </c>
      <c r="K252" s="637">
        <v>0</v>
      </c>
      <c r="L252" s="637">
        <v>2</v>
      </c>
      <c r="M252" s="637">
        <v>1</v>
      </c>
      <c r="N252" s="638">
        <v>12</v>
      </c>
      <c r="O252" s="638">
        <f t="shared" si="96"/>
        <v>17</v>
      </c>
      <c r="P252" s="639">
        <f t="shared" si="97"/>
        <v>53</v>
      </c>
      <c r="Q252" s="638">
        <f t="shared" si="98"/>
        <v>70</v>
      </c>
      <c r="R252" s="638">
        <v>0</v>
      </c>
      <c r="S252" s="638">
        <v>0</v>
      </c>
      <c r="T252" s="638">
        <f t="shared" si="99"/>
        <v>0</v>
      </c>
    </row>
    <row r="253" spans="1:20" hidden="1" outlineLevel="1">
      <c r="A253" s="996"/>
      <c r="B253" s="635" t="s">
        <v>1679</v>
      </c>
      <c r="C253" s="638">
        <v>3</v>
      </c>
      <c r="D253" s="639">
        <v>0</v>
      </c>
      <c r="E253" s="638">
        <v>0</v>
      </c>
      <c r="F253" s="639">
        <v>0</v>
      </c>
      <c r="G253" s="639">
        <v>0</v>
      </c>
      <c r="H253" s="638">
        <v>4</v>
      </c>
      <c r="I253" s="638">
        <v>5</v>
      </c>
      <c r="J253" s="639">
        <v>0</v>
      </c>
      <c r="K253" s="639">
        <v>0</v>
      </c>
      <c r="L253" s="639">
        <v>0</v>
      </c>
      <c r="M253" s="639">
        <v>0</v>
      </c>
      <c r="N253" s="638">
        <v>1</v>
      </c>
      <c r="O253" s="638">
        <f t="shared" si="96"/>
        <v>7</v>
      </c>
      <c r="P253" s="639">
        <f t="shared" si="97"/>
        <v>6</v>
      </c>
      <c r="Q253" s="638">
        <f t="shared" si="98"/>
        <v>13</v>
      </c>
      <c r="R253" s="638">
        <v>0</v>
      </c>
      <c r="S253" s="638">
        <v>0</v>
      </c>
      <c r="T253" s="638">
        <f t="shared" si="99"/>
        <v>0</v>
      </c>
    </row>
    <row r="254" spans="1:20" hidden="1" outlineLevel="1">
      <c r="A254" s="996"/>
      <c r="B254" s="635" t="s">
        <v>1680</v>
      </c>
      <c r="C254" s="636">
        <v>32</v>
      </c>
      <c r="D254" s="637">
        <v>0</v>
      </c>
      <c r="E254" s="637">
        <v>0</v>
      </c>
      <c r="F254" s="636">
        <v>1</v>
      </c>
      <c r="G254" s="637">
        <v>0</v>
      </c>
      <c r="H254" s="638">
        <v>14</v>
      </c>
      <c r="I254" s="636">
        <v>22</v>
      </c>
      <c r="J254" s="637">
        <v>0</v>
      </c>
      <c r="K254" s="637">
        <v>1</v>
      </c>
      <c r="L254" s="636">
        <v>1</v>
      </c>
      <c r="M254" s="637">
        <v>0</v>
      </c>
      <c r="N254" s="638">
        <v>3</v>
      </c>
      <c r="O254" s="638">
        <f t="shared" si="96"/>
        <v>47</v>
      </c>
      <c r="P254" s="639">
        <f t="shared" si="97"/>
        <v>27</v>
      </c>
      <c r="Q254" s="638">
        <f t="shared" si="98"/>
        <v>74</v>
      </c>
      <c r="R254" s="638">
        <v>0</v>
      </c>
      <c r="S254" s="638">
        <v>0</v>
      </c>
      <c r="T254" s="638">
        <f t="shared" si="99"/>
        <v>0</v>
      </c>
    </row>
    <row r="255" spans="1:20" hidden="1" outlineLevel="1">
      <c r="A255" s="996"/>
      <c r="B255" s="635" t="s">
        <v>1681</v>
      </c>
      <c r="C255" s="638">
        <v>0</v>
      </c>
      <c r="D255" s="639">
        <v>1</v>
      </c>
      <c r="E255" s="639">
        <v>0</v>
      </c>
      <c r="F255" s="639">
        <v>0</v>
      </c>
      <c r="G255" s="639">
        <v>0</v>
      </c>
      <c r="H255" s="639">
        <v>3</v>
      </c>
      <c r="I255" s="638">
        <v>4</v>
      </c>
      <c r="J255" s="639">
        <v>0</v>
      </c>
      <c r="K255" s="639">
        <v>1</v>
      </c>
      <c r="L255" s="639">
        <v>0</v>
      </c>
      <c r="M255" s="639">
        <v>1</v>
      </c>
      <c r="N255" s="639">
        <v>7</v>
      </c>
      <c r="O255" s="638">
        <f t="shared" si="96"/>
        <v>4</v>
      </c>
      <c r="P255" s="639">
        <f t="shared" si="97"/>
        <v>13</v>
      </c>
      <c r="Q255" s="638">
        <f t="shared" si="98"/>
        <v>17</v>
      </c>
      <c r="R255" s="638">
        <v>0</v>
      </c>
      <c r="S255" s="638">
        <v>0</v>
      </c>
      <c r="T255" s="638">
        <f t="shared" si="99"/>
        <v>0</v>
      </c>
    </row>
    <row r="256" spans="1:20" ht="25.5" hidden="1" outlineLevel="1">
      <c r="A256" s="996"/>
      <c r="B256" s="635" t="s">
        <v>1682</v>
      </c>
      <c r="C256" s="637">
        <v>1</v>
      </c>
      <c r="D256" s="637">
        <v>0</v>
      </c>
      <c r="E256" s="637">
        <v>0</v>
      </c>
      <c r="F256" s="637">
        <v>0</v>
      </c>
      <c r="G256" s="637">
        <v>0</v>
      </c>
      <c r="H256" s="637">
        <v>0</v>
      </c>
      <c r="I256" s="636">
        <v>0</v>
      </c>
      <c r="J256" s="637">
        <v>0</v>
      </c>
      <c r="K256" s="637">
        <v>1</v>
      </c>
      <c r="L256" s="637">
        <v>0</v>
      </c>
      <c r="M256" s="637">
        <v>0</v>
      </c>
      <c r="N256" s="637">
        <v>1</v>
      </c>
      <c r="O256" s="638">
        <f t="shared" si="96"/>
        <v>1</v>
      </c>
      <c r="P256" s="639">
        <f t="shared" si="97"/>
        <v>2</v>
      </c>
      <c r="Q256" s="638">
        <f t="shared" si="98"/>
        <v>3</v>
      </c>
      <c r="R256" s="638">
        <v>1</v>
      </c>
      <c r="S256" s="638">
        <v>0</v>
      </c>
      <c r="T256" s="638">
        <f t="shared" si="99"/>
        <v>1</v>
      </c>
    </row>
    <row r="257" spans="1:20" ht="25.5" hidden="1" outlineLevel="1">
      <c r="A257" s="998"/>
      <c r="B257" s="642" t="s">
        <v>1683</v>
      </c>
      <c r="C257" s="643">
        <v>43</v>
      </c>
      <c r="D257" s="643">
        <v>0</v>
      </c>
      <c r="E257" s="643">
        <v>2</v>
      </c>
      <c r="F257" s="643">
        <v>3</v>
      </c>
      <c r="G257" s="643">
        <v>0</v>
      </c>
      <c r="H257" s="643">
        <v>18</v>
      </c>
      <c r="I257" s="643">
        <v>46</v>
      </c>
      <c r="J257" s="644">
        <v>0</v>
      </c>
      <c r="K257" s="643">
        <v>1</v>
      </c>
      <c r="L257" s="643">
        <v>4</v>
      </c>
      <c r="M257" s="643">
        <v>0</v>
      </c>
      <c r="N257" s="643">
        <v>5</v>
      </c>
      <c r="O257" s="643">
        <f t="shared" si="96"/>
        <v>66</v>
      </c>
      <c r="P257" s="644">
        <f t="shared" si="97"/>
        <v>56</v>
      </c>
      <c r="Q257" s="643">
        <f t="shared" si="98"/>
        <v>122</v>
      </c>
      <c r="R257" s="643">
        <v>0</v>
      </c>
      <c r="S257" s="643">
        <v>0</v>
      </c>
      <c r="T257" s="643">
        <f t="shared" si="99"/>
        <v>0</v>
      </c>
    </row>
    <row r="258" spans="1:20" ht="17.100000000000001" customHeight="1" collapsed="1">
      <c r="A258" s="981" t="s">
        <v>1684</v>
      </c>
      <c r="B258" s="981"/>
      <c r="C258" s="640">
        <f>SUM(C259:C264)</f>
        <v>125</v>
      </c>
      <c r="D258" s="640">
        <f t="shared" ref="D258:T258" si="100">SUM(D259:D264)</f>
        <v>2</v>
      </c>
      <c r="E258" s="640">
        <f t="shared" si="100"/>
        <v>18</v>
      </c>
      <c r="F258" s="640">
        <f t="shared" si="100"/>
        <v>19</v>
      </c>
      <c r="G258" s="640">
        <f t="shared" si="100"/>
        <v>3</v>
      </c>
      <c r="H258" s="640">
        <f t="shared" si="100"/>
        <v>85</v>
      </c>
      <c r="I258" s="640">
        <f t="shared" si="100"/>
        <v>68</v>
      </c>
      <c r="J258" s="640">
        <f t="shared" si="100"/>
        <v>1</v>
      </c>
      <c r="K258" s="640">
        <f t="shared" si="100"/>
        <v>2</v>
      </c>
      <c r="L258" s="640">
        <f t="shared" si="100"/>
        <v>5</v>
      </c>
      <c r="M258" s="640">
        <f t="shared" si="100"/>
        <v>0</v>
      </c>
      <c r="N258" s="640">
        <f t="shared" si="100"/>
        <v>14</v>
      </c>
      <c r="O258" s="640">
        <f t="shared" si="100"/>
        <v>252</v>
      </c>
      <c r="P258" s="640">
        <f t="shared" si="100"/>
        <v>90</v>
      </c>
      <c r="Q258" s="641">
        <f t="shared" si="100"/>
        <v>342</v>
      </c>
      <c r="R258" s="640">
        <f t="shared" si="100"/>
        <v>1</v>
      </c>
      <c r="S258" s="640">
        <f t="shared" si="100"/>
        <v>0</v>
      </c>
      <c r="T258" s="641">
        <f t="shared" si="100"/>
        <v>1</v>
      </c>
    </row>
    <row r="259" spans="1:20" ht="25.5" hidden="1" outlineLevel="1">
      <c r="A259" s="999" t="s">
        <v>1685</v>
      </c>
      <c r="B259" s="645" t="s">
        <v>1686</v>
      </c>
      <c r="C259" s="646">
        <v>54</v>
      </c>
      <c r="D259" s="646">
        <v>0</v>
      </c>
      <c r="E259" s="646">
        <v>10</v>
      </c>
      <c r="F259" s="646">
        <v>6</v>
      </c>
      <c r="G259" s="646">
        <v>0</v>
      </c>
      <c r="H259" s="647">
        <v>32</v>
      </c>
      <c r="I259" s="646">
        <v>38</v>
      </c>
      <c r="J259" s="646">
        <v>0</v>
      </c>
      <c r="K259" s="648">
        <v>0</v>
      </c>
      <c r="L259" s="646">
        <v>3</v>
      </c>
      <c r="M259" s="648">
        <v>0</v>
      </c>
      <c r="N259" s="647">
        <v>9</v>
      </c>
      <c r="O259" s="647">
        <f t="shared" ref="O259:O264" si="101">SUM(C259:H259)</f>
        <v>102</v>
      </c>
      <c r="P259" s="649">
        <f t="shared" ref="P259:P264" si="102">SUM(I259:N259)</f>
        <v>50</v>
      </c>
      <c r="Q259" s="647">
        <f t="shared" ref="Q259:Q264" si="103">+P259+O259</f>
        <v>152</v>
      </c>
      <c r="R259" s="647">
        <v>1</v>
      </c>
      <c r="S259" s="647">
        <v>0</v>
      </c>
      <c r="T259" s="647">
        <f t="shared" ref="T259:T264" si="104">+S259+R259</f>
        <v>1</v>
      </c>
    </row>
    <row r="260" spans="1:20" ht="25.5" hidden="1" outlineLevel="1">
      <c r="A260" s="996"/>
      <c r="B260" s="635" t="s">
        <v>1687</v>
      </c>
      <c r="C260" s="638">
        <v>4</v>
      </c>
      <c r="D260" s="639">
        <v>0</v>
      </c>
      <c r="E260" s="639">
        <v>0</v>
      </c>
      <c r="F260" s="638">
        <v>0</v>
      </c>
      <c r="G260" s="639">
        <v>0</v>
      </c>
      <c r="H260" s="638">
        <v>3</v>
      </c>
      <c r="I260" s="638">
        <v>13</v>
      </c>
      <c r="J260" s="639">
        <v>0</v>
      </c>
      <c r="K260" s="639">
        <v>0</v>
      </c>
      <c r="L260" s="639">
        <v>1</v>
      </c>
      <c r="M260" s="639">
        <v>0</v>
      </c>
      <c r="N260" s="638">
        <v>2</v>
      </c>
      <c r="O260" s="638">
        <f t="shared" si="101"/>
        <v>7</v>
      </c>
      <c r="P260" s="639">
        <f t="shared" si="102"/>
        <v>16</v>
      </c>
      <c r="Q260" s="638">
        <f t="shared" si="103"/>
        <v>23</v>
      </c>
      <c r="R260" s="638">
        <v>0</v>
      </c>
      <c r="S260" s="638">
        <v>0</v>
      </c>
      <c r="T260" s="638">
        <f t="shared" si="104"/>
        <v>0</v>
      </c>
    </row>
    <row r="261" spans="1:20" ht="25.5" hidden="1" outlineLevel="1">
      <c r="A261" s="996"/>
      <c r="B261" s="635" t="s">
        <v>1688</v>
      </c>
      <c r="C261" s="636">
        <v>0</v>
      </c>
      <c r="D261" s="637">
        <v>0</v>
      </c>
      <c r="E261" s="637">
        <v>1</v>
      </c>
      <c r="F261" s="637">
        <v>0</v>
      </c>
      <c r="G261" s="637">
        <v>0</v>
      </c>
      <c r="H261" s="638">
        <v>2</v>
      </c>
      <c r="I261" s="636">
        <v>2</v>
      </c>
      <c r="J261" s="636">
        <v>0</v>
      </c>
      <c r="K261" s="637">
        <v>0</v>
      </c>
      <c r="L261" s="637">
        <v>0</v>
      </c>
      <c r="M261" s="637">
        <v>0</v>
      </c>
      <c r="N261" s="638">
        <v>0</v>
      </c>
      <c r="O261" s="638">
        <f t="shared" si="101"/>
        <v>3</v>
      </c>
      <c r="P261" s="639">
        <f t="shared" si="102"/>
        <v>2</v>
      </c>
      <c r="Q261" s="638">
        <f t="shared" si="103"/>
        <v>5</v>
      </c>
      <c r="R261" s="638">
        <v>0</v>
      </c>
      <c r="S261" s="638">
        <v>0</v>
      </c>
      <c r="T261" s="638">
        <f t="shared" si="104"/>
        <v>0</v>
      </c>
    </row>
    <row r="262" spans="1:20" ht="11.25" hidden="1" customHeight="1" outlineLevel="1">
      <c r="A262" s="996" t="s">
        <v>1689</v>
      </c>
      <c r="B262" s="635" t="s">
        <v>1690</v>
      </c>
      <c r="C262" s="638">
        <v>38</v>
      </c>
      <c r="D262" s="638">
        <v>1</v>
      </c>
      <c r="E262" s="638">
        <v>6</v>
      </c>
      <c r="F262" s="638">
        <v>6</v>
      </c>
      <c r="G262" s="638">
        <v>2</v>
      </c>
      <c r="H262" s="638">
        <v>30</v>
      </c>
      <c r="I262" s="638">
        <v>7</v>
      </c>
      <c r="J262" s="639">
        <v>0</v>
      </c>
      <c r="K262" s="638">
        <v>0</v>
      </c>
      <c r="L262" s="639">
        <v>1</v>
      </c>
      <c r="M262" s="639">
        <v>0</v>
      </c>
      <c r="N262" s="638">
        <v>2</v>
      </c>
      <c r="O262" s="638">
        <f t="shared" si="101"/>
        <v>83</v>
      </c>
      <c r="P262" s="639">
        <f t="shared" si="102"/>
        <v>10</v>
      </c>
      <c r="Q262" s="638">
        <f t="shared" si="103"/>
        <v>93</v>
      </c>
      <c r="R262" s="638">
        <v>0</v>
      </c>
      <c r="S262" s="638">
        <v>0</v>
      </c>
      <c r="T262" s="638">
        <f t="shared" si="104"/>
        <v>0</v>
      </c>
    </row>
    <row r="263" spans="1:20" hidden="1" outlineLevel="1">
      <c r="A263" s="996"/>
      <c r="B263" s="635" t="s">
        <v>1691</v>
      </c>
      <c r="C263" s="636">
        <v>7</v>
      </c>
      <c r="D263" s="636">
        <v>0</v>
      </c>
      <c r="E263" s="637">
        <v>0</v>
      </c>
      <c r="F263" s="637">
        <v>3</v>
      </c>
      <c r="G263" s="637">
        <v>1</v>
      </c>
      <c r="H263" s="638">
        <v>8</v>
      </c>
      <c r="I263" s="636">
        <v>4</v>
      </c>
      <c r="J263" s="637">
        <v>0</v>
      </c>
      <c r="K263" s="637">
        <v>2</v>
      </c>
      <c r="L263" s="637">
        <v>0</v>
      </c>
      <c r="M263" s="637">
        <v>0</v>
      </c>
      <c r="N263" s="638">
        <v>1</v>
      </c>
      <c r="O263" s="638">
        <f t="shared" si="101"/>
        <v>19</v>
      </c>
      <c r="P263" s="639">
        <f t="shared" si="102"/>
        <v>7</v>
      </c>
      <c r="Q263" s="638">
        <f t="shared" si="103"/>
        <v>26</v>
      </c>
      <c r="R263" s="638">
        <v>0</v>
      </c>
      <c r="S263" s="638">
        <v>0</v>
      </c>
      <c r="T263" s="638">
        <f t="shared" si="104"/>
        <v>0</v>
      </c>
    </row>
    <row r="264" spans="1:20" ht="25.5" hidden="1" outlineLevel="1">
      <c r="A264" s="998"/>
      <c r="B264" s="642" t="s">
        <v>1692</v>
      </c>
      <c r="C264" s="643">
        <v>22</v>
      </c>
      <c r="D264" s="643">
        <v>1</v>
      </c>
      <c r="E264" s="643">
        <v>1</v>
      </c>
      <c r="F264" s="643">
        <v>4</v>
      </c>
      <c r="G264" s="644">
        <v>0</v>
      </c>
      <c r="H264" s="643">
        <v>10</v>
      </c>
      <c r="I264" s="643">
        <v>4</v>
      </c>
      <c r="J264" s="644">
        <v>1</v>
      </c>
      <c r="K264" s="644">
        <v>0</v>
      </c>
      <c r="L264" s="643">
        <v>0</v>
      </c>
      <c r="M264" s="644">
        <v>0</v>
      </c>
      <c r="N264" s="643">
        <v>0</v>
      </c>
      <c r="O264" s="643">
        <f t="shared" si="101"/>
        <v>38</v>
      </c>
      <c r="P264" s="644">
        <f t="shared" si="102"/>
        <v>5</v>
      </c>
      <c r="Q264" s="643">
        <f t="shared" si="103"/>
        <v>43</v>
      </c>
      <c r="R264" s="643">
        <v>0</v>
      </c>
      <c r="S264" s="643">
        <v>0</v>
      </c>
      <c r="T264" s="643">
        <f t="shared" si="104"/>
        <v>0</v>
      </c>
    </row>
    <row r="265" spans="1:20" ht="17.100000000000001" customHeight="1" collapsed="1">
      <c r="A265" s="1000" t="s">
        <v>1693</v>
      </c>
      <c r="B265" s="1000"/>
      <c r="C265" s="650">
        <f>SUM(C266:C272)</f>
        <v>781</v>
      </c>
      <c r="D265" s="650">
        <f t="shared" ref="D265:T265" si="105">SUM(D266:D272)</f>
        <v>25</v>
      </c>
      <c r="E265" s="650">
        <f t="shared" si="105"/>
        <v>54</v>
      </c>
      <c r="F265" s="650">
        <f t="shared" si="105"/>
        <v>98</v>
      </c>
      <c r="G265" s="650">
        <f t="shared" si="105"/>
        <v>30</v>
      </c>
      <c r="H265" s="650">
        <f t="shared" si="105"/>
        <v>520</v>
      </c>
      <c r="I265" s="650">
        <f t="shared" si="105"/>
        <v>479</v>
      </c>
      <c r="J265" s="650">
        <f t="shared" si="105"/>
        <v>19</v>
      </c>
      <c r="K265" s="650">
        <f t="shared" si="105"/>
        <v>35</v>
      </c>
      <c r="L265" s="650">
        <f t="shared" si="105"/>
        <v>48</v>
      </c>
      <c r="M265" s="650">
        <f t="shared" si="105"/>
        <v>16</v>
      </c>
      <c r="N265" s="650">
        <f t="shared" si="105"/>
        <v>147</v>
      </c>
      <c r="O265" s="650">
        <f t="shared" si="105"/>
        <v>1508</v>
      </c>
      <c r="P265" s="650">
        <f t="shared" si="105"/>
        <v>744</v>
      </c>
      <c r="Q265" s="651">
        <f t="shared" si="105"/>
        <v>2252</v>
      </c>
      <c r="R265" s="650">
        <f t="shared" si="105"/>
        <v>16</v>
      </c>
      <c r="S265" s="650">
        <f t="shared" si="105"/>
        <v>2</v>
      </c>
      <c r="T265" s="651">
        <f t="shared" si="105"/>
        <v>18</v>
      </c>
    </row>
    <row r="266" spans="1:20" ht="11.25" hidden="1" customHeight="1" outlineLevel="1">
      <c r="A266" s="999" t="s">
        <v>1694</v>
      </c>
      <c r="B266" s="645" t="s">
        <v>1695</v>
      </c>
      <c r="C266" s="646">
        <v>4</v>
      </c>
      <c r="D266" s="648">
        <v>0</v>
      </c>
      <c r="E266" s="646">
        <v>0</v>
      </c>
      <c r="F266" s="646">
        <v>1</v>
      </c>
      <c r="G266" s="648">
        <v>1</v>
      </c>
      <c r="H266" s="647">
        <v>0</v>
      </c>
      <c r="I266" s="646">
        <v>0</v>
      </c>
      <c r="J266" s="648">
        <v>0</v>
      </c>
      <c r="K266" s="648">
        <v>0</v>
      </c>
      <c r="L266" s="648">
        <v>0</v>
      </c>
      <c r="M266" s="648">
        <v>0</v>
      </c>
      <c r="N266" s="648">
        <v>1</v>
      </c>
      <c r="O266" s="647">
        <f t="shared" ref="O266:O272" si="106">SUM(C266:H266)</f>
        <v>6</v>
      </c>
      <c r="P266" s="649">
        <f t="shared" ref="P266:P272" si="107">SUM(I266:N266)</f>
        <v>1</v>
      </c>
      <c r="Q266" s="647">
        <f t="shared" ref="Q266:Q272" si="108">+P266+O266</f>
        <v>7</v>
      </c>
      <c r="R266" s="647">
        <v>0</v>
      </c>
      <c r="S266" s="647">
        <v>0</v>
      </c>
      <c r="T266" s="647">
        <f t="shared" ref="T266:T272" si="109">+S266+R266</f>
        <v>0</v>
      </c>
    </row>
    <row r="267" spans="1:20" ht="25.5" hidden="1" outlineLevel="1">
      <c r="A267" s="996"/>
      <c r="B267" s="635" t="s">
        <v>1696</v>
      </c>
      <c r="C267" s="638">
        <v>15</v>
      </c>
      <c r="D267" s="639">
        <v>0</v>
      </c>
      <c r="E267" s="639">
        <v>1</v>
      </c>
      <c r="F267" s="638">
        <v>0</v>
      </c>
      <c r="G267" s="639">
        <v>1</v>
      </c>
      <c r="H267" s="638">
        <v>10</v>
      </c>
      <c r="I267" s="638">
        <v>0</v>
      </c>
      <c r="J267" s="639">
        <v>0</v>
      </c>
      <c r="K267" s="639">
        <v>0</v>
      </c>
      <c r="L267" s="639">
        <v>1</v>
      </c>
      <c r="M267" s="639">
        <v>0</v>
      </c>
      <c r="N267" s="639">
        <v>0</v>
      </c>
      <c r="O267" s="638">
        <f t="shared" si="106"/>
        <v>27</v>
      </c>
      <c r="P267" s="639">
        <f t="shared" si="107"/>
        <v>1</v>
      </c>
      <c r="Q267" s="638">
        <f t="shared" si="108"/>
        <v>28</v>
      </c>
      <c r="R267" s="638">
        <v>1</v>
      </c>
      <c r="S267" s="638">
        <v>0</v>
      </c>
      <c r="T267" s="638">
        <f t="shared" si="109"/>
        <v>1</v>
      </c>
    </row>
    <row r="268" spans="1:20" ht="25.5" hidden="1" outlineLevel="1">
      <c r="A268" s="996"/>
      <c r="B268" s="635" t="s">
        <v>1697</v>
      </c>
      <c r="C268" s="637">
        <v>3</v>
      </c>
      <c r="D268" s="637">
        <v>0</v>
      </c>
      <c r="E268" s="637">
        <v>0</v>
      </c>
      <c r="F268" s="636">
        <v>2</v>
      </c>
      <c r="G268" s="637">
        <v>0</v>
      </c>
      <c r="H268" s="638">
        <v>3</v>
      </c>
      <c r="I268" s="637">
        <v>0</v>
      </c>
      <c r="J268" s="637">
        <v>0</v>
      </c>
      <c r="K268" s="637">
        <v>0</v>
      </c>
      <c r="L268" s="637">
        <v>0</v>
      </c>
      <c r="M268" s="637">
        <v>0</v>
      </c>
      <c r="N268" s="638">
        <v>3</v>
      </c>
      <c r="O268" s="638">
        <f t="shared" si="106"/>
        <v>8</v>
      </c>
      <c r="P268" s="639">
        <f t="shared" si="107"/>
        <v>3</v>
      </c>
      <c r="Q268" s="638">
        <f t="shared" si="108"/>
        <v>11</v>
      </c>
      <c r="R268" s="638">
        <v>0</v>
      </c>
      <c r="S268" s="638">
        <v>0</v>
      </c>
      <c r="T268" s="638">
        <f t="shared" si="109"/>
        <v>0</v>
      </c>
    </row>
    <row r="269" spans="1:20" ht="25.5" hidden="1" outlineLevel="1">
      <c r="A269" s="996"/>
      <c r="B269" s="635" t="s">
        <v>1698</v>
      </c>
      <c r="C269" s="638">
        <v>1</v>
      </c>
      <c r="D269" s="639">
        <v>0</v>
      </c>
      <c r="E269" s="639">
        <v>0</v>
      </c>
      <c r="F269" s="639">
        <v>0</v>
      </c>
      <c r="G269" s="639">
        <v>0</v>
      </c>
      <c r="H269" s="639">
        <v>3</v>
      </c>
      <c r="I269" s="639">
        <v>0</v>
      </c>
      <c r="J269" s="639">
        <v>0</v>
      </c>
      <c r="K269" s="639">
        <v>0</v>
      </c>
      <c r="L269" s="639">
        <v>0</v>
      </c>
      <c r="M269" s="639">
        <v>0</v>
      </c>
      <c r="N269" s="639">
        <v>0</v>
      </c>
      <c r="O269" s="638">
        <f>SUM(C269:N269)</f>
        <v>4</v>
      </c>
      <c r="P269" s="639">
        <f t="shared" si="107"/>
        <v>0</v>
      </c>
      <c r="Q269" s="638">
        <f t="shared" si="108"/>
        <v>4</v>
      </c>
      <c r="R269" s="638">
        <v>0</v>
      </c>
      <c r="S269" s="638">
        <v>0</v>
      </c>
      <c r="T269" s="638">
        <f t="shared" si="109"/>
        <v>0</v>
      </c>
    </row>
    <row r="270" spans="1:20" ht="25.5" hidden="1" outlineLevel="1">
      <c r="A270" s="996"/>
      <c r="B270" s="635" t="s">
        <v>1699</v>
      </c>
      <c r="C270" s="636">
        <v>20</v>
      </c>
      <c r="D270" s="637">
        <v>1</v>
      </c>
      <c r="E270" s="637">
        <v>0</v>
      </c>
      <c r="F270" s="636">
        <v>3</v>
      </c>
      <c r="G270" s="637">
        <v>2</v>
      </c>
      <c r="H270" s="638">
        <v>16</v>
      </c>
      <c r="I270" s="636">
        <v>11</v>
      </c>
      <c r="J270" s="637">
        <v>1</v>
      </c>
      <c r="K270" s="636">
        <v>0</v>
      </c>
      <c r="L270" s="637">
        <v>0</v>
      </c>
      <c r="M270" s="637">
        <v>0</v>
      </c>
      <c r="N270" s="638">
        <v>3</v>
      </c>
      <c r="O270" s="638">
        <f t="shared" si="106"/>
        <v>42</v>
      </c>
      <c r="P270" s="639">
        <f t="shared" si="107"/>
        <v>15</v>
      </c>
      <c r="Q270" s="638">
        <f t="shared" si="108"/>
        <v>57</v>
      </c>
      <c r="R270" s="638">
        <v>0</v>
      </c>
      <c r="S270" s="638">
        <v>0</v>
      </c>
      <c r="T270" s="638">
        <f t="shared" si="109"/>
        <v>0</v>
      </c>
    </row>
    <row r="271" spans="1:20" ht="25.5" hidden="1" outlineLevel="1">
      <c r="A271" s="996"/>
      <c r="B271" s="635" t="s">
        <v>1700</v>
      </c>
      <c r="C271" s="638">
        <v>251</v>
      </c>
      <c r="D271" s="638">
        <v>9</v>
      </c>
      <c r="E271" s="638">
        <v>14</v>
      </c>
      <c r="F271" s="638">
        <v>31</v>
      </c>
      <c r="G271" s="638">
        <v>12</v>
      </c>
      <c r="H271" s="638">
        <v>144</v>
      </c>
      <c r="I271" s="638">
        <v>122</v>
      </c>
      <c r="J271" s="638">
        <v>7</v>
      </c>
      <c r="K271" s="638">
        <v>5</v>
      </c>
      <c r="L271" s="638">
        <v>5</v>
      </c>
      <c r="M271" s="638">
        <v>5</v>
      </c>
      <c r="N271" s="638">
        <v>34</v>
      </c>
      <c r="O271" s="638">
        <f t="shared" si="106"/>
        <v>461</v>
      </c>
      <c r="P271" s="639">
        <f t="shared" si="107"/>
        <v>178</v>
      </c>
      <c r="Q271" s="638">
        <f t="shared" si="108"/>
        <v>639</v>
      </c>
      <c r="R271" s="638">
        <v>5</v>
      </c>
      <c r="S271" s="638">
        <v>0</v>
      </c>
      <c r="T271" s="638">
        <f t="shared" si="109"/>
        <v>5</v>
      </c>
    </row>
    <row r="272" spans="1:20" ht="25.5" hidden="1" outlineLevel="1">
      <c r="A272" s="996"/>
      <c r="B272" s="635" t="s">
        <v>1701</v>
      </c>
      <c r="C272" s="636">
        <v>487</v>
      </c>
      <c r="D272" s="636">
        <v>15</v>
      </c>
      <c r="E272" s="636">
        <v>39</v>
      </c>
      <c r="F272" s="636">
        <v>61</v>
      </c>
      <c r="G272" s="636">
        <v>14</v>
      </c>
      <c r="H272" s="638">
        <v>344</v>
      </c>
      <c r="I272" s="636">
        <v>346</v>
      </c>
      <c r="J272" s="637">
        <v>11</v>
      </c>
      <c r="K272" s="636">
        <v>30</v>
      </c>
      <c r="L272" s="636">
        <v>42</v>
      </c>
      <c r="M272" s="636">
        <v>11</v>
      </c>
      <c r="N272" s="638">
        <v>106</v>
      </c>
      <c r="O272" s="638">
        <f t="shared" si="106"/>
        <v>960</v>
      </c>
      <c r="P272" s="639">
        <f t="shared" si="107"/>
        <v>546</v>
      </c>
      <c r="Q272" s="638">
        <f t="shared" si="108"/>
        <v>1506</v>
      </c>
      <c r="R272" s="638">
        <v>10</v>
      </c>
      <c r="S272" s="643">
        <v>2</v>
      </c>
      <c r="T272" s="643">
        <f t="shared" si="109"/>
        <v>12</v>
      </c>
    </row>
    <row r="273" spans="1:20" ht="24.75" customHeight="1" collapsed="1">
      <c r="A273" s="979"/>
      <c r="B273" s="979"/>
      <c r="C273" s="630"/>
      <c r="D273" s="630"/>
      <c r="E273" s="630"/>
      <c r="F273" s="630"/>
      <c r="G273" s="630"/>
      <c r="H273" s="630"/>
      <c r="I273" s="630"/>
      <c r="J273" s="630"/>
      <c r="K273" s="630"/>
      <c r="L273" s="630"/>
      <c r="M273" s="630"/>
      <c r="N273" s="630"/>
      <c r="O273" s="630"/>
      <c r="P273" s="630"/>
      <c r="Q273" s="630"/>
      <c r="R273" s="630"/>
      <c r="S273" s="1001" t="s">
        <v>2965</v>
      </c>
      <c r="T273" s="1001"/>
    </row>
    <row r="274" spans="1:20" ht="39.75" customHeight="1">
      <c r="A274" s="985" t="s">
        <v>2911</v>
      </c>
      <c r="B274" s="985"/>
      <c r="C274" s="988" t="s">
        <v>2906</v>
      </c>
      <c r="D274" s="989"/>
      <c r="E274" s="989"/>
      <c r="F274" s="989"/>
      <c r="G274" s="989"/>
      <c r="H274" s="989"/>
      <c r="I274" s="989"/>
      <c r="J274" s="989"/>
      <c r="K274" s="989"/>
      <c r="L274" s="989"/>
      <c r="M274" s="989"/>
      <c r="N274" s="989"/>
      <c r="O274" s="989"/>
      <c r="P274" s="989"/>
      <c r="Q274" s="990"/>
      <c r="R274" s="991" t="s">
        <v>3095</v>
      </c>
      <c r="S274" s="992"/>
      <c r="T274" s="992"/>
    </row>
    <row r="275" spans="1:20" ht="17.25" customHeight="1">
      <c r="A275" s="986"/>
      <c r="B275" s="986"/>
      <c r="C275" s="995" t="s">
        <v>2967</v>
      </c>
      <c r="D275" s="995"/>
      <c r="E275" s="995"/>
      <c r="F275" s="995"/>
      <c r="G275" s="995"/>
      <c r="H275" s="995"/>
      <c r="I275" s="995" t="s">
        <v>2968</v>
      </c>
      <c r="J275" s="995"/>
      <c r="K275" s="995"/>
      <c r="L275" s="995"/>
      <c r="M275" s="995"/>
      <c r="N275" s="995"/>
      <c r="O275" s="988" t="s">
        <v>2143</v>
      </c>
      <c r="P275" s="989"/>
      <c r="Q275" s="990"/>
      <c r="R275" s="993"/>
      <c r="S275" s="994"/>
      <c r="T275" s="994"/>
    </row>
    <row r="276" spans="1:20" ht="76.5" customHeight="1">
      <c r="A276" s="987"/>
      <c r="B276" s="987"/>
      <c r="C276" s="626" t="s">
        <v>2980</v>
      </c>
      <c r="D276" s="626" t="s">
        <v>2981</v>
      </c>
      <c r="E276" s="626" t="s">
        <v>2895</v>
      </c>
      <c r="F276" s="626" t="s">
        <v>2896</v>
      </c>
      <c r="G276" s="626" t="s">
        <v>2897</v>
      </c>
      <c r="H276" s="626" t="s">
        <v>2982</v>
      </c>
      <c r="I276" s="626" t="s">
        <v>2980</v>
      </c>
      <c r="J276" s="626" t="s">
        <v>2981</v>
      </c>
      <c r="K276" s="626" t="s">
        <v>2895</v>
      </c>
      <c r="L276" s="626" t="s">
        <v>2896</v>
      </c>
      <c r="M276" s="626" t="s">
        <v>2897</v>
      </c>
      <c r="N276" s="626" t="s">
        <v>2982</v>
      </c>
      <c r="O276" s="627" t="s">
        <v>3063</v>
      </c>
      <c r="P276" s="627" t="s">
        <v>3064</v>
      </c>
      <c r="Q276" s="627" t="s">
        <v>1010</v>
      </c>
      <c r="R276" s="628" t="s">
        <v>3096</v>
      </c>
      <c r="S276" s="628" t="s">
        <v>3097</v>
      </c>
      <c r="T276" s="629" t="s">
        <v>3098</v>
      </c>
    </row>
    <row r="277" spans="1:20" ht="18" customHeight="1">
      <c r="A277" s="979" t="s">
        <v>1702</v>
      </c>
      <c r="B277" s="979"/>
      <c r="C277" s="630">
        <f>C278+C296+C310+C316</f>
        <v>6844</v>
      </c>
      <c r="D277" s="630">
        <f t="shared" ref="D277:T277" si="110">D278+D296+D310+D316</f>
        <v>182</v>
      </c>
      <c r="E277" s="630">
        <f t="shared" si="110"/>
        <v>440</v>
      </c>
      <c r="F277" s="630">
        <f t="shared" si="110"/>
        <v>653</v>
      </c>
      <c r="G277" s="630">
        <f t="shared" si="110"/>
        <v>166</v>
      </c>
      <c r="H277" s="630">
        <f t="shared" si="110"/>
        <v>3654</v>
      </c>
      <c r="I277" s="630">
        <f t="shared" si="110"/>
        <v>3227</v>
      </c>
      <c r="J277" s="630">
        <f t="shared" si="110"/>
        <v>128</v>
      </c>
      <c r="K277" s="630">
        <f t="shared" si="110"/>
        <v>218</v>
      </c>
      <c r="L277" s="630">
        <f t="shared" si="110"/>
        <v>282</v>
      </c>
      <c r="M277" s="630">
        <f t="shared" si="110"/>
        <v>98</v>
      </c>
      <c r="N277" s="630">
        <f t="shared" si="110"/>
        <v>1104</v>
      </c>
      <c r="O277" s="630">
        <f t="shared" si="110"/>
        <v>11939</v>
      </c>
      <c r="P277" s="630">
        <f t="shared" si="110"/>
        <v>5057</v>
      </c>
      <c r="Q277" s="630">
        <f t="shared" si="110"/>
        <v>16996</v>
      </c>
      <c r="R277" s="630">
        <f t="shared" si="110"/>
        <v>78</v>
      </c>
      <c r="S277" s="630">
        <f t="shared" si="110"/>
        <v>4</v>
      </c>
      <c r="T277" s="630">
        <f t="shared" si="110"/>
        <v>82</v>
      </c>
    </row>
    <row r="278" spans="1:20" ht="18" customHeight="1">
      <c r="A278" s="981" t="s">
        <v>1703</v>
      </c>
      <c r="B278" s="981"/>
      <c r="C278" s="634">
        <f>SUM(C279:C295)</f>
        <v>2230</v>
      </c>
      <c r="D278" s="634">
        <f t="shared" ref="D278:T278" si="111">SUM(D279:D295)</f>
        <v>68</v>
      </c>
      <c r="E278" s="634">
        <f t="shared" si="111"/>
        <v>163</v>
      </c>
      <c r="F278" s="634">
        <f t="shared" si="111"/>
        <v>231</v>
      </c>
      <c r="G278" s="634">
        <f t="shared" si="111"/>
        <v>64</v>
      </c>
      <c r="H278" s="634">
        <f t="shared" si="111"/>
        <v>1199</v>
      </c>
      <c r="I278" s="634">
        <f t="shared" si="111"/>
        <v>1418</v>
      </c>
      <c r="J278" s="634">
        <f t="shared" si="111"/>
        <v>76</v>
      </c>
      <c r="K278" s="634">
        <f t="shared" si="111"/>
        <v>129</v>
      </c>
      <c r="L278" s="634">
        <f t="shared" si="111"/>
        <v>136</v>
      </c>
      <c r="M278" s="634">
        <f t="shared" si="111"/>
        <v>49</v>
      </c>
      <c r="N278" s="634">
        <f t="shared" si="111"/>
        <v>452</v>
      </c>
      <c r="O278" s="634">
        <f t="shared" si="111"/>
        <v>3955</v>
      </c>
      <c r="P278" s="634">
        <f t="shared" si="111"/>
        <v>2260</v>
      </c>
      <c r="Q278" s="630">
        <f t="shared" si="111"/>
        <v>6215</v>
      </c>
      <c r="R278" s="634">
        <f t="shared" si="111"/>
        <v>32</v>
      </c>
      <c r="S278" s="634">
        <f t="shared" si="111"/>
        <v>2</v>
      </c>
      <c r="T278" s="630">
        <f t="shared" si="111"/>
        <v>34</v>
      </c>
    </row>
    <row r="279" spans="1:20" ht="11.25" hidden="1" customHeight="1" outlineLevel="1">
      <c r="A279" s="996" t="s">
        <v>1704</v>
      </c>
      <c r="B279" s="635" t="s">
        <v>1705</v>
      </c>
      <c r="C279" s="638">
        <v>416</v>
      </c>
      <c r="D279" s="638">
        <v>19</v>
      </c>
      <c r="E279" s="638">
        <v>22</v>
      </c>
      <c r="F279" s="638">
        <v>20</v>
      </c>
      <c r="G279" s="638">
        <v>8</v>
      </c>
      <c r="H279" s="638">
        <v>113</v>
      </c>
      <c r="I279" s="638">
        <v>706</v>
      </c>
      <c r="J279" s="638">
        <v>59</v>
      </c>
      <c r="K279" s="638">
        <v>83</v>
      </c>
      <c r="L279" s="638">
        <v>52</v>
      </c>
      <c r="M279" s="638">
        <v>31</v>
      </c>
      <c r="N279" s="638">
        <v>181</v>
      </c>
      <c r="O279" s="638">
        <f t="shared" ref="O279:O295" si="112">SUM(C279:H279)</f>
        <v>598</v>
      </c>
      <c r="P279" s="639">
        <f t="shared" ref="P279:P295" si="113">SUM(I279:N279)</f>
        <v>1112</v>
      </c>
      <c r="Q279" s="638">
        <f t="shared" ref="Q279:Q295" si="114">+P279+O279</f>
        <v>1710</v>
      </c>
      <c r="R279" s="638">
        <v>3</v>
      </c>
      <c r="S279" s="638">
        <v>0</v>
      </c>
      <c r="T279" s="638">
        <f t="shared" ref="T279:T295" si="115">+S279+R279</f>
        <v>3</v>
      </c>
    </row>
    <row r="280" spans="1:20" ht="25.5" hidden="1" outlineLevel="1">
      <c r="A280" s="996"/>
      <c r="B280" s="635" t="s">
        <v>1706</v>
      </c>
      <c r="C280" s="636">
        <v>45</v>
      </c>
      <c r="D280" s="636">
        <v>0</v>
      </c>
      <c r="E280" s="637">
        <v>1</v>
      </c>
      <c r="F280" s="636">
        <v>1</v>
      </c>
      <c r="G280" s="637">
        <v>0</v>
      </c>
      <c r="H280" s="638">
        <v>11</v>
      </c>
      <c r="I280" s="636">
        <v>3</v>
      </c>
      <c r="J280" s="637">
        <v>0</v>
      </c>
      <c r="K280" s="637">
        <v>1</v>
      </c>
      <c r="L280" s="637">
        <v>1</v>
      </c>
      <c r="M280" s="637">
        <v>0</v>
      </c>
      <c r="N280" s="638">
        <v>2</v>
      </c>
      <c r="O280" s="638">
        <f t="shared" si="112"/>
        <v>58</v>
      </c>
      <c r="P280" s="639">
        <f t="shared" si="113"/>
        <v>7</v>
      </c>
      <c r="Q280" s="638">
        <f t="shared" si="114"/>
        <v>65</v>
      </c>
      <c r="R280" s="638">
        <v>4</v>
      </c>
      <c r="S280" s="638">
        <v>0</v>
      </c>
      <c r="T280" s="638">
        <f t="shared" si="115"/>
        <v>4</v>
      </c>
    </row>
    <row r="281" spans="1:20" hidden="1" outlineLevel="1">
      <c r="A281" s="996"/>
      <c r="B281" s="635" t="s">
        <v>1707</v>
      </c>
      <c r="C281" s="639">
        <v>21</v>
      </c>
      <c r="D281" s="639">
        <v>1</v>
      </c>
      <c r="E281" s="639">
        <v>1</v>
      </c>
      <c r="F281" s="639">
        <v>0</v>
      </c>
      <c r="G281" s="639">
        <v>0</v>
      </c>
      <c r="H281" s="638">
        <v>6</v>
      </c>
      <c r="I281" s="638">
        <v>19</v>
      </c>
      <c r="J281" s="639">
        <v>0</v>
      </c>
      <c r="K281" s="639">
        <v>1</v>
      </c>
      <c r="L281" s="639">
        <v>2</v>
      </c>
      <c r="M281" s="639">
        <v>1</v>
      </c>
      <c r="N281" s="639">
        <v>0</v>
      </c>
      <c r="O281" s="638">
        <f t="shared" si="112"/>
        <v>29</v>
      </c>
      <c r="P281" s="639">
        <f t="shared" si="113"/>
        <v>23</v>
      </c>
      <c r="Q281" s="638">
        <f t="shared" si="114"/>
        <v>52</v>
      </c>
      <c r="R281" s="638">
        <v>0</v>
      </c>
      <c r="S281" s="638">
        <v>0</v>
      </c>
      <c r="T281" s="638">
        <f t="shared" si="115"/>
        <v>0</v>
      </c>
    </row>
    <row r="282" spans="1:20" hidden="1" outlineLevel="1">
      <c r="A282" s="635" t="s">
        <v>1708</v>
      </c>
      <c r="B282" s="635" t="s">
        <v>1709</v>
      </c>
      <c r="C282" s="636">
        <v>479</v>
      </c>
      <c r="D282" s="636">
        <v>15</v>
      </c>
      <c r="E282" s="636">
        <v>37</v>
      </c>
      <c r="F282" s="636">
        <v>69</v>
      </c>
      <c r="G282" s="636">
        <v>16</v>
      </c>
      <c r="H282" s="638">
        <v>232</v>
      </c>
      <c r="I282" s="636">
        <v>149</v>
      </c>
      <c r="J282" s="636">
        <v>1</v>
      </c>
      <c r="K282" s="636">
        <v>11</v>
      </c>
      <c r="L282" s="636">
        <v>13</v>
      </c>
      <c r="M282" s="636">
        <v>1</v>
      </c>
      <c r="N282" s="638">
        <v>55</v>
      </c>
      <c r="O282" s="638">
        <f t="shared" si="112"/>
        <v>848</v>
      </c>
      <c r="P282" s="639">
        <f t="shared" si="113"/>
        <v>230</v>
      </c>
      <c r="Q282" s="638">
        <f t="shared" si="114"/>
        <v>1078</v>
      </c>
      <c r="R282" s="638">
        <v>1</v>
      </c>
      <c r="S282" s="638">
        <v>2</v>
      </c>
      <c r="T282" s="638">
        <f t="shared" si="115"/>
        <v>3</v>
      </c>
    </row>
    <row r="283" spans="1:20" hidden="1" outlineLevel="1">
      <c r="A283" s="996" t="s">
        <v>1710</v>
      </c>
      <c r="B283" s="635" t="s">
        <v>1711</v>
      </c>
      <c r="C283" s="638">
        <v>472</v>
      </c>
      <c r="D283" s="638">
        <v>11</v>
      </c>
      <c r="E283" s="638">
        <v>37</v>
      </c>
      <c r="F283" s="638">
        <v>48</v>
      </c>
      <c r="G283" s="638">
        <v>16</v>
      </c>
      <c r="H283" s="638">
        <v>220</v>
      </c>
      <c r="I283" s="638">
        <v>227</v>
      </c>
      <c r="J283" s="638">
        <v>2</v>
      </c>
      <c r="K283" s="638">
        <v>15</v>
      </c>
      <c r="L283" s="638">
        <v>34</v>
      </c>
      <c r="M283" s="638">
        <v>6</v>
      </c>
      <c r="N283" s="638">
        <v>83</v>
      </c>
      <c r="O283" s="638">
        <f t="shared" si="112"/>
        <v>804</v>
      </c>
      <c r="P283" s="639">
        <f t="shared" si="113"/>
        <v>367</v>
      </c>
      <c r="Q283" s="638">
        <f t="shared" si="114"/>
        <v>1171</v>
      </c>
      <c r="R283" s="638">
        <v>3</v>
      </c>
      <c r="S283" s="638">
        <v>0</v>
      </c>
      <c r="T283" s="638">
        <f t="shared" si="115"/>
        <v>3</v>
      </c>
    </row>
    <row r="284" spans="1:20" hidden="1" outlineLevel="1">
      <c r="A284" s="996"/>
      <c r="B284" s="635" t="s">
        <v>1712</v>
      </c>
      <c r="C284" s="636">
        <v>91</v>
      </c>
      <c r="D284" s="636">
        <v>5</v>
      </c>
      <c r="E284" s="637">
        <v>12</v>
      </c>
      <c r="F284" s="636">
        <v>10</v>
      </c>
      <c r="G284" s="636">
        <v>4</v>
      </c>
      <c r="H284" s="638">
        <v>33</v>
      </c>
      <c r="I284" s="636">
        <v>23</v>
      </c>
      <c r="J284" s="637">
        <v>1</v>
      </c>
      <c r="K284" s="636">
        <v>2</v>
      </c>
      <c r="L284" s="637">
        <v>2</v>
      </c>
      <c r="M284" s="637">
        <v>2</v>
      </c>
      <c r="N284" s="638">
        <v>5</v>
      </c>
      <c r="O284" s="638">
        <f t="shared" si="112"/>
        <v>155</v>
      </c>
      <c r="P284" s="639">
        <f t="shared" si="113"/>
        <v>35</v>
      </c>
      <c r="Q284" s="638">
        <f t="shared" si="114"/>
        <v>190</v>
      </c>
      <c r="R284" s="638">
        <v>0</v>
      </c>
      <c r="S284" s="638">
        <v>0</v>
      </c>
      <c r="T284" s="638">
        <f t="shared" si="115"/>
        <v>0</v>
      </c>
    </row>
    <row r="285" spans="1:20" ht="11.25" hidden="1" customHeight="1" outlineLevel="1">
      <c r="A285" s="996" t="s">
        <v>1713</v>
      </c>
      <c r="B285" s="635" t="s">
        <v>1714</v>
      </c>
      <c r="C285" s="638">
        <v>6</v>
      </c>
      <c r="D285" s="639">
        <v>0</v>
      </c>
      <c r="E285" s="639">
        <v>2</v>
      </c>
      <c r="F285" s="639">
        <v>2</v>
      </c>
      <c r="G285" s="639">
        <v>1</v>
      </c>
      <c r="H285" s="638">
        <v>4</v>
      </c>
      <c r="I285" s="638">
        <v>6</v>
      </c>
      <c r="J285" s="639">
        <v>0</v>
      </c>
      <c r="K285" s="639">
        <v>0</v>
      </c>
      <c r="L285" s="639">
        <v>0</v>
      </c>
      <c r="M285" s="639">
        <v>0</v>
      </c>
      <c r="N285" s="638">
        <v>5</v>
      </c>
      <c r="O285" s="638">
        <f t="shared" si="112"/>
        <v>15</v>
      </c>
      <c r="P285" s="639">
        <f t="shared" si="113"/>
        <v>11</v>
      </c>
      <c r="Q285" s="638">
        <f t="shared" si="114"/>
        <v>26</v>
      </c>
      <c r="R285" s="638">
        <v>0</v>
      </c>
      <c r="S285" s="638">
        <v>0</v>
      </c>
      <c r="T285" s="638">
        <f t="shared" si="115"/>
        <v>0</v>
      </c>
    </row>
    <row r="286" spans="1:20" ht="25.5" hidden="1" outlineLevel="1">
      <c r="A286" s="996"/>
      <c r="B286" s="635" t="s">
        <v>1715</v>
      </c>
      <c r="C286" s="636">
        <v>0</v>
      </c>
      <c r="D286" s="637">
        <v>0</v>
      </c>
      <c r="E286" s="637">
        <v>0</v>
      </c>
      <c r="F286" s="637">
        <v>0</v>
      </c>
      <c r="G286" s="637">
        <v>0</v>
      </c>
      <c r="H286" s="637">
        <v>0</v>
      </c>
      <c r="I286" s="636">
        <v>5</v>
      </c>
      <c r="J286" s="637">
        <v>0</v>
      </c>
      <c r="K286" s="636">
        <v>0</v>
      </c>
      <c r="L286" s="637">
        <v>1</v>
      </c>
      <c r="M286" s="637">
        <v>0</v>
      </c>
      <c r="N286" s="638">
        <v>4</v>
      </c>
      <c r="O286" s="638">
        <f t="shared" si="112"/>
        <v>0</v>
      </c>
      <c r="P286" s="639">
        <f t="shared" si="113"/>
        <v>10</v>
      </c>
      <c r="Q286" s="638">
        <f t="shared" si="114"/>
        <v>10</v>
      </c>
      <c r="R286" s="638">
        <v>0</v>
      </c>
      <c r="S286" s="638">
        <v>0</v>
      </c>
      <c r="T286" s="638">
        <f t="shared" si="115"/>
        <v>0</v>
      </c>
    </row>
    <row r="287" spans="1:20" ht="38.25" hidden="1" outlineLevel="1">
      <c r="A287" s="996" t="s">
        <v>1716</v>
      </c>
      <c r="B287" s="635" t="s">
        <v>1717</v>
      </c>
      <c r="C287" s="638">
        <v>79</v>
      </c>
      <c r="D287" s="638">
        <v>0</v>
      </c>
      <c r="E287" s="638">
        <v>4</v>
      </c>
      <c r="F287" s="638">
        <v>5</v>
      </c>
      <c r="G287" s="639">
        <v>2</v>
      </c>
      <c r="H287" s="638">
        <v>42</v>
      </c>
      <c r="I287" s="638">
        <v>96</v>
      </c>
      <c r="J287" s="638">
        <v>1</v>
      </c>
      <c r="K287" s="638">
        <v>8</v>
      </c>
      <c r="L287" s="638">
        <v>12</v>
      </c>
      <c r="M287" s="638">
        <v>2</v>
      </c>
      <c r="N287" s="638">
        <v>37</v>
      </c>
      <c r="O287" s="638">
        <f t="shared" si="112"/>
        <v>132</v>
      </c>
      <c r="P287" s="639">
        <f t="shared" si="113"/>
        <v>156</v>
      </c>
      <c r="Q287" s="638">
        <f t="shared" si="114"/>
        <v>288</v>
      </c>
      <c r="R287" s="638">
        <v>1</v>
      </c>
      <c r="S287" s="638">
        <v>0</v>
      </c>
      <c r="T287" s="638">
        <f t="shared" si="115"/>
        <v>1</v>
      </c>
    </row>
    <row r="288" spans="1:20" ht="25.5" hidden="1" outlineLevel="1">
      <c r="A288" s="996"/>
      <c r="B288" s="635" t="s">
        <v>1718</v>
      </c>
      <c r="C288" s="637">
        <v>1</v>
      </c>
      <c r="D288" s="637">
        <v>0</v>
      </c>
      <c r="E288" s="637">
        <v>0</v>
      </c>
      <c r="F288" s="637">
        <v>0</v>
      </c>
      <c r="G288" s="637">
        <v>0</v>
      </c>
      <c r="H288" s="637">
        <v>2</v>
      </c>
      <c r="I288" s="636">
        <v>1</v>
      </c>
      <c r="J288" s="637">
        <v>0</v>
      </c>
      <c r="K288" s="637">
        <v>0</v>
      </c>
      <c r="L288" s="637">
        <v>0</v>
      </c>
      <c r="M288" s="637">
        <v>0</v>
      </c>
      <c r="N288" s="637">
        <v>2</v>
      </c>
      <c r="O288" s="638">
        <f t="shared" si="112"/>
        <v>3</v>
      </c>
      <c r="P288" s="639">
        <f t="shared" si="113"/>
        <v>3</v>
      </c>
      <c r="Q288" s="638">
        <f t="shared" si="114"/>
        <v>6</v>
      </c>
      <c r="R288" s="638">
        <v>0</v>
      </c>
      <c r="S288" s="638">
        <v>0</v>
      </c>
      <c r="T288" s="638">
        <f t="shared" si="115"/>
        <v>0</v>
      </c>
    </row>
    <row r="289" spans="1:20" ht="25.5" hidden="1" outlineLevel="1">
      <c r="A289" s="996"/>
      <c r="B289" s="635" t="s">
        <v>1719</v>
      </c>
      <c r="C289" s="638">
        <v>117</v>
      </c>
      <c r="D289" s="638">
        <v>2</v>
      </c>
      <c r="E289" s="638">
        <v>4</v>
      </c>
      <c r="F289" s="638">
        <v>18</v>
      </c>
      <c r="G289" s="638">
        <v>3</v>
      </c>
      <c r="H289" s="638">
        <v>89</v>
      </c>
      <c r="I289" s="638">
        <v>65</v>
      </c>
      <c r="J289" s="638">
        <v>3</v>
      </c>
      <c r="K289" s="638">
        <v>2</v>
      </c>
      <c r="L289" s="638">
        <v>5</v>
      </c>
      <c r="M289" s="638">
        <v>1</v>
      </c>
      <c r="N289" s="638">
        <v>24</v>
      </c>
      <c r="O289" s="638">
        <f t="shared" si="112"/>
        <v>233</v>
      </c>
      <c r="P289" s="639">
        <f t="shared" si="113"/>
        <v>100</v>
      </c>
      <c r="Q289" s="638">
        <f t="shared" si="114"/>
        <v>333</v>
      </c>
      <c r="R289" s="638">
        <v>2</v>
      </c>
      <c r="S289" s="638">
        <v>0</v>
      </c>
      <c r="T289" s="638">
        <f t="shared" si="115"/>
        <v>2</v>
      </c>
    </row>
    <row r="290" spans="1:20" ht="25.5" hidden="1" outlineLevel="1">
      <c r="A290" s="996" t="s">
        <v>1720</v>
      </c>
      <c r="B290" s="635" t="s">
        <v>1721</v>
      </c>
      <c r="C290" s="637">
        <v>0</v>
      </c>
      <c r="D290" s="637">
        <v>0</v>
      </c>
      <c r="E290" s="637">
        <v>0</v>
      </c>
      <c r="F290" s="637">
        <v>0</v>
      </c>
      <c r="G290" s="637">
        <v>0</v>
      </c>
      <c r="H290" s="638">
        <v>0</v>
      </c>
      <c r="I290" s="637">
        <v>0</v>
      </c>
      <c r="J290" s="637">
        <v>0</v>
      </c>
      <c r="K290" s="637">
        <v>0</v>
      </c>
      <c r="L290" s="637">
        <v>0</v>
      </c>
      <c r="M290" s="637">
        <v>0</v>
      </c>
      <c r="N290" s="637">
        <v>0</v>
      </c>
      <c r="O290" s="638">
        <f>SUM(C290:N290)</f>
        <v>0</v>
      </c>
      <c r="P290" s="639">
        <f t="shared" si="113"/>
        <v>0</v>
      </c>
      <c r="Q290" s="638">
        <f t="shared" si="114"/>
        <v>0</v>
      </c>
      <c r="R290" s="638">
        <v>0</v>
      </c>
      <c r="S290" s="638">
        <v>0</v>
      </c>
      <c r="T290" s="638">
        <f t="shared" si="115"/>
        <v>0</v>
      </c>
    </row>
    <row r="291" spans="1:20" ht="25.5" hidden="1" outlineLevel="1">
      <c r="A291" s="996"/>
      <c r="B291" s="635" t="s">
        <v>1722</v>
      </c>
      <c r="C291" s="639">
        <v>6</v>
      </c>
      <c r="D291" s="639">
        <v>0</v>
      </c>
      <c r="E291" s="639">
        <v>2</v>
      </c>
      <c r="F291" s="639">
        <v>0</v>
      </c>
      <c r="G291" s="639">
        <v>0</v>
      </c>
      <c r="H291" s="638">
        <v>1</v>
      </c>
      <c r="I291" s="638">
        <v>7</v>
      </c>
      <c r="J291" s="639">
        <v>0</v>
      </c>
      <c r="K291" s="638">
        <v>0</v>
      </c>
      <c r="L291" s="639">
        <v>0</v>
      </c>
      <c r="M291" s="639">
        <v>0</v>
      </c>
      <c r="N291" s="638">
        <v>3</v>
      </c>
      <c r="O291" s="638">
        <f t="shared" si="112"/>
        <v>9</v>
      </c>
      <c r="P291" s="639">
        <f t="shared" si="113"/>
        <v>10</v>
      </c>
      <c r="Q291" s="638">
        <f t="shared" si="114"/>
        <v>19</v>
      </c>
      <c r="R291" s="638">
        <v>0</v>
      </c>
      <c r="S291" s="638">
        <v>0</v>
      </c>
      <c r="T291" s="638">
        <f t="shared" si="115"/>
        <v>0</v>
      </c>
    </row>
    <row r="292" spans="1:20" ht="25.5" hidden="1" outlineLevel="1">
      <c r="A292" s="996"/>
      <c r="B292" s="635" t="s">
        <v>1723</v>
      </c>
      <c r="C292" s="637">
        <v>0</v>
      </c>
      <c r="D292" s="637">
        <v>0</v>
      </c>
      <c r="E292" s="637">
        <v>0</v>
      </c>
      <c r="F292" s="637">
        <v>0</v>
      </c>
      <c r="G292" s="637">
        <v>0</v>
      </c>
      <c r="H292" s="637">
        <v>0</v>
      </c>
      <c r="I292" s="637">
        <v>0</v>
      </c>
      <c r="J292" s="637">
        <v>0</v>
      </c>
      <c r="K292" s="637">
        <v>0</v>
      </c>
      <c r="L292" s="637">
        <v>0</v>
      </c>
      <c r="M292" s="637">
        <v>0</v>
      </c>
      <c r="N292" s="637">
        <v>0</v>
      </c>
      <c r="O292" s="638">
        <f>SUM(C292:N292)</f>
        <v>0</v>
      </c>
      <c r="P292" s="639">
        <f t="shared" si="113"/>
        <v>0</v>
      </c>
      <c r="Q292" s="638">
        <f t="shared" si="114"/>
        <v>0</v>
      </c>
      <c r="R292" s="638">
        <v>0</v>
      </c>
      <c r="S292" s="638">
        <v>0</v>
      </c>
      <c r="T292" s="638">
        <f t="shared" si="115"/>
        <v>0</v>
      </c>
    </row>
    <row r="293" spans="1:20" ht="25.5" hidden="1" outlineLevel="1">
      <c r="A293" s="996"/>
      <c r="B293" s="635" t="s">
        <v>1724</v>
      </c>
      <c r="C293" s="638">
        <v>2</v>
      </c>
      <c r="D293" s="639">
        <v>0</v>
      </c>
      <c r="E293" s="639">
        <v>0</v>
      </c>
      <c r="F293" s="639">
        <v>1</v>
      </c>
      <c r="G293" s="639">
        <v>0</v>
      </c>
      <c r="H293" s="638">
        <v>2</v>
      </c>
      <c r="I293" s="639">
        <v>0</v>
      </c>
      <c r="J293" s="639">
        <v>0</v>
      </c>
      <c r="K293" s="639">
        <v>0</v>
      </c>
      <c r="L293" s="639">
        <v>0</v>
      </c>
      <c r="M293" s="639">
        <v>0</v>
      </c>
      <c r="N293" s="639">
        <v>0</v>
      </c>
      <c r="O293" s="638">
        <f>SUM(C293:N293)</f>
        <v>5</v>
      </c>
      <c r="P293" s="639">
        <f t="shared" si="113"/>
        <v>0</v>
      </c>
      <c r="Q293" s="638">
        <f t="shared" si="114"/>
        <v>5</v>
      </c>
      <c r="R293" s="638">
        <v>0</v>
      </c>
      <c r="S293" s="638">
        <v>0</v>
      </c>
      <c r="T293" s="638">
        <f t="shared" si="115"/>
        <v>0</v>
      </c>
    </row>
    <row r="294" spans="1:20" hidden="1" outlineLevel="1">
      <c r="A294" s="996"/>
      <c r="B294" s="635" t="s">
        <v>1725</v>
      </c>
      <c r="C294" s="637">
        <v>2</v>
      </c>
      <c r="D294" s="637">
        <v>0</v>
      </c>
      <c r="E294" s="637">
        <v>0</v>
      </c>
      <c r="F294" s="636">
        <v>0</v>
      </c>
      <c r="G294" s="637">
        <v>0</v>
      </c>
      <c r="H294" s="637">
        <v>2</v>
      </c>
      <c r="I294" s="637">
        <v>0</v>
      </c>
      <c r="J294" s="637">
        <v>0</v>
      </c>
      <c r="K294" s="637">
        <v>0</v>
      </c>
      <c r="L294" s="637">
        <v>0</v>
      </c>
      <c r="M294" s="637">
        <v>0</v>
      </c>
      <c r="N294" s="637">
        <v>0</v>
      </c>
      <c r="O294" s="638">
        <f>SUM(C294:N294)</f>
        <v>4</v>
      </c>
      <c r="P294" s="639">
        <f t="shared" si="113"/>
        <v>0</v>
      </c>
      <c r="Q294" s="638">
        <f t="shared" si="114"/>
        <v>4</v>
      </c>
      <c r="R294" s="638">
        <v>0</v>
      </c>
      <c r="S294" s="638">
        <v>0</v>
      </c>
      <c r="T294" s="638">
        <f t="shared" si="115"/>
        <v>0</v>
      </c>
    </row>
    <row r="295" spans="1:20" ht="25.5" hidden="1" outlineLevel="1">
      <c r="A295" s="996"/>
      <c r="B295" s="635" t="s">
        <v>1726</v>
      </c>
      <c r="C295" s="638">
        <v>493</v>
      </c>
      <c r="D295" s="638">
        <v>15</v>
      </c>
      <c r="E295" s="638">
        <v>41</v>
      </c>
      <c r="F295" s="638">
        <v>57</v>
      </c>
      <c r="G295" s="638">
        <v>14</v>
      </c>
      <c r="H295" s="638">
        <v>442</v>
      </c>
      <c r="I295" s="638">
        <v>111</v>
      </c>
      <c r="J295" s="638">
        <v>9</v>
      </c>
      <c r="K295" s="638">
        <v>6</v>
      </c>
      <c r="L295" s="638">
        <v>14</v>
      </c>
      <c r="M295" s="638">
        <v>5</v>
      </c>
      <c r="N295" s="638">
        <v>51</v>
      </c>
      <c r="O295" s="638">
        <f t="shared" si="112"/>
        <v>1062</v>
      </c>
      <c r="P295" s="639">
        <f t="shared" si="113"/>
        <v>196</v>
      </c>
      <c r="Q295" s="638">
        <f t="shared" si="114"/>
        <v>1258</v>
      </c>
      <c r="R295" s="638">
        <v>18</v>
      </c>
      <c r="S295" s="638">
        <v>0</v>
      </c>
      <c r="T295" s="638">
        <f t="shared" si="115"/>
        <v>18</v>
      </c>
    </row>
    <row r="296" spans="1:20" ht="18" customHeight="1" collapsed="1">
      <c r="A296" s="981" t="s">
        <v>1727</v>
      </c>
      <c r="B296" s="981"/>
      <c r="C296" s="640">
        <f>SUM(C297:C309)</f>
        <v>3606</v>
      </c>
      <c r="D296" s="640">
        <f t="shared" ref="D296:T296" si="116">SUM(D297:D309)</f>
        <v>92</v>
      </c>
      <c r="E296" s="640">
        <f t="shared" si="116"/>
        <v>240</v>
      </c>
      <c r="F296" s="640">
        <f t="shared" si="116"/>
        <v>366</v>
      </c>
      <c r="G296" s="640">
        <f t="shared" si="116"/>
        <v>85</v>
      </c>
      <c r="H296" s="640">
        <f t="shared" si="116"/>
        <v>2004</v>
      </c>
      <c r="I296" s="640">
        <f t="shared" si="116"/>
        <v>1574</v>
      </c>
      <c r="J296" s="640">
        <f t="shared" si="116"/>
        <v>49</v>
      </c>
      <c r="K296" s="640">
        <f t="shared" si="116"/>
        <v>80</v>
      </c>
      <c r="L296" s="640">
        <f t="shared" si="116"/>
        <v>134</v>
      </c>
      <c r="M296" s="640">
        <f t="shared" si="116"/>
        <v>46</v>
      </c>
      <c r="N296" s="640">
        <f t="shared" si="116"/>
        <v>585</v>
      </c>
      <c r="O296" s="640">
        <f t="shared" si="116"/>
        <v>6393</v>
      </c>
      <c r="P296" s="640">
        <f t="shared" si="116"/>
        <v>2468</v>
      </c>
      <c r="Q296" s="641">
        <f t="shared" si="116"/>
        <v>8861</v>
      </c>
      <c r="R296" s="640">
        <f t="shared" si="116"/>
        <v>34</v>
      </c>
      <c r="S296" s="640">
        <f t="shared" si="116"/>
        <v>1</v>
      </c>
      <c r="T296" s="641">
        <f t="shared" si="116"/>
        <v>35</v>
      </c>
    </row>
    <row r="297" spans="1:20" ht="38.25" hidden="1" outlineLevel="1">
      <c r="A297" s="996" t="s">
        <v>1728</v>
      </c>
      <c r="B297" s="635" t="s">
        <v>1729</v>
      </c>
      <c r="C297" s="636">
        <v>24</v>
      </c>
      <c r="D297" s="637">
        <v>2</v>
      </c>
      <c r="E297" s="636">
        <v>3</v>
      </c>
      <c r="F297" s="636">
        <v>3</v>
      </c>
      <c r="G297" s="637">
        <v>1</v>
      </c>
      <c r="H297" s="638">
        <v>24</v>
      </c>
      <c r="I297" s="636">
        <v>5</v>
      </c>
      <c r="J297" s="636">
        <v>0</v>
      </c>
      <c r="K297" s="637">
        <v>0</v>
      </c>
      <c r="L297" s="637">
        <v>1</v>
      </c>
      <c r="M297" s="637">
        <v>0</v>
      </c>
      <c r="N297" s="638">
        <v>1</v>
      </c>
      <c r="O297" s="638">
        <f t="shared" ref="O297:O309" si="117">SUM(C297:H297)</f>
        <v>57</v>
      </c>
      <c r="P297" s="639">
        <f t="shared" ref="P297:P309" si="118">SUM(I297:N297)</f>
        <v>7</v>
      </c>
      <c r="Q297" s="638">
        <f t="shared" ref="Q297:Q309" si="119">+P297+O297</f>
        <v>64</v>
      </c>
      <c r="R297" s="638">
        <v>1</v>
      </c>
      <c r="S297" s="638">
        <v>0</v>
      </c>
      <c r="T297" s="638">
        <f t="shared" ref="T297:T309" si="120">+S297+R297</f>
        <v>1</v>
      </c>
    </row>
    <row r="298" spans="1:20" ht="25.5" hidden="1" outlineLevel="1">
      <c r="A298" s="996"/>
      <c r="B298" s="635" t="s">
        <v>1730</v>
      </c>
      <c r="C298" s="638">
        <v>32</v>
      </c>
      <c r="D298" s="639">
        <v>0</v>
      </c>
      <c r="E298" s="638">
        <v>1</v>
      </c>
      <c r="F298" s="639">
        <v>5</v>
      </c>
      <c r="G298" s="639">
        <v>0</v>
      </c>
      <c r="H298" s="638">
        <v>30</v>
      </c>
      <c r="I298" s="639">
        <v>0</v>
      </c>
      <c r="J298" s="639">
        <v>0</v>
      </c>
      <c r="K298" s="638">
        <v>0</v>
      </c>
      <c r="L298" s="639">
        <v>0</v>
      </c>
      <c r="M298" s="639">
        <v>0</v>
      </c>
      <c r="N298" s="639">
        <v>0</v>
      </c>
      <c r="O298" s="638">
        <f>SUM(C298:N298)</f>
        <v>68</v>
      </c>
      <c r="P298" s="639">
        <f t="shared" si="118"/>
        <v>0</v>
      </c>
      <c r="Q298" s="638">
        <f t="shared" si="119"/>
        <v>68</v>
      </c>
      <c r="R298" s="638">
        <v>0</v>
      </c>
      <c r="S298" s="638">
        <v>0</v>
      </c>
      <c r="T298" s="638">
        <f t="shared" si="120"/>
        <v>0</v>
      </c>
    </row>
    <row r="299" spans="1:20" ht="25.5" hidden="1" outlineLevel="1">
      <c r="A299" s="996" t="s">
        <v>1731</v>
      </c>
      <c r="B299" s="635" t="s">
        <v>1732</v>
      </c>
      <c r="C299" s="636">
        <v>154</v>
      </c>
      <c r="D299" s="636">
        <v>4</v>
      </c>
      <c r="E299" s="636">
        <v>14</v>
      </c>
      <c r="F299" s="636">
        <v>18</v>
      </c>
      <c r="G299" s="637">
        <v>2</v>
      </c>
      <c r="H299" s="638">
        <v>132</v>
      </c>
      <c r="I299" s="636">
        <v>52</v>
      </c>
      <c r="J299" s="636">
        <v>4</v>
      </c>
      <c r="K299" s="636">
        <v>1</v>
      </c>
      <c r="L299" s="636">
        <v>6</v>
      </c>
      <c r="M299" s="636">
        <v>4</v>
      </c>
      <c r="N299" s="638">
        <v>36</v>
      </c>
      <c r="O299" s="638">
        <f t="shared" si="117"/>
        <v>324</v>
      </c>
      <c r="P299" s="639">
        <f t="shared" si="118"/>
        <v>103</v>
      </c>
      <c r="Q299" s="638">
        <f t="shared" si="119"/>
        <v>427</v>
      </c>
      <c r="R299" s="638">
        <v>2</v>
      </c>
      <c r="S299" s="638">
        <v>0</v>
      </c>
      <c r="T299" s="638">
        <f t="shared" si="120"/>
        <v>2</v>
      </c>
    </row>
    <row r="300" spans="1:20" ht="25.5" hidden="1" outlineLevel="1">
      <c r="A300" s="996"/>
      <c r="B300" s="635" t="s">
        <v>1733</v>
      </c>
      <c r="C300" s="638">
        <v>93</v>
      </c>
      <c r="D300" s="639">
        <v>3</v>
      </c>
      <c r="E300" s="638">
        <v>10</v>
      </c>
      <c r="F300" s="638">
        <v>11</v>
      </c>
      <c r="G300" s="639">
        <v>2</v>
      </c>
      <c r="H300" s="638">
        <v>40</v>
      </c>
      <c r="I300" s="638">
        <v>49</v>
      </c>
      <c r="J300" s="639">
        <v>2</v>
      </c>
      <c r="K300" s="638">
        <v>4</v>
      </c>
      <c r="L300" s="638">
        <v>7</v>
      </c>
      <c r="M300" s="639">
        <v>1</v>
      </c>
      <c r="N300" s="638">
        <v>17</v>
      </c>
      <c r="O300" s="638">
        <f t="shared" si="117"/>
        <v>159</v>
      </c>
      <c r="P300" s="639">
        <f t="shared" si="118"/>
        <v>80</v>
      </c>
      <c r="Q300" s="638">
        <f t="shared" si="119"/>
        <v>239</v>
      </c>
      <c r="R300" s="638">
        <v>0</v>
      </c>
      <c r="S300" s="638">
        <v>0</v>
      </c>
      <c r="T300" s="638">
        <f t="shared" si="120"/>
        <v>0</v>
      </c>
    </row>
    <row r="301" spans="1:20" ht="25.5" hidden="1" outlineLevel="1">
      <c r="A301" s="996"/>
      <c r="B301" s="635" t="s">
        <v>1734</v>
      </c>
      <c r="C301" s="636">
        <v>2224</v>
      </c>
      <c r="D301" s="636">
        <v>63</v>
      </c>
      <c r="E301" s="636">
        <v>145</v>
      </c>
      <c r="F301" s="636">
        <v>224</v>
      </c>
      <c r="G301" s="636">
        <v>58</v>
      </c>
      <c r="H301" s="638">
        <v>1005</v>
      </c>
      <c r="I301" s="636">
        <v>1125</v>
      </c>
      <c r="J301" s="636">
        <v>30</v>
      </c>
      <c r="K301" s="636">
        <v>53</v>
      </c>
      <c r="L301" s="636">
        <v>89</v>
      </c>
      <c r="M301" s="636">
        <v>30</v>
      </c>
      <c r="N301" s="638">
        <v>395</v>
      </c>
      <c r="O301" s="638">
        <f t="shared" si="117"/>
        <v>3719</v>
      </c>
      <c r="P301" s="639">
        <f t="shared" si="118"/>
        <v>1722</v>
      </c>
      <c r="Q301" s="638">
        <f t="shared" si="119"/>
        <v>5441</v>
      </c>
      <c r="R301" s="638">
        <v>7</v>
      </c>
      <c r="S301" s="638">
        <v>0</v>
      </c>
      <c r="T301" s="638">
        <f t="shared" si="120"/>
        <v>7</v>
      </c>
    </row>
    <row r="302" spans="1:20" hidden="1" outlineLevel="1">
      <c r="A302" s="635" t="s">
        <v>1735</v>
      </c>
      <c r="B302" s="635" t="s">
        <v>1736</v>
      </c>
      <c r="C302" s="638">
        <v>45</v>
      </c>
      <c r="D302" s="639">
        <v>1</v>
      </c>
      <c r="E302" s="639">
        <v>5</v>
      </c>
      <c r="F302" s="638">
        <v>4</v>
      </c>
      <c r="G302" s="639">
        <v>1</v>
      </c>
      <c r="H302" s="638">
        <v>37</v>
      </c>
      <c r="I302" s="638">
        <v>123</v>
      </c>
      <c r="J302" s="638">
        <v>6</v>
      </c>
      <c r="K302" s="638">
        <v>8</v>
      </c>
      <c r="L302" s="638">
        <v>9</v>
      </c>
      <c r="M302" s="638">
        <v>4</v>
      </c>
      <c r="N302" s="638">
        <v>42</v>
      </c>
      <c r="O302" s="638">
        <f t="shared" si="117"/>
        <v>93</v>
      </c>
      <c r="P302" s="639">
        <f t="shared" si="118"/>
        <v>192</v>
      </c>
      <c r="Q302" s="638">
        <f t="shared" si="119"/>
        <v>285</v>
      </c>
      <c r="R302" s="638">
        <v>0</v>
      </c>
      <c r="S302" s="638">
        <v>0</v>
      </c>
      <c r="T302" s="638">
        <f t="shared" si="120"/>
        <v>0</v>
      </c>
    </row>
    <row r="303" spans="1:20" hidden="1" outlineLevel="1">
      <c r="A303" s="996" t="s">
        <v>1737</v>
      </c>
      <c r="B303" s="635" t="s">
        <v>1738</v>
      </c>
      <c r="C303" s="637">
        <v>1</v>
      </c>
      <c r="D303" s="637">
        <v>0</v>
      </c>
      <c r="E303" s="637">
        <v>0</v>
      </c>
      <c r="F303" s="637">
        <v>0</v>
      </c>
      <c r="G303" s="637">
        <v>0</v>
      </c>
      <c r="H303" s="638">
        <v>0</v>
      </c>
      <c r="I303" s="637">
        <v>0</v>
      </c>
      <c r="J303" s="637">
        <v>0</v>
      </c>
      <c r="K303" s="637">
        <v>0</v>
      </c>
      <c r="L303" s="637">
        <v>0</v>
      </c>
      <c r="M303" s="637">
        <v>0</v>
      </c>
      <c r="N303" s="637">
        <v>0</v>
      </c>
      <c r="O303" s="638">
        <f>SUM(C303:N303)</f>
        <v>1</v>
      </c>
      <c r="P303" s="639">
        <f t="shared" si="118"/>
        <v>0</v>
      </c>
      <c r="Q303" s="638">
        <f t="shared" si="119"/>
        <v>1</v>
      </c>
      <c r="R303" s="638">
        <v>0</v>
      </c>
      <c r="S303" s="638">
        <v>0</v>
      </c>
      <c r="T303" s="638">
        <f t="shared" si="120"/>
        <v>0</v>
      </c>
    </row>
    <row r="304" spans="1:20" hidden="1" outlineLevel="1">
      <c r="A304" s="996"/>
      <c r="B304" s="635" t="s">
        <v>1739</v>
      </c>
      <c r="C304" s="638">
        <v>137</v>
      </c>
      <c r="D304" s="638">
        <v>3</v>
      </c>
      <c r="E304" s="638">
        <v>6</v>
      </c>
      <c r="F304" s="638">
        <v>16</v>
      </c>
      <c r="G304" s="639">
        <v>2</v>
      </c>
      <c r="H304" s="638">
        <v>66</v>
      </c>
      <c r="I304" s="638">
        <v>40</v>
      </c>
      <c r="J304" s="639">
        <v>1</v>
      </c>
      <c r="K304" s="639">
        <v>2</v>
      </c>
      <c r="L304" s="638">
        <v>2</v>
      </c>
      <c r="M304" s="638">
        <v>3</v>
      </c>
      <c r="N304" s="638">
        <v>24</v>
      </c>
      <c r="O304" s="638">
        <f t="shared" si="117"/>
        <v>230</v>
      </c>
      <c r="P304" s="639">
        <f t="shared" si="118"/>
        <v>72</v>
      </c>
      <c r="Q304" s="638">
        <f t="shared" si="119"/>
        <v>302</v>
      </c>
      <c r="R304" s="638">
        <v>7</v>
      </c>
      <c r="S304" s="638">
        <v>0</v>
      </c>
      <c r="T304" s="638">
        <f t="shared" si="120"/>
        <v>7</v>
      </c>
    </row>
    <row r="305" spans="1:20" ht="25.5" hidden="1" outlineLevel="1">
      <c r="A305" s="996"/>
      <c r="B305" s="635" t="s">
        <v>1740</v>
      </c>
      <c r="C305" s="636">
        <v>37</v>
      </c>
      <c r="D305" s="637">
        <v>2</v>
      </c>
      <c r="E305" s="636">
        <v>0</v>
      </c>
      <c r="F305" s="636">
        <v>2</v>
      </c>
      <c r="G305" s="637">
        <v>0</v>
      </c>
      <c r="H305" s="638">
        <v>23</v>
      </c>
      <c r="I305" s="636">
        <v>1</v>
      </c>
      <c r="J305" s="637">
        <v>0</v>
      </c>
      <c r="K305" s="637">
        <v>0</v>
      </c>
      <c r="L305" s="637">
        <v>0</v>
      </c>
      <c r="M305" s="637">
        <v>0</v>
      </c>
      <c r="N305" s="637">
        <v>1</v>
      </c>
      <c r="O305" s="638">
        <f t="shared" si="117"/>
        <v>64</v>
      </c>
      <c r="P305" s="639">
        <f t="shared" si="118"/>
        <v>2</v>
      </c>
      <c r="Q305" s="638">
        <f t="shared" si="119"/>
        <v>66</v>
      </c>
      <c r="R305" s="638">
        <v>2</v>
      </c>
      <c r="S305" s="638">
        <v>0</v>
      </c>
      <c r="T305" s="638">
        <f t="shared" si="120"/>
        <v>2</v>
      </c>
    </row>
    <row r="306" spans="1:20" hidden="1" outlineLevel="1">
      <c r="A306" s="996"/>
      <c r="B306" s="635" t="s">
        <v>1741</v>
      </c>
      <c r="C306" s="638">
        <v>8</v>
      </c>
      <c r="D306" s="639">
        <v>0</v>
      </c>
      <c r="E306" s="639">
        <v>0</v>
      </c>
      <c r="F306" s="638">
        <v>0</v>
      </c>
      <c r="G306" s="639">
        <v>0</v>
      </c>
      <c r="H306" s="638">
        <v>1</v>
      </c>
      <c r="I306" s="638">
        <v>15</v>
      </c>
      <c r="J306" s="639">
        <v>1</v>
      </c>
      <c r="K306" s="639">
        <v>1</v>
      </c>
      <c r="L306" s="639">
        <v>1</v>
      </c>
      <c r="M306" s="639">
        <v>0</v>
      </c>
      <c r="N306" s="638">
        <v>3</v>
      </c>
      <c r="O306" s="638">
        <f t="shared" si="117"/>
        <v>9</v>
      </c>
      <c r="P306" s="639">
        <f t="shared" si="118"/>
        <v>21</v>
      </c>
      <c r="Q306" s="638">
        <f t="shared" si="119"/>
        <v>30</v>
      </c>
      <c r="R306" s="638">
        <v>0</v>
      </c>
      <c r="S306" s="638">
        <v>0</v>
      </c>
      <c r="T306" s="638">
        <f t="shared" si="120"/>
        <v>0</v>
      </c>
    </row>
    <row r="307" spans="1:20" ht="25.5" hidden="1" outlineLevel="1">
      <c r="A307" s="996"/>
      <c r="B307" s="635" t="s">
        <v>1742</v>
      </c>
      <c r="C307" s="636">
        <v>56</v>
      </c>
      <c r="D307" s="637">
        <v>2</v>
      </c>
      <c r="E307" s="636">
        <v>1</v>
      </c>
      <c r="F307" s="636">
        <v>7</v>
      </c>
      <c r="G307" s="636">
        <v>1</v>
      </c>
      <c r="H307" s="638">
        <v>37</v>
      </c>
      <c r="I307" s="636">
        <v>6</v>
      </c>
      <c r="J307" s="637">
        <v>0</v>
      </c>
      <c r="K307" s="637">
        <v>0</v>
      </c>
      <c r="L307" s="636">
        <v>0</v>
      </c>
      <c r="M307" s="637">
        <v>0</v>
      </c>
      <c r="N307" s="637">
        <v>1</v>
      </c>
      <c r="O307" s="638">
        <f t="shared" si="117"/>
        <v>104</v>
      </c>
      <c r="P307" s="639">
        <f t="shared" si="118"/>
        <v>7</v>
      </c>
      <c r="Q307" s="638">
        <f t="shared" si="119"/>
        <v>111</v>
      </c>
      <c r="R307" s="638">
        <v>1</v>
      </c>
      <c r="S307" s="638">
        <v>0</v>
      </c>
      <c r="T307" s="638">
        <f t="shared" si="120"/>
        <v>1</v>
      </c>
    </row>
    <row r="308" spans="1:20" ht="25.5" hidden="1" outlineLevel="1">
      <c r="A308" s="996"/>
      <c r="B308" s="635" t="s">
        <v>1743</v>
      </c>
      <c r="C308" s="638">
        <v>161</v>
      </c>
      <c r="D308" s="638">
        <v>6</v>
      </c>
      <c r="E308" s="638">
        <v>19</v>
      </c>
      <c r="F308" s="638">
        <v>14</v>
      </c>
      <c r="G308" s="638">
        <v>4</v>
      </c>
      <c r="H308" s="638">
        <v>98</v>
      </c>
      <c r="I308" s="638">
        <v>58</v>
      </c>
      <c r="J308" s="639">
        <v>3</v>
      </c>
      <c r="K308" s="638">
        <v>7</v>
      </c>
      <c r="L308" s="638">
        <v>10</v>
      </c>
      <c r="M308" s="639">
        <v>2</v>
      </c>
      <c r="N308" s="638">
        <v>19</v>
      </c>
      <c r="O308" s="638">
        <f t="shared" si="117"/>
        <v>302</v>
      </c>
      <c r="P308" s="639">
        <f t="shared" si="118"/>
        <v>99</v>
      </c>
      <c r="Q308" s="638">
        <f t="shared" si="119"/>
        <v>401</v>
      </c>
      <c r="R308" s="638">
        <v>0</v>
      </c>
      <c r="S308" s="638">
        <v>0</v>
      </c>
      <c r="T308" s="638">
        <f t="shared" si="120"/>
        <v>0</v>
      </c>
    </row>
    <row r="309" spans="1:20" ht="25.5" hidden="1" outlineLevel="1">
      <c r="A309" s="996"/>
      <c r="B309" s="635" t="s">
        <v>1744</v>
      </c>
      <c r="C309" s="636">
        <v>634</v>
      </c>
      <c r="D309" s="636">
        <v>6</v>
      </c>
      <c r="E309" s="636">
        <v>36</v>
      </c>
      <c r="F309" s="636">
        <v>62</v>
      </c>
      <c r="G309" s="636">
        <v>14</v>
      </c>
      <c r="H309" s="638">
        <v>511</v>
      </c>
      <c r="I309" s="636">
        <v>100</v>
      </c>
      <c r="J309" s="636">
        <v>2</v>
      </c>
      <c r="K309" s="636">
        <v>4</v>
      </c>
      <c r="L309" s="636">
        <v>9</v>
      </c>
      <c r="M309" s="637">
        <v>2</v>
      </c>
      <c r="N309" s="638">
        <v>46</v>
      </c>
      <c r="O309" s="638">
        <f t="shared" si="117"/>
        <v>1263</v>
      </c>
      <c r="P309" s="639">
        <f t="shared" si="118"/>
        <v>163</v>
      </c>
      <c r="Q309" s="638">
        <f t="shared" si="119"/>
        <v>1426</v>
      </c>
      <c r="R309" s="638">
        <v>14</v>
      </c>
      <c r="S309" s="638">
        <v>1</v>
      </c>
      <c r="T309" s="638">
        <f t="shared" si="120"/>
        <v>15</v>
      </c>
    </row>
    <row r="310" spans="1:20" ht="18" customHeight="1" collapsed="1">
      <c r="A310" s="981" t="s">
        <v>1745</v>
      </c>
      <c r="B310" s="981"/>
      <c r="C310" s="634">
        <f>SUM(C311:C315)</f>
        <v>32</v>
      </c>
      <c r="D310" s="634">
        <f t="shared" ref="D310:T310" si="121">SUM(D311:D315)</f>
        <v>1</v>
      </c>
      <c r="E310" s="634">
        <f t="shared" si="121"/>
        <v>2</v>
      </c>
      <c r="F310" s="634">
        <f t="shared" si="121"/>
        <v>4</v>
      </c>
      <c r="G310" s="634">
        <f t="shared" si="121"/>
        <v>2</v>
      </c>
      <c r="H310" s="634">
        <f t="shared" si="121"/>
        <v>21</v>
      </c>
      <c r="I310" s="634">
        <f t="shared" si="121"/>
        <v>41</v>
      </c>
      <c r="J310" s="634">
        <f t="shared" si="121"/>
        <v>0</v>
      </c>
      <c r="K310" s="634">
        <f t="shared" si="121"/>
        <v>2</v>
      </c>
      <c r="L310" s="634">
        <f t="shared" si="121"/>
        <v>3</v>
      </c>
      <c r="M310" s="634">
        <f t="shared" si="121"/>
        <v>1</v>
      </c>
      <c r="N310" s="634">
        <f t="shared" si="121"/>
        <v>20</v>
      </c>
      <c r="O310" s="634">
        <f t="shared" si="121"/>
        <v>62</v>
      </c>
      <c r="P310" s="634">
        <f t="shared" si="121"/>
        <v>67</v>
      </c>
      <c r="Q310" s="630">
        <f t="shared" si="121"/>
        <v>129</v>
      </c>
      <c r="R310" s="634">
        <f t="shared" si="121"/>
        <v>0</v>
      </c>
      <c r="S310" s="634">
        <f t="shared" si="121"/>
        <v>0</v>
      </c>
      <c r="T310" s="630">
        <f t="shared" si="121"/>
        <v>0</v>
      </c>
    </row>
    <row r="311" spans="1:20" ht="11.25" hidden="1" customHeight="1" outlineLevel="1">
      <c r="A311" s="996" t="s">
        <v>1746</v>
      </c>
      <c r="B311" s="635" t="s">
        <v>1747</v>
      </c>
      <c r="C311" s="638">
        <v>1</v>
      </c>
      <c r="D311" s="639">
        <v>0</v>
      </c>
      <c r="E311" s="639">
        <v>0</v>
      </c>
      <c r="F311" s="639">
        <v>0</v>
      </c>
      <c r="G311" s="639">
        <v>0</v>
      </c>
      <c r="H311" s="638">
        <v>5</v>
      </c>
      <c r="I311" s="638">
        <v>8</v>
      </c>
      <c r="J311" s="639">
        <v>0</v>
      </c>
      <c r="K311" s="639">
        <v>0</v>
      </c>
      <c r="L311" s="639">
        <v>0</v>
      </c>
      <c r="M311" s="639">
        <v>1</v>
      </c>
      <c r="N311" s="638">
        <v>8</v>
      </c>
      <c r="O311" s="638">
        <f t="shared" ref="O311:O315" si="122">SUM(C311:H311)</f>
        <v>6</v>
      </c>
      <c r="P311" s="639">
        <f t="shared" ref="P311:P315" si="123">SUM(I311:N311)</f>
        <v>17</v>
      </c>
      <c r="Q311" s="638">
        <f t="shared" ref="Q311:Q315" si="124">+P311+O311</f>
        <v>23</v>
      </c>
      <c r="R311" s="638">
        <v>0</v>
      </c>
      <c r="S311" s="638">
        <v>0</v>
      </c>
      <c r="T311" s="638">
        <f t="shared" ref="T311:T315" si="125">+S311+R311</f>
        <v>0</v>
      </c>
    </row>
    <row r="312" spans="1:20" hidden="1" outlineLevel="1">
      <c r="A312" s="996"/>
      <c r="B312" s="635" t="s">
        <v>1748</v>
      </c>
      <c r="C312" s="637">
        <v>2</v>
      </c>
      <c r="D312" s="637">
        <v>0</v>
      </c>
      <c r="E312" s="637">
        <v>0</v>
      </c>
      <c r="F312" s="637">
        <v>1</v>
      </c>
      <c r="G312" s="637">
        <v>0</v>
      </c>
      <c r="H312" s="637">
        <v>0</v>
      </c>
      <c r="I312" s="636">
        <v>0</v>
      </c>
      <c r="J312" s="637">
        <v>0</v>
      </c>
      <c r="K312" s="637">
        <v>0</v>
      </c>
      <c r="L312" s="637">
        <v>0</v>
      </c>
      <c r="M312" s="637">
        <v>0</v>
      </c>
      <c r="N312" s="637">
        <v>0</v>
      </c>
      <c r="O312" s="638">
        <f>SUM(C312:N312)</f>
        <v>3</v>
      </c>
      <c r="P312" s="639">
        <f t="shared" si="123"/>
        <v>0</v>
      </c>
      <c r="Q312" s="638">
        <f t="shared" si="124"/>
        <v>3</v>
      </c>
      <c r="R312" s="638">
        <v>0</v>
      </c>
      <c r="S312" s="638">
        <v>0</v>
      </c>
      <c r="T312" s="638">
        <f t="shared" si="125"/>
        <v>0</v>
      </c>
    </row>
    <row r="313" spans="1:20" ht="11.25" hidden="1" customHeight="1" outlineLevel="1">
      <c r="A313" s="996" t="s">
        <v>1749</v>
      </c>
      <c r="B313" s="635" t="s">
        <v>1750</v>
      </c>
      <c r="C313" s="638">
        <v>18</v>
      </c>
      <c r="D313" s="639">
        <v>1</v>
      </c>
      <c r="E313" s="638">
        <v>1</v>
      </c>
      <c r="F313" s="639">
        <v>2</v>
      </c>
      <c r="G313" s="638">
        <v>1</v>
      </c>
      <c r="H313" s="638">
        <v>7</v>
      </c>
      <c r="I313" s="638">
        <v>22</v>
      </c>
      <c r="J313" s="639">
        <v>0</v>
      </c>
      <c r="K313" s="638">
        <v>0</v>
      </c>
      <c r="L313" s="638">
        <v>1</v>
      </c>
      <c r="M313" s="639">
        <v>0</v>
      </c>
      <c r="N313" s="638">
        <v>5</v>
      </c>
      <c r="O313" s="638">
        <f t="shared" si="122"/>
        <v>30</v>
      </c>
      <c r="P313" s="639">
        <f t="shared" si="123"/>
        <v>28</v>
      </c>
      <c r="Q313" s="638">
        <f t="shared" si="124"/>
        <v>58</v>
      </c>
      <c r="R313" s="638">
        <v>0</v>
      </c>
      <c r="S313" s="638">
        <v>0</v>
      </c>
      <c r="T313" s="638">
        <f t="shared" si="125"/>
        <v>0</v>
      </c>
    </row>
    <row r="314" spans="1:20" ht="25.5" hidden="1" outlineLevel="1">
      <c r="A314" s="996"/>
      <c r="B314" s="635" t="s">
        <v>1751</v>
      </c>
      <c r="C314" s="637">
        <v>2</v>
      </c>
      <c r="D314" s="637">
        <v>0</v>
      </c>
      <c r="E314" s="637">
        <v>1</v>
      </c>
      <c r="F314" s="637">
        <v>0</v>
      </c>
      <c r="G314" s="637">
        <v>1</v>
      </c>
      <c r="H314" s="637">
        <v>1</v>
      </c>
      <c r="I314" s="637">
        <v>0</v>
      </c>
      <c r="J314" s="637">
        <v>0</v>
      </c>
      <c r="K314" s="637">
        <v>0</v>
      </c>
      <c r="L314" s="637">
        <v>0</v>
      </c>
      <c r="M314" s="637">
        <v>0</v>
      </c>
      <c r="N314" s="637">
        <v>1</v>
      </c>
      <c r="O314" s="638">
        <f t="shared" si="122"/>
        <v>5</v>
      </c>
      <c r="P314" s="639">
        <f t="shared" si="123"/>
        <v>1</v>
      </c>
      <c r="Q314" s="638">
        <f t="shared" si="124"/>
        <v>6</v>
      </c>
      <c r="R314" s="638">
        <v>0</v>
      </c>
      <c r="S314" s="638">
        <v>0</v>
      </c>
      <c r="T314" s="638">
        <f t="shared" si="125"/>
        <v>0</v>
      </c>
    </row>
    <row r="315" spans="1:20" ht="38.25" hidden="1" outlineLevel="1">
      <c r="A315" s="996"/>
      <c r="B315" s="635" t="s">
        <v>1752</v>
      </c>
      <c r="C315" s="638">
        <v>9</v>
      </c>
      <c r="D315" s="639">
        <v>0</v>
      </c>
      <c r="E315" s="639">
        <v>0</v>
      </c>
      <c r="F315" s="639">
        <v>1</v>
      </c>
      <c r="G315" s="639">
        <v>0</v>
      </c>
      <c r="H315" s="638">
        <v>8</v>
      </c>
      <c r="I315" s="638">
        <v>11</v>
      </c>
      <c r="J315" s="639">
        <v>0</v>
      </c>
      <c r="K315" s="638">
        <v>2</v>
      </c>
      <c r="L315" s="638">
        <v>2</v>
      </c>
      <c r="M315" s="639">
        <v>0</v>
      </c>
      <c r="N315" s="638">
        <v>6</v>
      </c>
      <c r="O315" s="638">
        <f t="shared" si="122"/>
        <v>18</v>
      </c>
      <c r="P315" s="639">
        <f t="shared" si="123"/>
        <v>21</v>
      </c>
      <c r="Q315" s="638">
        <f t="shared" si="124"/>
        <v>39</v>
      </c>
      <c r="R315" s="638">
        <v>0</v>
      </c>
      <c r="S315" s="638">
        <v>0</v>
      </c>
      <c r="T315" s="638">
        <f t="shared" si="125"/>
        <v>0</v>
      </c>
    </row>
    <row r="316" spans="1:20" ht="18" customHeight="1" collapsed="1">
      <c r="A316" s="981" t="s">
        <v>1753</v>
      </c>
      <c r="B316" s="981"/>
      <c r="C316" s="640">
        <f>SUM(C317:C321)</f>
        <v>976</v>
      </c>
      <c r="D316" s="640">
        <f t="shared" ref="D316:T316" si="126">SUM(D317:D321)</f>
        <v>21</v>
      </c>
      <c r="E316" s="640">
        <f t="shared" si="126"/>
        <v>35</v>
      </c>
      <c r="F316" s="640">
        <f t="shared" si="126"/>
        <v>52</v>
      </c>
      <c r="G316" s="640">
        <f t="shared" si="126"/>
        <v>15</v>
      </c>
      <c r="H316" s="640">
        <f t="shared" si="126"/>
        <v>430</v>
      </c>
      <c r="I316" s="640">
        <f t="shared" si="126"/>
        <v>194</v>
      </c>
      <c r="J316" s="640">
        <f t="shared" si="126"/>
        <v>3</v>
      </c>
      <c r="K316" s="640">
        <f t="shared" si="126"/>
        <v>7</v>
      </c>
      <c r="L316" s="640">
        <f t="shared" si="126"/>
        <v>9</v>
      </c>
      <c r="M316" s="640">
        <f t="shared" si="126"/>
        <v>2</v>
      </c>
      <c r="N316" s="640">
        <f t="shared" si="126"/>
        <v>47</v>
      </c>
      <c r="O316" s="640">
        <f t="shared" si="126"/>
        <v>1529</v>
      </c>
      <c r="P316" s="640">
        <f t="shared" si="126"/>
        <v>262</v>
      </c>
      <c r="Q316" s="641">
        <f t="shared" si="126"/>
        <v>1791</v>
      </c>
      <c r="R316" s="640">
        <f t="shared" si="126"/>
        <v>12</v>
      </c>
      <c r="S316" s="640">
        <f t="shared" si="126"/>
        <v>1</v>
      </c>
      <c r="T316" s="641">
        <f t="shared" si="126"/>
        <v>13</v>
      </c>
    </row>
    <row r="317" spans="1:20" hidden="1" outlineLevel="1">
      <c r="A317" s="996" t="s">
        <v>1754</v>
      </c>
      <c r="B317" s="635" t="s">
        <v>1755</v>
      </c>
      <c r="C317" s="636">
        <v>32</v>
      </c>
      <c r="D317" s="637">
        <v>2</v>
      </c>
      <c r="E317" s="636">
        <v>2</v>
      </c>
      <c r="F317" s="636">
        <v>1</v>
      </c>
      <c r="G317" s="637">
        <v>0</v>
      </c>
      <c r="H317" s="638">
        <v>23</v>
      </c>
      <c r="I317" s="637">
        <v>0</v>
      </c>
      <c r="J317" s="637">
        <v>0</v>
      </c>
      <c r="K317" s="637">
        <v>0</v>
      </c>
      <c r="L317" s="637">
        <v>0</v>
      </c>
      <c r="M317" s="637">
        <v>0</v>
      </c>
      <c r="N317" s="637">
        <v>0</v>
      </c>
      <c r="O317" s="638">
        <f t="shared" ref="O317:O321" si="127">SUM(C317:H317)</f>
        <v>60</v>
      </c>
      <c r="P317" s="639">
        <f t="shared" ref="P317:P321" si="128">SUM(I317:N317)</f>
        <v>0</v>
      </c>
      <c r="Q317" s="638">
        <f t="shared" ref="Q317:Q321" si="129">+P317+O317</f>
        <v>60</v>
      </c>
      <c r="R317" s="638">
        <v>0</v>
      </c>
      <c r="S317" s="638">
        <v>0</v>
      </c>
      <c r="T317" s="638">
        <f t="shared" ref="T317:T321" si="130">+S317+R317</f>
        <v>0</v>
      </c>
    </row>
    <row r="318" spans="1:20" hidden="1" outlineLevel="1">
      <c r="A318" s="996"/>
      <c r="B318" s="635" t="s">
        <v>1756</v>
      </c>
      <c r="C318" s="639">
        <v>0</v>
      </c>
      <c r="D318" s="639">
        <v>0</v>
      </c>
      <c r="E318" s="639">
        <v>0</v>
      </c>
      <c r="F318" s="639">
        <v>0</v>
      </c>
      <c r="G318" s="639">
        <v>0</v>
      </c>
      <c r="H318" s="639">
        <v>0</v>
      </c>
      <c r="I318" s="639">
        <v>0</v>
      </c>
      <c r="J318" s="639">
        <v>0</v>
      </c>
      <c r="K318" s="639">
        <v>0</v>
      </c>
      <c r="L318" s="639">
        <v>0</v>
      </c>
      <c r="M318" s="639">
        <v>0</v>
      </c>
      <c r="N318" s="639">
        <v>0</v>
      </c>
      <c r="O318" s="638">
        <f>SUM(C318:N318)</f>
        <v>0</v>
      </c>
      <c r="P318" s="639">
        <f t="shared" si="128"/>
        <v>0</v>
      </c>
      <c r="Q318" s="638">
        <f t="shared" si="129"/>
        <v>0</v>
      </c>
      <c r="R318" s="638">
        <v>0</v>
      </c>
      <c r="S318" s="638">
        <v>0</v>
      </c>
      <c r="T318" s="638">
        <f t="shared" si="130"/>
        <v>0</v>
      </c>
    </row>
    <row r="319" spans="1:20" hidden="1" outlineLevel="1">
      <c r="A319" s="996"/>
      <c r="B319" s="635" t="s">
        <v>1757</v>
      </c>
      <c r="C319" s="637">
        <v>6</v>
      </c>
      <c r="D319" s="637">
        <v>0</v>
      </c>
      <c r="E319" s="637">
        <v>0</v>
      </c>
      <c r="F319" s="637">
        <v>0</v>
      </c>
      <c r="G319" s="637">
        <v>0</v>
      </c>
      <c r="H319" s="637">
        <v>0</v>
      </c>
      <c r="I319" s="637">
        <v>0</v>
      </c>
      <c r="J319" s="637">
        <v>0</v>
      </c>
      <c r="K319" s="637">
        <v>0</v>
      </c>
      <c r="L319" s="637">
        <v>0</v>
      </c>
      <c r="M319" s="637">
        <v>0</v>
      </c>
      <c r="N319" s="637">
        <v>0</v>
      </c>
      <c r="O319" s="638">
        <f>SUM(C319:N319)</f>
        <v>6</v>
      </c>
      <c r="P319" s="639">
        <f t="shared" si="128"/>
        <v>0</v>
      </c>
      <c r="Q319" s="638">
        <f t="shared" si="129"/>
        <v>6</v>
      </c>
      <c r="R319" s="638">
        <v>0</v>
      </c>
      <c r="S319" s="638">
        <v>0</v>
      </c>
      <c r="T319" s="638">
        <f t="shared" si="130"/>
        <v>0</v>
      </c>
    </row>
    <row r="320" spans="1:20" hidden="1" outlineLevel="1">
      <c r="A320" s="996"/>
      <c r="B320" s="635" t="s">
        <v>1758</v>
      </c>
      <c r="C320" s="638">
        <v>887</v>
      </c>
      <c r="D320" s="638">
        <v>18</v>
      </c>
      <c r="E320" s="638">
        <v>32</v>
      </c>
      <c r="F320" s="638">
        <v>49</v>
      </c>
      <c r="G320" s="638">
        <v>13</v>
      </c>
      <c r="H320" s="638">
        <v>374</v>
      </c>
      <c r="I320" s="638">
        <v>156</v>
      </c>
      <c r="J320" s="638">
        <v>3</v>
      </c>
      <c r="K320" s="638">
        <v>7</v>
      </c>
      <c r="L320" s="638">
        <v>7</v>
      </c>
      <c r="M320" s="638">
        <v>1</v>
      </c>
      <c r="N320" s="638">
        <v>44</v>
      </c>
      <c r="O320" s="638">
        <f t="shared" si="127"/>
        <v>1373</v>
      </c>
      <c r="P320" s="639">
        <f t="shared" si="128"/>
        <v>218</v>
      </c>
      <c r="Q320" s="638">
        <f t="shared" si="129"/>
        <v>1591</v>
      </c>
      <c r="R320" s="638">
        <v>12</v>
      </c>
      <c r="S320" s="638">
        <v>1</v>
      </c>
      <c r="T320" s="638">
        <f t="shared" si="130"/>
        <v>13</v>
      </c>
    </row>
    <row r="321" spans="1:20" ht="25.5" hidden="1" outlineLevel="1">
      <c r="A321" s="996"/>
      <c r="B321" s="635" t="s">
        <v>1759</v>
      </c>
      <c r="C321" s="636">
        <v>51</v>
      </c>
      <c r="D321" s="637">
        <v>1</v>
      </c>
      <c r="E321" s="636">
        <v>1</v>
      </c>
      <c r="F321" s="636">
        <v>2</v>
      </c>
      <c r="G321" s="637">
        <v>2</v>
      </c>
      <c r="H321" s="638">
        <v>33</v>
      </c>
      <c r="I321" s="636">
        <v>38</v>
      </c>
      <c r="J321" s="637">
        <v>0</v>
      </c>
      <c r="K321" s="637">
        <v>0</v>
      </c>
      <c r="L321" s="636">
        <v>2</v>
      </c>
      <c r="M321" s="637">
        <v>1</v>
      </c>
      <c r="N321" s="638">
        <v>3</v>
      </c>
      <c r="O321" s="638">
        <f t="shared" si="127"/>
        <v>90</v>
      </c>
      <c r="P321" s="639">
        <f t="shared" si="128"/>
        <v>44</v>
      </c>
      <c r="Q321" s="638">
        <f t="shared" si="129"/>
        <v>134</v>
      </c>
      <c r="R321" s="638">
        <v>0</v>
      </c>
      <c r="S321" s="638">
        <v>0</v>
      </c>
      <c r="T321" s="638">
        <f t="shared" si="130"/>
        <v>0</v>
      </c>
    </row>
    <row r="322" spans="1:20" ht="18" customHeight="1" collapsed="1">
      <c r="A322" s="979" t="s">
        <v>1760</v>
      </c>
      <c r="B322" s="979"/>
      <c r="C322" s="630">
        <f>C323+C333+C339</f>
        <v>164</v>
      </c>
      <c r="D322" s="630">
        <f t="shared" ref="D322:T322" si="131">D323+D333+D339</f>
        <v>10</v>
      </c>
      <c r="E322" s="630">
        <f t="shared" si="131"/>
        <v>14</v>
      </c>
      <c r="F322" s="630">
        <f t="shared" si="131"/>
        <v>23</v>
      </c>
      <c r="G322" s="630">
        <f t="shared" si="131"/>
        <v>5</v>
      </c>
      <c r="H322" s="630">
        <f t="shared" si="131"/>
        <v>195</v>
      </c>
      <c r="I322" s="630">
        <f t="shared" si="131"/>
        <v>53</v>
      </c>
      <c r="J322" s="630">
        <f t="shared" si="131"/>
        <v>3</v>
      </c>
      <c r="K322" s="630">
        <f t="shared" si="131"/>
        <v>9</v>
      </c>
      <c r="L322" s="630">
        <f t="shared" si="131"/>
        <v>24</v>
      </c>
      <c r="M322" s="630">
        <f t="shared" si="131"/>
        <v>1</v>
      </c>
      <c r="N322" s="630">
        <f t="shared" si="131"/>
        <v>52</v>
      </c>
      <c r="O322" s="630">
        <f t="shared" si="131"/>
        <v>411</v>
      </c>
      <c r="P322" s="630">
        <f t="shared" si="131"/>
        <v>142</v>
      </c>
      <c r="Q322" s="630">
        <f t="shared" si="131"/>
        <v>553</v>
      </c>
      <c r="R322" s="630">
        <f t="shared" si="131"/>
        <v>2</v>
      </c>
      <c r="S322" s="630">
        <f t="shared" si="131"/>
        <v>0</v>
      </c>
      <c r="T322" s="630">
        <f t="shared" si="131"/>
        <v>2</v>
      </c>
    </row>
    <row r="323" spans="1:20" ht="18" customHeight="1">
      <c r="A323" s="981" t="s">
        <v>1761</v>
      </c>
      <c r="B323" s="981"/>
      <c r="C323" s="634">
        <f>SUM(C324:C332)</f>
        <v>54</v>
      </c>
      <c r="D323" s="634">
        <f t="shared" ref="D323:T323" si="132">SUM(D324:D332)</f>
        <v>1</v>
      </c>
      <c r="E323" s="634">
        <f t="shared" si="132"/>
        <v>4</v>
      </c>
      <c r="F323" s="634">
        <f t="shared" si="132"/>
        <v>5</v>
      </c>
      <c r="G323" s="634">
        <f t="shared" si="132"/>
        <v>2</v>
      </c>
      <c r="H323" s="634">
        <f t="shared" si="132"/>
        <v>57</v>
      </c>
      <c r="I323" s="634">
        <f t="shared" si="132"/>
        <v>16</v>
      </c>
      <c r="J323" s="634">
        <f t="shared" si="132"/>
        <v>0</v>
      </c>
      <c r="K323" s="634">
        <f t="shared" si="132"/>
        <v>3</v>
      </c>
      <c r="L323" s="634">
        <f t="shared" si="132"/>
        <v>9</v>
      </c>
      <c r="M323" s="634">
        <f t="shared" si="132"/>
        <v>0</v>
      </c>
      <c r="N323" s="634">
        <f t="shared" si="132"/>
        <v>16</v>
      </c>
      <c r="O323" s="634">
        <f t="shared" si="132"/>
        <v>123</v>
      </c>
      <c r="P323" s="634">
        <f t="shared" si="132"/>
        <v>44</v>
      </c>
      <c r="Q323" s="630">
        <f t="shared" si="132"/>
        <v>167</v>
      </c>
      <c r="R323" s="634">
        <f t="shared" si="132"/>
        <v>0</v>
      </c>
      <c r="S323" s="634">
        <f t="shared" si="132"/>
        <v>0</v>
      </c>
      <c r="T323" s="630">
        <f t="shared" si="132"/>
        <v>0</v>
      </c>
    </row>
    <row r="324" spans="1:20" ht="11.25" hidden="1" customHeight="1" outlineLevel="1">
      <c r="A324" s="996" t="s">
        <v>1762</v>
      </c>
      <c r="B324" s="635" t="s">
        <v>1763</v>
      </c>
      <c r="C324" s="638">
        <v>9</v>
      </c>
      <c r="D324" s="639">
        <v>0</v>
      </c>
      <c r="E324" s="638">
        <v>0</v>
      </c>
      <c r="F324" s="639">
        <v>0</v>
      </c>
      <c r="G324" s="638">
        <v>0</v>
      </c>
      <c r="H324" s="638">
        <v>7</v>
      </c>
      <c r="I324" s="638">
        <v>6</v>
      </c>
      <c r="J324" s="639">
        <v>0</v>
      </c>
      <c r="K324" s="639">
        <v>3</v>
      </c>
      <c r="L324" s="639">
        <v>5</v>
      </c>
      <c r="M324" s="639">
        <v>0</v>
      </c>
      <c r="N324" s="638">
        <v>7</v>
      </c>
      <c r="O324" s="638">
        <f t="shared" ref="O324:O332" si="133">SUM(C324:H324)</f>
        <v>16</v>
      </c>
      <c r="P324" s="639">
        <f t="shared" ref="P324:P332" si="134">SUM(I324:N324)</f>
        <v>21</v>
      </c>
      <c r="Q324" s="638">
        <f t="shared" ref="Q324:Q332" si="135">+P324+O324</f>
        <v>37</v>
      </c>
      <c r="R324" s="638">
        <v>0</v>
      </c>
      <c r="S324" s="638">
        <v>0</v>
      </c>
      <c r="T324" s="638">
        <f t="shared" ref="T324:T332" si="136">+S324+R324</f>
        <v>0</v>
      </c>
    </row>
    <row r="325" spans="1:20" ht="25.5" hidden="1" outlineLevel="1">
      <c r="A325" s="996"/>
      <c r="B325" s="635" t="s">
        <v>1764</v>
      </c>
      <c r="C325" s="636">
        <v>3</v>
      </c>
      <c r="D325" s="636">
        <v>0</v>
      </c>
      <c r="E325" s="637">
        <v>0</v>
      </c>
      <c r="F325" s="637">
        <v>1</v>
      </c>
      <c r="G325" s="637">
        <v>0</v>
      </c>
      <c r="H325" s="638">
        <v>1</v>
      </c>
      <c r="I325" s="636">
        <v>0</v>
      </c>
      <c r="J325" s="637">
        <v>0</v>
      </c>
      <c r="K325" s="637">
        <v>0</v>
      </c>
      <c r="L325" s="637">
        <v>0</v>
      </c>
      <c r="M325" s="637">
        <v>0</v>
      </c>
      <c r="N325" s="637">
        <v>1</v>
      </c>
      <c r="O325" s="638">
        <f t="shared" si="133"/>
        <v>5</v>
      </c>
      <c r="P325" s="639">
        <f t="shared" si="134"/>
        <v>1</v>
      </c>
      <c r="Q325" s="638">
        <f t="shared" si="135"/>
        <v>6</v>
      </c>
      <c r="R325" s="638">
        <v>0</v>
      </c>
      <c r="S325" s="638">
        <v>0</v>
      </c>
      <c r="T325" s="638">
        <f t="shared" si="136"/>
        <v>0</v>
      </c>
    </row>
    <row r="326" spans="1:20" ht="25.5" hidden="1" outlineLevel="1">
      <c r="A326" s="996"/>
      <c r="B326" s="635" t="s">
        <v>1765</v>
      </c>
      <c r="C326" s="638">
        <v>10</v>
      </c>
      <c r="D326" s="639">
        <v>0</v>
      </c>
      <c r="E326" s="639">
        <v>0</v>
      </c>
      <c r="F326" s="638">
        <v>1</v>
      </c>
      <c r="G326" s="639">
        <v>1</v>
      </c>
      <c r="H326" s="638">
        <v>16</v>
      </c>
      <c r="I326" s="638">
        <v>4</v>
      </c>
      <c r="J326" s="639">
        <v>0</v>
      </c>
      <c r="K326" s="639">
        <v>0</v>
      </c>
      <c r="L326" s="638">
        <v>3</v>
      </c>
      <c r="M326" s="639">
        <v>0</v>
      </c>
      <c r="N326" s="638">
        <v>2</v>
      </c>
      <c r="O326" s="638">
        <f t="shared" si="133"/>
        <v>28</v>
      </c>
      <c r="P326" s="639">
        <f t="shared" si="134"/>
        <v>9</v>
      </c>
      <c r="Q326" s="638">
        <f t="shared" si="135"/>
        <v>37</v>
      </c>
      <c r="R326" s="638">
        <v>0</v>
      </c>
      <c r="S326" s="638">
        <v>0</v>
      </c>
      <c r="T326" s="638">
        <f t="shared" si="136"/>
        <v>0</v>
      </c>
    </row>
    <row r="327" spans="1:20" ht="25.5" hidden="1" outlineLevel="1">
      <c r="A327" s="996"/>
      <c r="B327" s="635" t="s">
        <v>1766</v>
      </c>
      <c r="C327" s="636">
        <v>3</v>
      </c>
      <c r="D327" s="637">
        <v>0</v>
      </c>
      <c r="E327" s="637">
        <v>0</v>
      </c>
      <c r="F327" s="636">
        <v>1</v>
      </c>
      <c r="G327" s="637">
        <v>0</v>
      </c>
      <c r="H327" s="638">
        <v>1</v>
      </c>
      <c r="I327" s="636">
        <v>0</v>
      </c>
      <c r="J327" s="637">
        <v>0</v>
      </c>
      <c r="K327" s="637">
        <v>0</v>
      </c>
      <c r="L327" s="637">
        <v>0</v>
      </c>
      <c r="M327" s="637">
        <v>0</v>
      </c>
      <c r="N327" s="637">
        <v>2</v>
      </c>
      <c r="O327" s="638">
        <f t="shared" si="133"/>
        <v>5</v>
      </c>
      <c r="P327" s="639">
        <f t="shared" si="134"/>
        <v>2</v>
      </c>
      <c r="Q327" s="638">
        <f t="shared" si="135"/>
        <v>7</v>
      </c>
      <c r="R327" s="638">
        <v>0</v>
      </c>
      <c r="S327" s="638">
        <v>0</v>
      </c>
      <c r="T327" s="638">
        <f t="shared" si="136"/>
        <v>0</v>
      </c>
    </row>
    <row r="328" spans="1:20" ht="25.5" hidden="1" outlineLevel="1">
      <c r="A328" s="996" t="s">
        <v>1767</v>
      </c>
      <c r="B328" s="635" t="s">
        <v>1768</v>
      </c>
      <c r="C328" s="638">
        <v>20</v>
      </c>
      <c r="D328" s="639">
        <v>1</v>
      </c>
      <c r="E328" s="639">
        <v>2</v>
      </c>
      <c r="F328" s="639">
        <v>2</v>
      </c>
      <c r="G328" s="638">
        <v>1</v>
      </c>
      <c r="H328" s="638">
        <v>20</v>
      </c>
      <c r="I328" s="639">
        <v>3</v>
      </c>
      <c r="J328" s="639">
        <v>0</v>
      </c>
      <c r="K328" s="638">
        <v>0</v>
      </c>
      <c r="L328" s="639">
        <v>0</v>
      </c>
      <c r="M328" s="639">
        <v>0</v>
      </c>
      <c r="N328" s="638">
        <v>0</v>
      </c>
      <c r="O328" s="638">
        <f t="shared" si="133"/>
        <v>46</v>
      </c>
      <c r="P328" s="639">
        <f t="shared" si="134"/>
        <v>3</v>
      </c>
      <c r="Q328" s="638">
        <f t="shared" si="135"/>
        <v>49</v>
      </c>
      <c r="R328" s="638">
        <v>0</v>
      </c>
      <c r="S328" s="638">
        <v>0</v>
      </c>
      <c r="T328" s="638">
        <f t="shared" si="136"/>
        <v>0</v>
      </c>
    </row>
    <row r="329" spans="1:20" hidden="1" outlineLevel="1">
      <c r="A329" s="996"/>
      <c r="B329" s="635" t="s">
        <v>1769</v>
      </c>
      <c r="C329" s="636">
        <v>2</v>
      </c>
      <c r="D329" s="636">
        <v>0</v>
      </c>
      <c r="E329" s="637">
        <v>0</v>
      </c>
      <c r="F329" s="637">
        <v>0</v>
      </c>
      <c r="G329" s="636">
        <v>0</v>
      </c>
      <c r="H329" s="638">
        <v>7</v>
      </c>
      <c r="I329" s="637">
        <v>2</v>
      </c>
      <c r="J329" s="637">
        <v>0</v>
      </c>
      <c r="K329" s="637">
        <v>0</v>
      </c>
      <c r="L329" s="637">
        <v>1</v>
      </c>
      <c r="M329" s="637">
        <v>0</v>
      </c>
      <c r="N329" s="637">
        <v>2</v>
      </c>
      <c r="O329" s="638">
        <f t="shared" si="133"/>
        <v>9</v>
      </c>
      <c r="P329" s="639">
        <f t="shared" si="134"/>
        <v>5</v>
      </c>
      <c r="Q329" s="638">
        <f t="shared" si="135"/>
        <v>14</v>
      </c>
      <c r="R329" s="638">
        <v>0</v>
      </c>
      <c r="S329" s="638">
        <v>0</v>
      </c>
      <c r="T329" s="638">
        <f t="shared" si="136"/>
        <v>0</v>
      </c>
    </row>
    <row r="330" spans="1:20" hidden="1" outlineLevel="1">
      <c r="A330" s="996"/>
      <c r="B330" s="635" t="s">
        <v>1770</v>
      </c>
      <c r="C330" s="639">
        <v>0</v>
      </c>
      <c r="D330" s="639">
        <v>0</v>
      </c>
      <c r="E330" s="639">
        <v>0</v>
      </c>
      <c r="F330" s="639">
        <v>0</v>
      </c>
      <c r="G330" s="639">
        <v>0</v>
      </c>
      <c r="H330" s="639">
        <v>0</v>
      </c>
      <c r="I330" s="639">
        <v>0</v>
      </c>
      <c r="J330" s="639">
        <v>0</v>
      </c>
      <c r="K330" s="639">
        <v>0</v>
      </c>
      <c r="L330" s="639">
        <v>0</v>
      </c>
      <c r="M330" s="639">
        <v>0</v>
      </c>
      <c r="N330" s="639">
        <v>0</v>
      </c>
      <c r="O330" s="638">
        <f>SUM(C330:N330)</f>
        <v>0</v>
      </c>
      <c r="P330" s="639">
        <f t="shared" si="134"/>
        <v>0</v>
      </c>
      <c r="Q330" s="638">
        <f t="shared" si="135"/>
        <v>0</v>
      </c>
      <c r="R330" s="638">
        <v>0</v>
      </c>
      <c r="S330" s="638">
        <v>0</v>
      </c>
      <c r="T330" s="638">
        <f t="shared" si="136"/>
        <v>0</v>
      </c>
    </row>
    <row r="331" spans="1:20" ht="25.5" hidden="1" outlineLevel="1">
      <c r="A331" s="996"/>
      <c r="B331" s="635" t="s">
        <v>1771</v>
      </c>
      <c r="C331" s="636">
        <v>3</v>
      </c>
      <c r="D331" s="637">
        <v>0</v>
      </c>
      <c r="E331" s="637">
        <v>0</v>
      </c>
      <c r="F331" s="637">
        <v>0</v>
      </c>
      <c r="G331" s="637">
        <v>0</v>
      </c>
      <c r="H331" s="638">
        <v>0</v>
      </c>
      <c r="I331" s="637">
        <v>0</v>
      </c>
      <c r="J331" s="637">
        <v>0</v>
      </c>
      <c r="K331" s="637">
        <v>0</v>
      </c>
      <c r="L331" s="637">
        <v>0</v>
      </c>
      <c r="M331" s="637">
        <v>0</v>
      </c>
      <c r="N331" s="637">
        <v>0</v>
      </c>
      <c r="O331" s="638">
        <f>SUM(C331:N331)</f>
        <v>3</v>
      </c>
      <c r="P331" s="639">
        <f t="shared" si="134"/>
        <v>0</v>
      </c>
      <c r="Q331" s="638">
        <f t="shared" si="135"/>
        <v>3</v>
      </c>
      <c r="R331" s="638">
        <v>0</v>
      </c>
      <c r="S331" s="638">
        <v>0</v>
      </c>
      <c r="T331" s="638">
        <f t="shared" si="136"/>
        <v>0</v>
      </c>
    </row>
    <row r="332" spans="1:20" ht="25.5" hidden="1" outlineLevel="1">
      <c r="A332" s="635" t="s">
        <v>1772</v>
      </c>
      <c r="B332" s="635" t="s">
        <v>1773</v>
      </c>
      <c r="C332" s="638">
        <v>4</v>
      </c>
      <c r="D332" s="638">
        <v>0</v>
      </c>
      <c r="E332" s="638">
        <v>2</v>
      </c>
      <c r="F332" s="639">
        <v>0</v>
      </c>
      <c r="G332" s="638">
        <v>0</v>
      </c>
      <c r="H332" s="638">
        <v>5</v>
      </c>
      <c r="I332" s="638">
        <v>1</v>
      </c>
      <c r="J332" s="639">
        <v>0</v>
      </c>
      <c r="K332" s="639">
        <v>0</v>
      </c>
      <c r="L332" s="638">
        <v>0</v>
      </c>
      <c r="M332" s="638">
        <v>0</v>
      </c>
      <c r="N332" s="638">
        <v>2</v>
      </c>
      <c r="O332" s="638">
        <f t="shared" si="133"/>
        <v>11</v>
      </c>
      <c r="P332" s="639">
        <f t="shared" si="134"/>
        <v>3</v>
      </c>
      <c r="Q332" s="638">
        <f t="shared" si="135"/>
        <v>14</v>
      </c>
      <c r="R332" s="638">
        <v>0</v>
      </c>
      <c r="S332" s="638">
        <v>0</v>
      </c>
      <c r="T332" s="638">
        <f t="shared" si="136"/>
        <v>0</v>
      </c>
    </row>
    <row r="333" spans="1:20" ht="18" customHeight="1" collapsed="1">
      <c r="A333" s="981" t="s">
        <v>1774</v>
      </c>
      <c r="B333" s="981"/>
      <c r="C333" s="640">
        <f>SUM(C334:C338)</f>
        <v>91</v>
      </c>
      <c r="D333" s="640">
        <f t="shared" ref="D333:T333" si="137">SUM(D334:D338)</f>
        <v>8</v>
      </c>
      <c r="E333" s="640">
        <f t="shared" si="137"/>
        <v>9</v>
      </c>
      <c r="F333" s="640">
        <f t="shared" si="137"/>
        <v>16</v>
      </c>
      <c r="G333" s="640">
        <f t="shared" si="137"/>
        <v>3</v>
      </c>
      <c r="H333" s="640">
        <f t="shared" si="137"/>
        <v>120</v>
      </c>
      <c r="I333" s="640">
        <f t="shared" si="137"/>
        <v>34</v>
      </c>
      <c r="J333" s="640">
        <f t="shared" si="137"/>
        <v>3</v>
      </c>
      <c r="K333" s="640">
        <f t="shared" si="137"/>
        <v>6</v>
      </c>
      <c r="L333" s="640">
        <f t="shared" si="137"/>
        <v>13</v>
      </c>
      <c r="M333" s="640">
        <f t="shared" si="137"/>
        <v>1</v>
      </c>
      <c r="N333" s="640">
        <f t="shared" si="137"/>
        <v>33</v>
      </c>
      <c r="O333" s="640">
        <f t="shared" si="137"/>
        <v>247</v>
      </c>
      <c r="P333" s="640">
        <f t="shared" si="137"/>
        <v>90</v>
      </c>
      <c r="Q333" s="641">
        <f t="shared" si="137"/>
        <v>337</v>
      </c>
      <c r="R333" s="640">
        <f t="shared" si="137"/>
        <v>2</v>
      </c>
      <c r="S333" s="640">
        <f t="shared" si="137"/>
        <v>0</v>
      </c>
      <c r="T333" s="641">
        <f t="shared" si="137"/>
        <v>2</v>
      </c>
    </row>
    <row r="334" spans="1:20" ht="25.5" hidden="1" outlineLevel="1">
      <c r="A334" s="635" t="s">
        <v>1775</v>
      </c>
      <c r="B334" s="635" t="s">
        <v>1776</v>
      </c>
      <c r="C334" s="636">
        <v>55</v>
      </c>
      <c r="D334" s="636">
        <v>6</v>
      </c>
      <c r="E334" s="636">
        <v>5</v>
      </c>
      <c r="F334" s="636">
        <v>11</v>
      </c>
      <c r="G334" s="637">
        <v>3</v>
      </c>
      <c r="H334" s="638">
        <v>79</v>
      </c>
      <c r="I334" s="636">
        <v>5</v>
      </c>
      <c r="J334" s="637">
        <v>0</v>
      </c>
      <c r="K334" s="637">
        <v>2</v>
      </c>
      <c r="L334" s="636">
        <v>2</v>
      </c>
      <c r="M334" s="637">
        <v>1</v>
      </c>
      <c r="N334" s="638">
        <v>4</v>
      </c>
      <c r="O334" s="638">
        <f t="shared" ref="O334:O335" si="138">SUM(C334:H334)</f>
        <v>159</v>
      </c>
      <c r="P334" s="639">
        <f t="shared" ref="P334:P338" si="139">SUM(I334:N334)</f>
        <v>14</v>
      </c>
      <c r="Q334" s="638">
        <f t="shared" ref="Q334:Q338" si="140">+P334+O334</f>
        <v>173</v>
      </c>
      <c r="R334" s="638">
        <v>2</v>
      </c>
      <c r="S334" s="638">
        <v>0</v>
      </c>
      <c r="T334" s="638">
        <f t="shared" ref="T334:T338" si="141">+S334+R334</f>
        <v>2</v>
      </c>
    </row>
    <row r="335" spans="1:20" ht="11.25" hidden="1" customHeight="1" outlineLevel="1">
      <c r="A335" s="996" t="s">
        <v>1777</v>
      </c>
      <c r="B335" s="635" t="s">
        <v>1778</v>
      </c>
      <c r="C335" s="638">
        <v>27</v>
      </c>
      <c r="D335" s="639">
        <v>2</v>
      </c>
      <c r="E335" s="638">
        <v>4</v>
      </c>
      <c r="F335" s="638">
        <v>4</v>
      </c>
      <c r="G335" s="639">
        <v>0</v>
      </c>
      <c r="H335" s="638">
        <v>28</v>
      </c>
      <c r="I335" s="638">
        <v>29</v>
      </c>
      <c r="J335" s="638">
        <v>3</v>
      </c>
      <c r="K335" s="638">
        <v>4</v>
      </c>
      <c r="L335" s="638">
        <v>11</v>
      </c>
      <c r="M335" s="639">
        <v>0</v>
      </c>
      <c r="N335" s="638">
        <v>29</v>
      </c>
      <c r="O335" s="638">
        <f t="shared" si="138"/>
        <v>65</v>
      </c>
      <c r="P335" s="639">
        <f t="shared" si="139"/>
        <v>76</v>
      </c>
      <c r="Q335" s="638">
        <f t="shared" si="140"/>
        <v>141</v>
      </c>
      <c r="R335" s="638">
        <v>0</v>
      </c>
      <c r="S335" s="638">
        <v>0</v>
      </c>
      <c r="T335" s="638">
        <f t="shared" si="141"/>
        <v>0</v>
      </c>
    </row>
    <row r="336" spans="1:20" ht="25.5" hidden="1" outlineLevel="1">
      <c r="A336" s="996"/>
      <c r="B336" s="635" t="s">
        <v>1779</v>
      </c>
      <c r="C336" s="636">
        <v>6</v>
      </c>
      <c r="D336" s="637">
        <v>0</v>
      </c>
      <c r="E336" s="637">
        <v>0</v>
      </c>
      <c r="F336" s="636">
        <v>1</v>
      </c>
      <c r="G336" s="637">
        <v>0</v>
      </c>
      <c r="H336" s="638">
        <v>9</v>
      </c>
      <c r="I336" s="637">
        <v>0</v>
      </c>
      <c r="J336" s="637">
        <v>0</v>
      </c>
      <c r="K336" s="637">
        <v>0</v>
      </c>
      <c r="L336" s="637">
        <v>0</v>
      </c>
      <c r="M336" s="637">
        <v>0</v>
      </c>
      <c r="N336" s="638">
        <v>0</v>
      </c>
      <c r="O336" s="638">
        <f>SUM(C336:N336)</f>
        <v>16</v>
      </c>
      <c r="P336" s="639">
        <f t="shared" si="139"/>
        <v>0</v>
      </c>
      <c r="Q336" s="638">
        <f t="shared" si="140"/>
        <v>16</v>
      </c>
      <c r="R336" s="638">
        <v>0</v>
      </c>
      <c r="S336" s="638">
        <v>0</v>
      </c>
      <c r="T336" s="638">
        <f t="shared" si="141"/>
        <v>0</v>
      </c>
    </row>
    <row r="337" spans="1:20" hidden="1" outlineLevel="1">
      <c r="A337" s="996"/>
      <c r="B337" s="635" t="s">
        <v>1780</v>
      </c>
      <c r="C337" s="639">
        <v>2</v>
      </c>
      <c r="D337" s="639">
        <v>0</v>
      </c>
      <c r="E337" s="638">
        <v>0</v>
      </c>
      <c r="F337" s="638">
        <v>0</v>
      </c>
      <c r="G337" s="639">
        <v>0</v>
      </c>
      <c r="H337" s="638">
        <v>3</v>
      </c>
      <c r="I337" s="639">
        <v>0</v>
      </c>
      <c r="J337" s="639">
        <v>0</v>
      </c>
      <c r="K337" s="639">
        <v>0</v>
      </c>
      <c r="L337" s="639">
        <v>0</v>
      </c>
      <c r="M337" s="639">
        <v>0</v>
      </c>
      <c r="N337" s="639">
        <v>0</v>
      </c>
      <c r="O337" s="638">
        <f>SUM(C337:N337)</f>
        <v>5</v>
      </c>
      <c r="P337" s="639">
        <f t="shared" si="139"/>
        <v>0</v>
      </c>
      <c r="Q337" s="638">
        <f t="shared" si="140"/>
        <v>5</v>
      </c>
      <c r="R337" s="638">
        <v>0</v>
      </c>
      <c r="S337" s="638">
        <v>0</v>
      </c>
      <c r="T337" s="638">
        <f t="shared" si="141"/>
        <v>0</v>
      </c>
    </row>
    <row r="338" spans="1:20" hidden="1" outlineLevel="1">
      <c r="A338" s="996"/>
      <c r="B338" s="635" t="s">
        <v>1781</v>
      </c>
      <c r="C338" s="637">
        <v>1</v>
      </c>
      <c r="D338" s="637">
        <v>0</v>
      </c>
      <c r="E338" s="637">
        <v>0</v>
      </c>
      <c r="F338" s="637">
        <v>0</v>
      </c>
      <c r="G338" s="637">
        <v>0</v>
      </c>
      <c r="H338" s="637">
        <v>1</v>
      </c>
      <c r="I338" s="637">
        <v>0</v>
      </c>
      <c r="J338" s="637">
        <v>0</v>
      </c>
      <c r="K338" s="637">
        <v>0</v>
      </c>
      <c r="L338" s="637">
        <v>0</v>
      </c>
      <c r="M338" s="637">
        <v>0</v>
      </c>
      <c r="N338" s="637">
        <v>0</v>
      </c>
      <c r="O338" s="638">
        <f>SUM(C338:N338)</f>
        <v>2</v>
      </c>
      <c r="P338" s="639">
        <f t="shared" si="139"/>
        <v>0</v>
      </c>
      <c r="Q338" s="638">
        <f t="shared" si="140"/>
        <v>2</v>
      </c>
      <c r="R338" s="638">
        <v>0</v>
      </c>
      <c r="S338" s="638">
        <v>0</v>
      </c>
      <c r="T338" s="638">
        <f t="shared" si="141"/>
        <v>0</v>
      </c>
    </row>
    <row r="339" spans="1:20" ht="18" customHeight="1" collapsed="1">
      <c r="A339" s="981" t="s">
        <v>1782</v>
      </c>
      <c r="B339" s="981"/>
      <c r="C339" s="634">
        <f>SUM(C340:C343)</f>
        <v>19</v>
      </c>
      <c r="D339" s="634">
        <f t="shared" ref="D339:T339" si="142">SUM(D340:D343)</f>
        <v>1</v>
      </c>
      <c r="E339" s="634">
        <f t="shared" si="142"/>
        <v>1</v>
      </c>
      <c r="F339" s="634">
        <f t="shared" si="142"/>
        <v>2</v>
      </c>
      <c r="G339" s="634">
        <f t="shared" si="142"/>
        <v>0</v>
      </c>
      <c r="H339" s="634">
        <f t="shared" si="142"/>
        <v>18</v>
      </c>
      <c r="I339" s="634">
        <f t="shared" si="142"/>
        <v>3</v>
      </c>
      <c r="J339" s="634">
        <f t="shared" si="142"/>
        <v>0</v>
      </c>
      <c r="K339" s="634">
        <f t="shared" si="142"/>
        <v>0</v>
      </c>
      <c r="L339" s="634">
        <f t="shared" si="142"/>
        <v>2</v>
      </c>
      <c r="M339" s="634">
        <f t="shared" si="142"/>
        <v>0</v>
      </c>
      <c r="N339" s="634">
        <f t="shared" si="142"/>
        <v>3</v>
      </c>
      <c r="O339" s="634">
        <f t="shared" si="142"/>
        <v>41</v>
      </c>
      <c r="P339" s="634">
        <f t="shared" si="142"/>
        <v>8</v>
      </c>
      <c r="Q339" s="630">
        <f t="shared" si="142"/>
        <v>49</v>
      </c>
      <c r="R339" s="634">
        <v>0</v>
      </c>
      <c r="S339" s="634">
        <v>0</v>
      </c>
      <c r="T339" s="630">
        <f t="shared" si="142"/>
        <v>0</v>
      </c>
    </row>
    <row r="340" spans="1:20" ht="25.5" hidden="1" outlineLevel="1">
      <c r="A340" s="635" t="s">
        <v>1783</v>
      </c>
      <c r="B340" s="635" t="s">
        <v>1784</v>
      </c>
      <c r="C340" s="638">
        <v>6</v>
      </c>
      <c r="D340" s="639">
        <v>0</v>
      </c>
      <c r="E340" s="638">
        <v>1</v>
      </c>
      <c r="F340" s="639">
        <v>0</v>
      </c>
      <c r="G340" s="639">
        <v>0</v>
      </c>
      <c r="H340" s="638">
        <v>7</v>
      </c>
      <c r="I340" s="639">
        <v>2</v>
      </c>
      <c r="J340" s="639">
        <v>0</v>
      </c>
      <c r="K340" s="639">
        <v>0</v>
      </c>
      <c r="L340" s="639">
        <v>0</v>
      </c>
      <c r="M340" s="639">
        <v>0</v>
      </c>
      <c r="N340" s="639">
        <v>1</v>
      </c>
      <c r="O340" s="638">
        <f t="shared" ref="O340:O343" si="143">SUM(C340:H340)</f>
        <v>14</v>
      </c>
      <c r="P340" s="639">
        <f t="shared" ref="P340:P343" si="144">SUM(I340:N340)</f>
        <v>3</v>
      </c>
      <c r="Q340" s="638">
        <f t="shared" ref="Q340:Q343" si="145">+P340+O340</f>
        <v>17</v>
      </c>
      <c r="R340" s="638">
        <v>0</v>
      </c>
      <c r="S340" s="638">
        <v>0</v>
      </c>
      <c r="T340" s="638">
        <f t="shared" ref="T340:T343" si="146">+S340+R340</f>
        <v>0</v>
      </c>
    </row>
    <row r="341" spans="1:20" ht="25.5" hidden="1" outlineLevel="1">
      <c r="A341" s="635" t="s">
        <v>1785</v>
      </c>
      <c r="B341" s="635" t="s">
        <v>1786</v>
      </c>
      <c r="C341" s="636">
        <v>2</v>
      </c>
      <c r="D341" s="636">
        <v>1</v>
      </c>
      <c r="E341" s="637">
        <v>0</v>
      </c>
      <c r="F341" s="637">
        <v>1</v>
      </c>
      <c r="G341" s="637">
        <v>0</v>
      </c>
      <c r="H341" s="638">
        <v>4</v>
      </c>
      <c r="I341" s="636">
        <v>1</v>
      </c>
      <c r="J341" s="637">
        <v>0</v>
      </c>
      <c r="K341" s="637">
        <v>0</v>
      </c>
      <c r="L341" s="637">
        <v>1</v>
      </c>
      <c r="M341" s="637">
        <v>0</v>
      </c>
      <c r="N341" s="637">
        <v>1</v>
      </c>
      <c r="O341" s="638">
        <f t="shared" si="143"/>
        <v>8</v>
      </c>
      <c r="P341" s="639">
        <f t="shared" si="144"/>
        <v>3</v>
      </c>
      <c r="Q341" s="638">
        <f t="shared" si="145"/>
        <v>11</v>
      </c>
      <c r="R341" s="638">
        <v>0</v>
      </c>
      <c r="S341" s="638">
        <v>0</v>
      </c>
      <c r="T341" s="638">
        <f t="shared" si="146"/>
        <v>0</v>
      </c>
    </row>
    <row r="342" spans="1:20" ht="38.25" hidden="1" outlineLevel="1">
      <c r="A342" s="635" t="s">
        <v>1787</v>
      </c>
      <c r="B342" s="635" t="s">
        <v>1788</v>
      </c>
      <c r="C342" s="639">
        <v>7</v>
      </c>
      <c r="D342" s="639">
        <v>0</v>
      </c>
      <c r="E342" s="639">
        <v>0</v>
      </c>
      <c r="F342" s="639">
        <v>1</v>
      </c>
      <c r="G342" s="639">
        <v>0</v>
      </c>
      <c r="H342" s="638">
        <v>4</v>
      </c>
      <c r="I342" s="638">
        <v>0</v>
      </c>
      <c r="J342" s="639">
        <v>0</v>
      </c>
      <c r="K342" s="639">
        <v>0</v>
      </c>
      <c r="L342" s="639">
        <v>0</v>
      </c>
      <c r="M342" s="639">
        <v>0</v>
      </c>
      <c r="N342" s="639">
        <v>1</v>
      </c>
      <c r="O342" s="638">
        <f t="shared" si="143"/>
        <v>12</v>
      </c>
      <c r="P342" s="639">
        <f t="shared" si="144"/>
        <v>1</v>
      </c>
      <c r="Q342" s="638">
        <f t="shared" si="145"/>
        <v>13</v>
      </c>
      <c r="R342" s="638">
        <v>0</v>
      </c>
      <c r="S342" s="638">
        <v>0</v>
      </c>
      <c r="T342" s="638">
        <f t="shared" si="146"/>
        <v>0</v>
      </c>
    </row>
    <row r="343" spans="1:20" ht="38.25" hidden="1" outlineLevel="1">
      <c r="A343" s="635" t="s">
        <v>1789</v>
      </c>
      <c r="B343" s="635" t="s">
        <v>1790</v>
      </c>
      <c r="C343" s="636">
        <v>4</v>
      </c>
      <c r="D343" s="637">
        <v>0</v>
      </c>
      <c r="E343" s="637">
        <v>0</v>
      </c>
      <c r="F343" s="637">
        <v>0</v>
      </c>
      <c r="G343" s="637">
        <v>0</v>
      </c>
      <c r="H343" s="638">
        <v>3</v>
      </c>
      <c r="I343" s="636">
        <v>0</v>
      </c>
      <c r="J343" s="637">
        <v>0</v>
      </c>
      <c r="K343" s="637">
        <v>0</v>
      </c>
      <c r="L343" s="637">
        <v>1</v>
      </c>
      <c r="M343" s="637">
        <v>0</v>
      </c>
      <c r="N343" s="637">
        <v>0</v>
      </c>
      <c r="O343" s="638">
        <f t="shared" si="143"/>
        <v>7</v>
      </c>
      <c r="P343" s="639">
        <f t="shared" si="144"/>
        <v>1</v>
      </c>
      <c r="Q343" s="638">
        <f t="shared" si="145"/>
        <v>8</v>
      </c>
      <c r="R343" s="638">
        <v>0</v>
      </c>
      <c r="S343" s="638">
        <v>0</v>
      </c>
      <c r="T343" s="638">
        <f t="shared" si="146"/>
        <v>0</v>
      </c>
    </row>
    <row r="344" spans="1:20" ht="18" customHeight="1" collapsed="1">
      <c r="A344" s="979" t="s">
        <v>1791</v>
      </c>
      <c r="B344" s="979"/>
      <c r="C344" s="630">
        <f>C345+C362+C376+C389+C395</f>
        <v>8667</v>
      </c>
      <c r="D344" s="630">
        <f t="shared" ref="D344:T344" si="147">D345+D362+D376+D389+D395</f>
        <v>561</v>
      </c>
      <c r="E344" s="630">
        <f t="shared" si="147"/>
        <v>991</v>
      </c>
      <c r="F344" s="630">
        <f t="shared" si="147"/>
        <v>1354</v>
      </c>
      <c r="G344" s="630">
        <f t="shared" si="147"/>
        <v>346</v>
      </c>
      <c r="H344" s="630">
        <f t="shared" si="147"/>
        <v>9421</v>
      </c>
      <c r="I344" s="630">
        <f t="shared" si="147"/>
        <v>452</v>
      </c>
      <c r="J344" s="630">
        <f t="shared" si="147"/>
        <v>55</v>
      </c>
      <c r="K344" s="630">
        <f t="shared" si="147"/>
        <v>58</v>
      </c>
      <c r="L344" s="630">
        <f t="shared" si="147"/>
        <v>86</v>
      </c>
      <c r="M344" s="630">
        <f t="shared" si="147"/>
        <v>21</v>
      </c>
      <c r="N344" s="630">
        <f t="shared" si="147"/>
        <v>311</v>
      </c>
      <c r="O344" s="630">
        <f t="shared" si="147"/>
        <v>21340</v>
      </c>
      <c r="P344" s="630">
        <f t="shared" si="147"/>
        <v>983</v>
      </c>
      <c r="Q344" s="630">
        <f t="shared" si="147"/>
        <v>22323</v>
      </c>
      <c r="R344" s="630">
        <f t="shared" si="147"/>
        <v>133</v>
      </c>
      <c r="S344" s="630">
        <f t="shared" si="147"/>
        <v>0</v>
      </c>
      <c r="T344" s="630">
        <f t="shared" si="147"/>
        <v>133</v>
      </c>
    </row>
    <row r="345" spans="1:20" ht="18" customHeight="1">
      <c r="A345" s="981" t="s">
        <v>1792</v>
      </c>
      <c r="B345" s="981"/>
      <c r="C345" s="634">
        <f>SUM(C346:C361)</f>
        <v>2133</v>
      </c>
      <c r="D345" s="634">
        <f t="shared" ref="D345:T345" si="148">SUM(D346:D361)</f>
        <v>52</v>
      </c>
      <c r="E345" s="634">
        <f t="shared" si="148"/>
        <v>104</v>
      </c>
      <c r="F345" s="634">
        <f t="shared" si="148"/>
        <v>145</v>
      </c>
      <c r="G345" s="634">
        <f t="shared" si="148"/>
        <v>47</v>
      </c>
      <c r="H345" s="634">
        <f t="shared" si="148"/>
        <v>1701</v>
      </c>
      <c r="I345" s="634">
        <f t="shared" si="148"/>
        <v>3</v>
      </c>
      <c r="J345" s="634">
        <f t="shared" si="148"/>
        <v>0</v>
      </c>
      <c r="K345" s="634">
        <f t="shared" si="148"/>
        <v>1</v>
      </c>
      <c r="L345" s="634">
        <f t="shared" si="148"/>
        <v>0</v>
      </c>
      <c r="M345" s="634">
        <f t="shared" si="148"/>
        <v>0</v>
      </c>
      <c r="N345" s="634">
        <f t="shared" si="148"/>
        <v>4</v>
      </c>
      <c r="O345" s="634">
        <f t="shared" si="148"/>
        <v>4182</v>
      </c>
      <c r="P345" s="634">
        <f t="shared" si="148"/>
        <v>8</v>
      </c>
      <c r="Q345" s="630">
        <f t="shared" si="148"/>
        <v>4190</v>
      </c>
      <c r="R345" s="634">
        <f t="shared" si="148"/>
        <v>72</v>
      </c>
      <c r="S345" s="634">
        <f t="shared" si="148"/>
        <v>0</v>
      </c>
      <c r="T345" s="630">
        <f t="shared" si="148"/>
        <v>72</v>
      </c>
    </row>
    <row r="346" spans="1:20" ht="25.5" hidden="1" outlineLevel="1">
      <c r="A346" s="996" t="s">
        <v>1793</v>
      </c>
      <c r="B346" s="635" t="s">
        <v>1794</v>
      </c>
      <c r="C346" s="638">
        <v>138</v>
      </c>
      <c r="D346" s="638">
        <v>2</v>
      </c>
      <c r="E346" s="638">
        <v>5</v>
      </c>
      <c r="F346" s="638">
        <v>7</v>
      </c>
      <c r="G346" s="638">
        <v>0</v>
      </c>
      <c r="H346" s="638">
        <v>147</v>
      </c>
      <c r="I346" s="639">
        <v>0</v>
      </c>
      <c r="J346" s="639">
        <v>0</v>
      </c>
      <c r="K346" s="639">
        <v>0</v>
      </c>
      <c r="L346" s="639">
        <v>0</v>
      </c>
      <c r="M346" s="639">
        <v>0</v>
      </c>
      <c r="N346" s="639">
        <v>0</v>
      </c>
      <c r="O346" s="638">
        <f>SUM(C346:N346)</f>
        <v>299</v>
      </c>
      <c r="P346" s="639">
        <f t="shared" ref="P346:P360" si="149">SUM(I346:N346)</f>
        <v>0</v>
      </c>
      <c r="Q346" s="638">
        <f t="shared" ref="Q346:Q360" si="150">+P346+O346</f>
        <v>299</v>
      </c>
      <c r="R346" s="638">
        <v>5</v>
      </c>
      <c r="S346" s="638">
        <v>0</v>
      </c>
      <c r="T346" s="638">
        <f t="shared" ref="T346:T360" si="151">+S346+R346</f>
        <v>5</v>
      </c>
    </row>
    <row r="347" spans="1:20" ht="25.5" hidden="1" outlineLevel="1">
      <c r="A347" s="996"/>
      <c r="B347" s="635" t="s">
        <v>1795</v>
      </c>
      <c r="C347" s="636">
        <v>90</v>
      </c>
      <c r="D347" s="636">
        <v>2</v>
      </c>
      <c r="E347" s="636">
        <v>1</v>
      </c>
      <c r="F347" s="636">
        <v>7</v>
      </c>
      <c r="G347" s="636">
        <v>0</v>
      </c>
      <c r="H347" s="638">
        <v>80</v>
      </c>
      <c r="I347" s="637">
        <v>0</v>
      </c>
      <c r="J347" s="637">
        <v>0</v>
      </c>
      <c r="K347" s="637">
        <v>0</v>
      </c>
      <c r="L347" s="637">
        <v>0</v>
      </c>
      <c r="M347" s="637">
        <v>0</v>
      </c>
      <c r="N347" s="637">
        <v>1</v>
      </c>
      <c r="O347" s="638">
        <f t="shared" ref="O347:O359" si="152">SUM(C347:H347)</f>
        <v>180</v>
      </c>
      <c r="P347" s="639">
        <f t="shared" si="149"/>
        <v>1</v>
      </c>
      <c r="Q347" s="638">
        <f t="shared" si="150"/>
        <v>181</v>
      </c>
      <c r="R347" s="638">
        <v>3</v>
      </c>
      <c r="S347" s="638">
        <v>0</v>
      </c>
      <c r="T347" s="638">
        <f t="shared" si="151"/>
        <v>3</v>
      </c>
    </row>
    <row r="348" spans="1:20" ht="25.5" hidden="1" outlineLevel="1">
      <c r="A348" s="996"/>
      <c r="B348" s="635" t="s">
        <v>1796</v>
      </c>
      <c r="C348" s="638">
        <v>28</v>
      </c>
      <c r="D348" s="638">
        <v>0</v>
      </c>
      <c r="E348" s="639">
        <v>1</v>
      </c>
      <c r="F348" s="639">
        <v>0</v>
      </c>
      <c r="G348" s="639">
        <v>1</v>
      </c>
      <c r="H348" s="638">
        <v>29</v>
      </c>
      <c r="I348" s="639">
        <v>0</v>
      </c>
      <c r="J348" s="639">
        <v>0</v>
      </c>
      <c r="K348" s="639">
        <v>0</v>
      </c>
      <c r="L348" s="639">
        <v>0</v>
      </c>
      <c r="M348" s="639">
        <v>0</v>
      </c>
      <c r="N348" s="638">
        <v>1</v>
      </c>
      <c r="O348" s="638">
        <f t="shared" si="152"/>
        <v>59</v>
      </c>
      <c r="P348" s="639">
        <f t="shared" si="149"/>
        <v>1</v>
      </c>
      <c r="Q348" s="638">
        <f t="shared" si="150"/>
        <v>60</v>
      </c>
      <c r="R348" s="638">
        <v>0</v>
      </c>
      <c r="S348" s="638">
        <v>0</v>
      </c>
      <c r="T348" s="638">
        <f t="shared" si="151"/>
        <v>0</v>
      </c>
    </row>
    <row r="349" spans="1:20" ht="25.5" hidden="1" outlineLevel="1">
      <c r="A349" s="996"/>
      <c r="B349" s="635" t="s">
        <v>1797</v>
      </c>
      <c r="C349" s="636">
        <v>411</v>
      </c>
      <c r="D349" s="636">
        <v>16</v>
      </c>
      <c r="E349" s="636">
        <v>24</v>
      </c>
      <c r="F349" s="636">
        <v>24</v>
      </c>
      <c r="G349" s="636">
        <v>6</v>
      </c>
      <c r="H349" s="638">
        <v>274</v>
      </c>
      <c r="I349" s="636">
        <v>0</v>
      </c>
      <c r="J349" s="637">
        <v>0</v>
      </c>
      <c r="K349" s="637">
        <v>0</v>
      </c>
      <c r="L349" s="637">
        <v>0</v>
      </c>
      <c r="M349" s="637">
        <v>0</v>
      </c>
      <c r="N349" s="637">
        <v>0</v>
      </c>
      <c r="O349" s="638">
        <f>SUM(C349:K349)</f>
        <v>755</v>
      </c>
      <c r="P349" s="639">
        <f t="shared" si="149"/>
        <v>0</v>
      </c>
      <c r="Q349" s="638">
        <f t="shared" si="150"/>
        <v>755</v>
      </c>
      <c r="R349" s="638">
        <v>10</v>
      </c>
      <c r="S349" s="638">
        <v>0</v>
      </c>
      <c r="T349" s="638">
        <f t="shared" si="151"/>
        <v>10</v>
      </c>
    </row>
    <row r="350" spans="1:20" hidden="1" outlineLevel="1">
      <c r="A350" s="996"/>
      <c r="B350" s="635" t="s">
        <v>1798</v>
      </c>
      <c r="C350" s="638">
        <v>44</v>
      </c>
      <c r="D350" s="638">
        <v>0</v>
      </c>
      <c r="E350" s="638">
        <v>3</v>
      </c>
      <c r="F350" s="638">
        <v>2</v>
      </c>
      <c r="G350" s="639">
        <v>1</v>
      </c>
      <c r="H350" s="638">
        <v>67</v>
      </c>
      <c r="I350" s="639">
        <v>0</v>
      </c>
      <c r="J350" s="639">
        <v>0</v>
      </c>
      <c r="K350" s="639">
        <v>0</v>
      </c>
      <c r="L350" s="639">
        <v>0</v>
      </c>
      <c r="M350" s="639">
        <v>0</v>
      </c>
      <c r="N350" s="639">
        <v>1</v>
      </c>
      <c r="O350" s="638">
        <f t="shared" si="152"/>
        <v>117</v>
      </c>
      <c r="P350" s="639">
        <f t="shared" si="149"/>
        <v>1</v>
      </c>
      <c r="Q350" s="638">
        <f t="shared" si="150"/>
        <v>118</v>
      </c>
      <c r="R350" s="638">
        <v>1</v>
      </c>
      <c r="S350" s="638">
        <v>0</v>
      </c>
      <c r="T350" s="638">
        <f t="shared" si="151"/>
        <v>1</v>
      </c>
    </row>
    <row r="351" spans="1:20" ht="38.25" hidden="1" outlineLevel="1">
      <c r="A351" s="996"/>
      <c r="B351" s="635" t="s">
        <v>1799</v>
      </c>
      <c r="C351" s="636">
        <v>664</v>
      </c>
      <c r="D351" s="636">
        <v>11</v>
      </c>
      <c r="E351" s="636">
        <v>27</v>
      </c>
      <c r="F351" s="636">
        <v>46</v>
      </c>
      <c r="G351" s="636">
        <v>16</v>
      </c>
      <c r="H351" s="638">
        <v>427</v>
      </c>
      <c r="I351" s="636">
        <v>1</v>
      </c>
      <c r="J351" s="637">
        <v>0</v>
      </c>
      <c r="K351" s="637">
        <v>1</v>
      </c>
      <c r="L351" s="637">
        <v>0</v>
      </c>
      <c r="M351" s="637">
        <v>0</v>
      </c>
      <c r="N351" s="638">
        <v>0</v>
      </c>
      <c r="O351" s="638">
        <f t="shared" si="152"/>
        <v>1191</v>
      </c>
      <c r="P351" s="639">
        <f t="shared" si="149"/>
        <v>2</v>
      </c>
      <c r="Q351" s="638">
        <f t="shared" si="150"/>
        <v>1193</v>
      </c>
      <c r="R351" s="638">
        <v>22</v>
      </c>
      <c r="S351" s="638">
        <v>0</v>
      </c>
      <c r="T351" s="638">
        <f t="shared" si="151"/>
        <v>22</v>
      </c>
    </row>
    <row r="352" spans="1:20" ht="11.25" hidden="1" customHeight="1" outlineLevel="1">
      <c r="A352" s="996" t="s">
        <v>1800</v>
      </c>
      <c r="B352" s="635" t="s">
        <v>1801</v>
      </c>
      <c r="C352" s="638">
        <v>34</v>
      </c>
      <c r="D352" s="639">
        <v>0</v>
      </c>
      <c r="E352" s="638">
        <v>0</v>
      </c>
      <c r="F352" s="639">
        <v>3</v>
      </c>
      <c r="G352" s="639">
        <v>1</v>
      </c>
      <c r="H352" s="638">
        <v>44</v>
      </c>
      <c r="I352" s="639">
        <v>0</v>
      </c>
      <c r="J352" s="639">
        <v>0</v>
      </c>
      <c r="K352" s="639">
        <v>0</v>
      </c>
      <c r="L352" s="639">
        <v>0</v>
      </c>
      <c r="M352" s="639">
        <v>0</v>
      </c>
      <c r="N352" s="639">
        <v>0</v>
      </c>
      <c r="O352" s="638">
        <f>SUM(C352:N352)</f>
        <v>82</v>
      </c>
      <c r="P352" s="639">
        <f t="shared" si="149"/>
        <v>0</v>
      </c>
      <c r="Q352" s="638">
        <f t="shared" si="150"/>
        <v>82</v>
      </c>
      <c r="R352" s="638">
        <v>4</v>
      </c>
      <c r="S352" s="638">
        <v>0</v>
      </c>
      <c r="T352" s="638">
        <f t="shared" si="151"/>
        <v>4</v>
      </c>
    </row>
    <row r="353" spans="1:20" hidden="1" outlineLevel="1">
      <c r="A353" s="996"/>
      <c r="B353" s="635" t="s">
        <v>1802</v>
      </c>
      <c r="C353" s="636">
        <v>138</v>
      </c>
      <c r="D353" s="636">
        <v>2</v>
      </c>
      <c r="E353" s="636">
        <v>9</v>
      </c>
      <c r="F353" s="636">
        <v>10</v>
      </c>
      <c r="G353" s="636">
        <v>2</v>
      </c>
      <c r="H353" s="638">
        <v>123</v>
      </c>
      <c r="I353" s="637">
        <v>0</v>
      </c>
      <c r="J353" s="637">
        <v>0</v>
      </c>
      <c r="K353" s="637">
        <v>0</v>
      </c>
      <c r="L353" s="637">
        <v>0</v>
      </c>
      <c r="M353" s="637">
        <v>0</v>
      </c>
      <c r="N353" s="637">
        <v>0</v>
      </c>
      <c r="O353" s="638">
        <f>SUM(C353:J353)</f>
        <v>284</v>
      </c>
      <c r="P353" s="639">
        <f t="shared" si="149"/>
        <v>0</v>
      </c>
      <c r="Q353" s="638">
        <f t="shared" si="150"/>
        <v>284</v>
      </c>
      <c r="R353" s="638">
        <v>3</v>
      </c>
      <c r="S353" s="638">
        <v>0</v>
      </c>
      <c r="T353" s="638">
        <f t="shared" si="151"/>
        <v>3</v>
      </c>
    </row>
    <row r="354" spans="1:20" hidden="1" outlineLevel="1">
      <c r="A354" s="996"/>
      <c r="B354" s="635" t="s">
        <v>1803</v>
      </c>
      <c r="C354" s="638">
        <v>160</v>
      </c>
      <c r="D354" s="638">
        <v>4</v>
      </c>
      <c r="E354" s="638">
        <v>4</v>
      </c>
      <c r="F354" s="638">
        <v>6</v>
      </c>
      <c r="G354" s="638">
        <v>4</v>
      </c>
      <c r="H354" s="638">
        <v>136</v>
      </c>
      <c r="I354" s="639">
        <v>0</v>
      </c>
      <c r="J354" s="639">
        <v>0</v>
      </c>
      <c r="K354" s="639">
        <v>0</v>
      </c>
      <c r="L354" s="639">
        <v>0</v>
      </c>
      <c r="M354" s="639">
        <v>0</v>
      </c>
      <c r="N354" s="639">
        <v>1</v>
      </c>
      <c r="O354" s="638">
        <f t="shared" si="152"/>
        <v>314</v>
      </c>
      <c r="P354" s="639">
        <f t="shared" si="149"/>
        <v>1</v>
      </c>
      <c r="Q354" s="638">
        <f t="shared" si="150"/>
        <v>315</v>
      </c>
      <c r="R354" s="638">
        <v>7</v>
      </c>
      <c r="S354" s="638">
        <v>0</v>
      </c>
      <c r="T354" s="638">
        <f t="shared" si="151"/>
        <v>7</v>
      </c>
    </row>
    <row r="355" spans="1:20" hidden="1" outlineLevel="1">
      <c r="A355" s="996"/>
      <c r="B355" s="635" t="s">
        <v>1804</v>
      </c>
      <c r="C355" s="636">
        <v>68</v>
      </c>
      <c r="D355" s="636">
        <v>2</v>
      </c>
      <c r="E355" s="636">
        <v>5</v>
      </c>
      <c r="F355" s="636">
        <v>4</v>
      </c>
      <c r="G355" s="637">
        <v>1</v>
      </c>
      <c r="H355" s="638">
        <v>49</v>
      </c>
      <c r="I355" s="637">
        <v>0</v>
      </c>
      <c r="J355" s="637">
        <v>0</v>
      </c>
      <c r="K355" s="637">
        <v>0</v>
      </c>
      <c r="L355" s="637">
        <v>0</v>
      </c>
      <c r="M355" s="637">
        <v>0</v>
      </c>
      <c r="N355" s="637">
        <v>0</v>
      </c>
      <c r="O355" s="638">
        <f>SUM(C355:I355)</f>
        <v>129</v>
      </c>
      <c r="P355" s="639">
        <f t="shared" si="149"/>
        <v>0</v>
      </c>
      <c r="Q355" s="638">
        <f t="shared" si="150"/>
        <v>129</v>
      </c>
      <c r="R355" s="638">
        <v>5</v>
      </c>
      <c r="S355" s="638">
        <v>0</v>
      </c>
      <c r="T355" s="638">
        <f t="shared" si="151"/>
        <v>5</v>
      </c>
    </row>
    <row r="356" spans="1:20" hidden="1" outlineLevel="1">
      <c r="A356" s="996"/>
      <c r="B356" s="635" t="s">
        <v>1805</v>
      </c>
      <c r="C356" s="638">
        <v>42</v>
      </c>
      <c r="D356" s="638">
        <v>2</v>
      </c>
      <c r="E356" s="639">
        <v>2</v>
      </c>
      <c r="F356" s="638">
        <v>4</v>
      </c>
      <c r="G356" s="638">
        <v>3</v>
      </c>
      <c r="H356" s="638">
        <v>58</v>
      </c>
      <c r="I356" s="639">
        <v>0</v>
      </c>
      <c r="J356" s="639">
        <v>0</v>
      </c>
      <c r="K356" s="639">
        <v>0</v>
      </c>
      <c r="L356" s="639">
        <v>0</v>
      </c>
      <c r="M356" s="639">
        <v>0</v>
      </c>
      <c r="N356" s="639">
        <v>0</v>
      </c>
      <c r="O356" s="638">
        <f>SUM(C356:N356)</f>
        <v>111</v>
      </c>
      <c r="P356" s="639">
        <f t="shared" si="149"/>
        <v>0</v>
      </c>
      <c r="Q356" s="638">
        <f t="shared" si="150"/>
        <v>111</v>
      </c>
      <c r="R356" s="638">
        <v>3</v>
      </c>
      <c r="S356" s="638">
        <v>0</v>
      </c>
      <c r="T356" s="638">
        <f t="shared" si="151"/>
        <v>3</v>
      </c>
    </row>
    <row r="357" spans="1:20" hidden="1" outlineLevel="1">
      <c r="A357" s="996"/>
      <c r="B357" s="635" t="s">
        <v>1806</v>
      </c>
      <c r="C357" s="636">
        <v>119</v>
      </c>
      <c r="D357" s="636">
        <v>4</v>
      </c>
      <c r="E357" s="636">
        <v>10</v>
      </c>
      <c r="F357" s="636">
        <v>14</v>
      </c>
      <c r="G357" s="636">
        <v>5</v>
      </c>
      <c r="H357" s="638">
        <v>102</v>
      </c>
      <c r="I357" s="637">
        <v>0</v>
      </c>
      <c r="J357" s="637">
        <v>0</v>
      </c>
      <c r="K357" s="637">
        <v>0</v>
      </c>
      <c r="L357" s="637">
        <v>0</v>
      </c>
      <c r="M357" s="637">
        <v>0</v>
      </c>
      <c r="N357" s="637">
        <v>0</v>
      </c>
      <c r="O357" s="638">
        <f>SUM(C357:J357)</f>
        <v>254</v>
      </c>
      <c r="P357" s="639">
        <f t="shared" si="149"/>
        <v>0</v>
      </c>
      <c r="Q357" s="638">
        <f t="shared" si="150"/>
        <v>254</v>
      </c>
      <c r="R357" s="638">
        <v>2</v>
      </c>
      <c r="S357" s="638">
        <v>0</v>
      </c>
      <c r="T357" s="638">
        <f t="shared" si="151"/>
        <v>2</v>
      </c>
    </row>
    <row r="358" spans="1:20" ht="38.25" hidden="1" outlineLevel="1">
      <c r="A358" s="996"/>
      <c r="B358" s="635" t="s">
        <v>1807</v>
      </c>
      <c r="C358" s="638">
        <v>43</v>
      </c>
      <c r="D358" s="638">
        <v>0</v>
      </c>
      <c r="E358" s="638">
        <v>3</v>
      </c>
      <c r="F358" s="638">
        <v>6</v>
      </c>
      <c r="G358" s="639">
        <v>2</v>
      </c>
      <c r="H358" s="638">
        <v>27</v>
      </c>
      <c r="I358" s="638">
        <v>0</v>
      </c>
      <c r="J358" s="639">
        <v>0</v>
      </c>
      <c r="K358" s="639">
        <v>0</v>
      </c>
      <c r="L358" s="639">
        <v>0</v>
      </c>
      <c r="M358" s="639">
        <v>0</v>
      </c>
      <c r="N358" s="639">
        <v>0</v>
      </c>
      <c r="O358" s="638">
        <f>SUM(C358:N358)</f>
        <v>81</v>
      </c>
      <c r="P358" s="639">
        <f t="shared" si="149"/>
        <v>0</v>
      </c>
      <c r="Q358" s="638">
        <f t="shared" si="150"/>
        <v>81</v>
      </c>
      <c r="R358" s="638">
        <v>1</v>
      </c>
      <c r="S358" s="638">
        <v>0</v>
      </c>
      <c r="T358" s="638">
        <f t="shared" si="151"/>
        <v>1</v>
      </c>
    </row>
    <row r="359" spans="1:20" ht="11.25" hidden="1" customHeight="1" outlineLevel="1">
      <c r="A359" s="996" t="s">
        <v>1808</v>
      </c>
      <c r="B359" s="635" t="s">
        <v>1809</v>
      </c>
      <c r="C359" s="636">
        <v>134</v>
      </c>
      <c r="D359" s="636">
        <v>7</v>
      </c>
      <c r="E359" s="636">
        <v>8</v>
      </c>
      <c r="F359" s="636">
        <v>11</v>
      </c>
      <c r="G359" s="636">
        <v>4</v>
      </c>
      <c r="H359" s="638">
        <v>119</v>
      </c>
      <c r="I359" s="637">
        <v>2</v>
      </c>
      <c r="J359" s="637">
        <v>0</v>
      </c>
      <c r="K359" s="637">
        <v>0</v>
      </c>
      <c r="L359" s="637">
        <v>0</v>
      </c>
      <c r="M359" s="637">
        <v>0</v>
      </c>
      <c r="N359" s="637">
        <v>0</v>
      </c>
      <c r="O359" s="638">
        <f t="shared" si="152"/>
        <v>283</v>
      </c>
      <c r="P359" s="639">
        <f t="shared" si="149"/>
        <v>2</v>
      </c>
      <c r="Q359" s="638">
        <f t="shared" si="150"/>
        <v>285</v>
      </c>
      <c r="R359" s="638">
        <v>6</v>
      </c>
      <c r="S359" s="638">
        <v>0</v>
      </c>
      <c r="T359" s="638">
        <f t="shared" si="151"/>
        <v>6</v>
      </c>
    </row>
    <row r="360" spans="1:20" ht="25.5" hidden="1" outlineLevel="1">
      <c r="A360" s="996"/>
      <c r="B360" s="635" t="s">
        <v>1810</v>
      </c>
      <c r="C360" s="638">
        <v>11</v>
      </c>
      <c r="D360" s="639">
        <v>0</v>
      </c>
      <c r="E360" s="638">
        <v>2</v>
      </c>
      <c r="F360" s="639">
        <v>1</v>
      </c>
      <c r="G360" s="639">
        <v>1</v>
      </c>
      <c r="H360" s="638">
        <v>12</v>
      </c>
      <c r="I360" s="639">
        <v>0</v>
      </c>
      <c r="J360" s="639">
        <v>0</v>
      </c>
      <c r="K360" s="639">
        <v>0</v>
      </c>
      <c r="L360" s="639">
        <v>0</v>
      </c>
      <c r="M360" s="639">
        <v>0</v>
      </c>
      <c r="N360" s="639">
        <v>0</v>
      </c>
      <c r="O360" s="638">
        <f>SUM(C360:N360)</f>
        <v>27</v>
      </c>
      <c r="P360" s="639">
        <f t="shared" si="149"/>
        <v>0</v>
      </c>
      <c r="Q360" s="638">
        <f t="shared" si="150"/>
        <v>27</v>
      </c>
      <c r="R360" s="638">
        <v>0</v>
      </c>
      <c r="S360" s="638">
        <v>0</v>
      </c>
      <c r="T360" s="638">
        <f t="shared" si="151"/>
        <v>0</v>
      </c>
    </row>
    <row r="361" spans="1:20" hidden="1" outlineLevel="1">
      <c r="A361" s="996"/>
      <c r="B361" s="635" t="s">
        <v>1811</v>
      </c>
      <c r="C361" s="636">
        <v>9</v>
      </c>
      <c r="D361" s="636">
        <v>0</v>
      </c>
      <c r="E361" s="636">
        <v>0</v>
      </c>
      <c r="F361" s="636">
        <v>0</v>
      </c>
      <c r="G361" s="637">
        <v>0</v>
      </c>
      <c r="H361" s="638">
        <v>7</v>
      </c>
      <c r="I361" s="637">
        <v>0</v>
      </c>
      <c r="J361" s="637">
        <v>0</v>
      </c>
      <c r="K361" s="637">
        <v>0</v>
      </c>
      <c r="L361" s="637">
        <v>0</v>
      </c>
      <c r="M361" s="637">
        <v>0</v>
      </c>
      <c r="N361" s="637">
        <v>0</v>
      </c>
      <c r="O361" s="638">
        <f>SUM(C361:I361)</f>
        <v>16</v>
      </c>
      <c r="P361" s="639">
        <f>SUM(I361:N361)</f>
        <v>0</v>
      </c>
      <c r="Q361" s="638">
        <f>+P361+O361</f>
        <v>16</v>
      </c>
      <c r="R361" s="638">
        <v>0</v>
      </c>
      <c r="S361" s="638">
        <v>0</v>
      </c>
      <c r="T361" s="638">
        <f>+S361+R361</f>
        <v>0</v>
      </c>
    </row>
    <row r="362" spans="1:20" ht="18" customHeight="1" collapsed="1">
      <c r="A362" s="981" t="s">
        <v>1812</v>
      </c>
      <c r="B362" s="981"/>
      <c r="C362" s="634">
        <f>SUM(C363:C375)</f>
        <v>3464</v>
      </c>
      <c r="D362" s="634">
        <f t="shared" ref="D362:T362" si="153">SUM(D363:D375)</f>
        <v>337</v>
      </c>
      <c r="E362" s="634">
        <f t="shared" si="153"/>
        <v>581</v>
      </c>
      <c r="F362" s="634">
        <f t="shared" si="153"/>
        <v>780</v>
      </c>
      <c r="G362" s="634">
        <f t="shared" si="153"/>
        <v>190</v>
      </c>
      <c r="H362" s="634">
        <f t="shared" si="153"/>
        <v>4812</v>
      </c>
      <c r="I362" s="634">
        <f t="shared" si="153"/>
        <v>26</v>
      </c>
      <c r="J362" s="634">
        <f t="shared" si="153"/>
        <v>4</v>
      </c>
      <c r="K362" s="634">
        <f t="shared" si="153"/>
        <v>6</v>
      </c>
      <c r="L362" s="634">
        <f t="shared" si="153"/>
        <v>6</v>
      </c>
      <c r="M362" s="634">
        <f t="shared" si="153"/>
        <v>1</v>
      </c>
      <c r="N362" s="634">
        <f t="shared" si="153"/>
        <v>37</v>
      </c>
      <c r="O362" s="634">
        <f t="shared" si="153"/>
        <v>10164</v>
      </c>
      <c r="P362" s="634">
        <f t="shared" si="153"/>
        <v>80</v>
      </c>
      <c r="Q362" s="630">
        <f t="shared" si="153"/>
        <v>10244</v>
      </c>
      <c r="R362" s="634">
        <f t="shared" si="153"/>
        <v>25</v>
      </c>
      <c r="S362" s="634">
        <f t="shared" si="153"/>
        <v>0</v>
      </c>
      <c r="T362" s="630">
        <f t="shared" si="153"/>
        <v>25</v>
      </c>
    </row>
    <row r="363" spans="1:20" ht="11.25" hidden="1" customHeight="1" outlineLevel="1">
      <c r="A363" s="996" t="s">
        <v>1813</v>
      </c>
      <c r="B363" s="635" t="s">
        <v>1814</v>
      </c>
      <c r="C363" s="638">
        <v>222</v>
      </c>
      <c r="D363" s="638">
        <v>23</v>
      </c>
      <c r="E363" s="638">
        <v>52</v>
      </c>
      <c r="F363" s="638">
        <v>46</v>
      </c>
      <c r="G363" s="638">
        <v>10</v>
      </c>
      <c r="H363" s="638">
        <v>345</v>
      </c>
      <c r="I363" s="638">
        <v>2</v>
      </c>
      <c r="J363" s="639">
        <v>0</v>
      </c>
      <c r="K363" s="639">
        <v>0</v>
      </c>
      <c r="L363" s="639">
        <v>0</v>
      </c>
      <c r="M363" s="639">
        <v>0</v>
      </c>
      <c r="N363" s="638">
        <v>3</v>
      </c>
      <c r="O363" s="638">
        <f t="shared" ref="O363:O374" si="154">SUM(C363:H363)</f>
        <v>698</v>
      </c>
      <c r="P363" s="639">
        <f t="shared" ref="P363:P375" si="155">SUM(I363:N363)</f>
        <v>5</v>
      </c>
      <c r="Q363" s="638">
        <f t="shared" ref="Q363:Q375" si="156">+P363+O363</f>
        <v>703</v>
      </c>
      <c r="R363" s="638">
        <v>2</v>
      </c>
      <c r="S363" s="638">
        <v>0</v>
      </c>
      <c r="T363" s="638">
        <f t="shared" ref="T363:T375" si="157">+S363+R363</f>
        <v>2</v>
      </c>
    </row>
    <row r="364" spans="1:20" ht="25.5" hidden="1" outlineLevel="1">
      <c r="A364" s="996"/>
      <c r="B364" s="635" t="s">
        <v>1815</v>
      </c>
      <c r="C364" s="636">
        <v>900</v>
      </c>
      <c r="D364" s="636">
        <v>110</v>
      </c>
      <c r="E364" s="636">
        <v>147</v>
      </c>
      <c r="F364" s="636">
        <v>207</v>
      </c>
      <c r="G364" s="636">
        <v>46</v>
      </c>
      <c r="H364" s="638">
        <v>1184</v>
      </c>
      <c r="I364" s="636">
        <v>1</v>
      </c>
      <c r="J364" s="637">
        <v>1</v>
      </c>
      <c r="K364" s="637">
        <v>1</v>
      </c>
      <c r="L364" s="637">
        <v>0</v>
      </c>
      <c r="M364" s="637">
        <v>0</v>
      </c>
      <c r="N364" s="638">
        <v>3</v>
      </c>
      <c r="O364" s="638">
        <f t="shared" si="154"/>
        <v>2594</v>
      </c>
      <c r="P364" s="639">
        <f t="shared" si="155"/>
        <v>6</v>
      </c>
      <c r="Q364" s="638">
        <f t="shared" si="156"/>
        <v>2600</v>
      </c>
      <c r="R364" s="638">
        <v>6</v>
      </c>
      <c r="S364" s="638">
        <v>0</v>
      </c>
      <c r="T364" s="638">
        <f t="shared" si="157"/>
        <v>6</v>
      </c>
    </row>
    <row r="365" spans="1:20" hidden="1" outlineLevel="1">
      <c r="A365" s="996"/>
      <c r="B365" s="635" t="s">
        <v>1816</v>
      </c>
      <c r="C365" s="638">
        <v>614</v>
      </c>
      <c r="D365" s="638">
        <v>80</v>
      </c>
      <c r="E365" s="638">
        <v>152</v>
      </c>
      <c r="F365" s="638">
        <v>164</v>
      </c>
      <c r="G365" s="638">
        <v>50</v>
      </c>
      <c r="H365" s="638">
        <v>1043</v>
      </c>
      <c r="I365" s="638">
        <v>15</v>
      </c>
      <c r="J365" s="638">
        <v>3</v>
      </c>
      <c r="K365" s="639">
        <v>5</v>
      </c>
      <c r="L365" s="638">
        <v>5</v>
      </c>
      <c r="M365" s="638">
        <v>1</v>
      </c>
      <c r="N365" s="638">
        <v>24</v>
      </c>
      <c r="O365" s="638">
        <f t="shared" si="154"/>
        <v>2103</v>
      </c>
      <c r="P365" s="639">
        <f t="shared" si="155"/>
        <v>53</v>
      </c>
      <c r="Q365" s="638">
        <f t="shared" si="156"/>
        <v>2156</v>
      </c>
      <c r="R365" s="638">
        <v>5</v>
      </c>
      <c r="S365" s="638">
        <v>0</v>
      </c>
      <c r="T365" s="638">
        <f t="shared" si="157"/>
        <v>5</v>
      </c>
    </row>
    <row r="366" spans="1:20" ht="25.5" hidden="1" outlineLevel="1">
      <c r="A366" s="996"/>
      <c r="B366" s="635" t="s">
        <v>1817</v>
      </c>
      <c r="C366" s="636">
        <v>138</v>
      </c>
      <c r="D366" s="636">
        <v>6</v>
      </c>
      <c r="E366" s="636">
        <v>15</v>
      </c>
      <c r="F366" s="636">
        <v>22</v>
      </c>
      <c r="G366" s="636">
        <v>6</v>
      </c>
      <c r="H366" s="638">
        <v>192</v>
      </c>
      <c r="I366" s="636">
        <v>0</v>
      </c>
      <c r="J366" s="637">
        <v>0</v>
      </c>
      <c r="K366" s="637">
        <v>0</v>
      </c>
      <c r="L366" s="637">
        <v>0</v>
      </c>
      <c r="M366" s="637">
        <v>0</v>
      </c>
      <c r="N366" s="637">
        <v>0</v>
      </c>
      <c r="O366" s="638">
        <f>SUM(C366:K366)</f>
        <v>379</v>
      </c>
      <c r="P366" s="639">
        <f t="shared" si="155"/>
        <v>0</v>
      </c>
      <c r="Q366" s="638">
        <f t="shared" si="156"/>
        <v>379</v>
      </c>
      <c r="R366" s="638">
        <v>3</v>
      </c>
      <c r="S366" s="638">
        <v>0</v>
      </c>
      <c r="T366" s="638">
        <f t="shared" si="157"/>
        <v>3</v>
      </c>
    </row>
    <row r="367" spans="1:20" ht="25.5" hidden="1" outlineLevel="1">
      <c r="A367" s="996"/>
      <c r="B367" s="635" t="s">
        <v>1818</v>
      </c>
      <c r="C367" s="638">
        <v>18</v>
      </c>
      <c r="D367" s="638">
        <v>3</v>
      </c>
      <c r="E367" s="638">
        <v>1</v>
      </c>
      <c r="F367" s="638">
        <v>2</v>
      </c>
      <c r="G367" s="639">
        <v>1</v>
      </c>
      <c r="H367" s="638">
        <v>29</v>
      </c>
      <c r="I367" s="639">
        <v>0</v>
      </c>
      <c r="J367" s="639">
        <v>0</v>
      </c>
      <c r="K367" s="639">
        <v>0</v>
      </c>
      <c r="L367" s="639">
        <v>0</v>
      </c>
      <c r="M367" s="639">
        <v>0</v>
      </c>
      <c r="N367" s="639">
        <v>0</v>
      </c>
      <c r="O367" s="638">
        <f>SUM(C367:N367)</f>
        <v>54</v>
      </c>
      <c r="P367" s="639">
        <f t="shared" si="155"/>
        <v>0</v>
      </c>
      <c r="Q367" s="638">
        <f t="shared" si="156"/>
        <v>54</v>
      </c>
      <c r="R367" s="638">
        <v>0</v>
      </c>
      <c r="S367" s="638">
        <v>0</v>
      </c>
      <c r="T367" s="638">
        <f t="shared" si="157"/>
        <v>0</v>
      </c>
    </row>
    <row r="368" spans="1:20" ht="25.5" hidden="1" outlineLevel="1">
      <c r="A368" s="996" t="s">
        <v>1819</v>
      </c>
      <c r="B368" s="635" t="s">
        <v>1820</v>
      </c>
      <c r="C368" s="636">
        <v>270</v>
      </c>
      <c r="D368" s="636">
        <v>18</v>
      </c>
      <c r="E368" s="636">
        <v>36</v>
      </c>
      <c r="F368" s="636">
        <v>75</v>
      </c>
      <c r="G368" s="636">
        <v>25</v>
      </c>
      <c r="H368" s="638">
        <v>509</v>
      </c>
      <c r="I368" s="636">
        <v>3</v>
      </c>
      <c r="J368" s="637">
        <v>0</v>
      </c>
      <c r="K368" s="637">
        <v>0</v>
      </c>
      <c r="L368" s="637">
        <v>0</v>
      </c>
      <c r="M368" s="637">
        <v>0</v>
      </c>
      <c r="N368" s="637">
        <v>2</v>
      </c>
      <c r="O368" s="638">
        <f t="shared" si="154"/>
        <v>933</v>
      </c>
      <c r="P368" s="639">
        <f t="shared" si="155"/>
        <v>5</v>
      </c>
      <c r="Q368" s="638">
        <f t="shared" si="156"/>
        <v>938</v>
      </c>
      <c r="R368" s="638">
        <v>2</v>
      </c>
      <c r="S368" s="638">
        <v>0</v>
      </c>
      <c r="T368" s="638">
        <f t="shared" si="157"/>
        <v>2</v>
      </c>
    </row>
    <row r="369" spans="1:20" ht="25.5" hidden="1" outlineLevel="1">
      <c r="A369" s="996"/>
      <c r="B369" s="635" t="s">
        <v>1821</v>
      </c>
      <c r="C369" s="638">
        <v>127</v>
      </c>
      <c r="D369" s="638">
        <v>8</v>
      </c>
      <c r="E369" s="638">
        <v>22</v>
      </c>
      <c r="F369" s="638">
        <v>24</v>
      </c>
      <c r="G369" s="638">
        <v>0</v>
      </c>
      <c r="H369" s="638">
        <v>111</v>
      </c>
      <c r="I369" s="639">
        <v>1</v>
      </c>
      <c r="J369" s="639">
        <v>0</v>
      </c>
      <c r="K369" s="639">
        <v>0</v>
      </c>
      <c r="L369" s="639">
        <v>0</v>
      </c>
      <c r="M369" s="639">
        <v>0</v>
      </c>
      <c r="N369" s="638">
        <v>2</v>
      </c>
      <c r="O369" s="638">
        <f t="shared" si="154"/>
        <v>292</v>
      </c>
      <c r="P369" s="639">
        <f t="shared" si="155"/>
        <v>3</v>
      </c>
      <c r="Q369" s="638">
        <f t="shared" si="156"/>
        <v>295</v>
      </c>
      <c r="R369" s="638">
        <v>0</v>
      </c>
      <c r="S369" s="638">
        <v>0</v>
      </c>
      <c r="T369" s="638">
        <f t="shared" si="157"/>
        <v>0</v>
      </c>
    </row>
    <row r="370" spans="1:20" ht="25.5" hidden="1" outlineLevel="1">
      <c r="A370" s="996"/>
      <c r="B370" s="635" t="s">
        <v>1822</v>
      </c>
      <c r="C370" s="636">
        <v>145</v>
      </c>
      <c r="D370" s="636">
        <v>9</v>
      </c>
      <c r="E370" s="636">
        <v>19</v>
      </c>
      <c r="F370" s="636">
        <v>37</v>
      </c>
      <c r="G370" s="636">
        <v>5</v>
      </c>
      <c r="H370" s="638">
        <v>182</v>
      </c>
      <c r="I370" s="636">
        <v>0</v>
      </c>
      <c r="J370" s="637">
        <v>0</v>
      </c>
      <c r="K370" s="637">
        <v>0</v>
      </c>
      <c r="L370" s="637">
        <v>0</v>
      </c>
      <c r="M370" s="637">
        <v>0</v>
      </c>
      <c r="N370" s="637">
        <v>2</v>
      </c>
      <c r="O370" s="638">
        <f t="shared" si="154"/>
        <v>397</v>
      </c>
      <c r="P370" s="639">
        <f t="shared" si="155"/>
        <v>2</v>
      </c>
      <c r="Q370" s="638">
        <f t="shared" si="156"/>
        <v>399</v>
      </c>
      <c r="R370" s="638">
        <v>1</v>
      </c>
      <c r="S370" s="638">
        <v>0</v>
      </c>
      <c r="T370" s="638">
        <f t="shared" si="157"/>
        <v>1</v>
      </c>
    </row>
    <row r="371" spans="1:20" ht="25.5" hidden="1" outlineLevel="1">
      <c r="A371" s="996"/>
      <c r="B371" s="635" t="s">
        <v>1823</v>
      </c>
      <c r="C371" s="638">
        <v>76</v>
      </c>
      <c r="D371" s="638">
        <v>7</v>
      </c>
      <c r="E371" s="638">
        <v>10</v>
      </c>
      <c r="F371" s="638">
        <v>13</v>
      </c>
      <c r="G371" s="638">
        <v>6</v>
      </c>
      <c r="H371" s="638">
        <v>93</v>
      </c>
      <c r="I371" s="639">
        <v>0</v>
      </c>
      <c r="J371" s="639">
        <v>0</v>
      </c>
      <c r="K371" s="639">
        <v>0</v>
      </c>
      <c r="L371" s="639">
        <v>0</v>
      </c>
      <c r="M371" s="639">
        <v>0</v>
      </c>
      <c r="N371" s="639">
        <v>0</v>
      </c>
      <c r="O371" s="638">
        <f>SUM(C371:N371)</f>
        <v>205</v>
      </c>
      <c r="P371" s="639">
        <f t="shared" si="155"/>
        <v>0</v>
      </c>
      <c r="Q371" s="638">
        <f t="shared" si="156"/>
        <v>205</v>
      </c>
      <c r="R371" s="638">
        <v>1</v>
      </c>
      <c r="S371" s="638">
        <v>0</v>
      </c>
      <c r="T371" s="638">
        <f t="shared" si="157"/>
        <v>1</v>
      </c>
    </row>
    <row r="372" spans="1:20" ht="25.5" hidden="1" outlineLevel="1">
      <c r="A372" s="996" t="s">
        <v>1824</v>
      </c>
      <c r="B372" s="635" t="s">
        <v>1825</v>
      </c>
      <c r="C372" s="636">
        <v>565</v>
      </c>
      <c r="D372" s="636">
        <v>30</v>
      </c>
      <c r="E372" s="636">
        <v>61</v>
      </c>
      <c r="F372" s="636">
        <v>99</v>
      </c>
      <c r="G372" s="636">
        <v>20</v>
      </c>
      <c r="H372" s="638">
        <v>591</v>
      </c>
      <c r="I372" s="637">
        <v>3</v>
      </c>
      <c r="J372" s="637">
        <v>0</v>
      </c>
      <c r="K372" s="637">
        <v>0</v>
      </c>
      <c r="L372" s="637">
        <v>1</v>
      </c>
      <c r="M372" s="637">
        <v>0</v>
      </c>
      <c r="N372" s="637">
        <v>1</v>
      </c>
      <c r="O372" s="638">
        <f t="shared" si="154"/>
        <v>1366</v>
      </c>
      <c r="P372" s="639">
        <f t="shared" si="155"/>
        <v>5</v>
      </c>
      <c r="Q372" s="638">
        <f t="shared" si="156"/>
        <v>1371</v>
      </c>
      <c r="R372" s="638">
        <v>4</v>
      </c>
      <c r="S372" s="638">
        <v>0</v>
      </c>
      <c r="T372" s="638">
        <f t="shared" si="157"/>
        <v>4</v>
      </c>
    </row>
    <row r="373" spans="1:20" ht="25.5" hidden="1" outlineLevel="1">
      <c r="A373" s="996"/>
      <c r="B373" s="635" t="s">
        <v>1826</v>
      </c>
      <c r="C373" s="638">
        <v>1</v>
      </c>
      <c r="D373" s="639">
        <v>0</v>
      </c>
      <c r="E373" s="639">
        <v>0</v>
      </c>
      <c r="F373" s="639">
        <v>1</v>
      </c>
      <c r="G373" s="639">
        <v>0</v>
      </c>
      <c r="H373" s="638">
        <v>2</v>
      </c>
      <c r="I373" s="639">
        <v>0</v>
      </c>
      <c r="J373" s="639">
        <v>0</v>
      </c>
      <c r="K373" s="639">
        <v>0</v>
      </c>
      <c r="L373" s="639">
        <v>0</v>
      </c>
      <c r="M373" s="639">
        <v>0</v>
      </c>
      <c r="N373" s="639">
        <v>0</v>
      </c>
      <c r="O373" s="638">
        <f>SUM(C373:N373)</f>
        <v>4</v>
      </c>
      <c r="P373" s="639">
        <f t="shared" si="155"/>
        <v>0</v>
      </c>
      <c r="Q373" s="638">
        <f t="shared" si="156"/>
        <v>4</v>
      </c>
      <c r="R373" s="638">
        <v>0</v>
      </c>
      <c r="S373" s="638">
        <v>0</v>
      </c>
      <c r="T373" s="638">
        <f t="shared" si="157"/>
        <v>0</v>
      </c>
    </row>
    <row r="374" spans="1:20" ht="38.25" hidden="1" outlineLevel="1">
      <c r="A374" s="996"/>
      <c r="B374" s="635" t="s">
        <v>1827</v>
      </c>
      <c r="C374" s="636">
        <v>381</v>
      </c>
      <c r="D374" s="636">
        <v>43</v>
      </c>
      <c r="E374" s="636">
        <v>65</v>
      </c>
      <c r="F374" s="636">
        <v>89</v>
      </c>
      <c r="G374" s="636">
        <v>21</v>
      </c>
      <c r="H374" s="638">
        <v>529</v>
      </c>
      <c r="I374" s="636">
        <v>1</v>
      </c>
      <c r="J374" s="637">
        <v>0</v>
      </c>
      <c r="K374" s="637">
        <v>0</v>
      </c>
      <c r="L374" s="637">
        <v>0</v>
      </c>
      <c r="M374" s="637">
        <v>0</v>
      </c>
      <c r="N374" s="638">
        <v>0</v>
      </c>
      <c r="O374" s="638">
        <f t="shared" si="154"/>
        <v>1128</v>
      </c>
      <c r="P374" s="639">
        <f t="shared" si="155"/>
        <v>1</v>
      </c>
      <c r="Q374" s="638">
        <f t="shared" si="156"/>
        <v>1129</v>
      </c>
      <c r="R374" s="638">
        <v>1</v>
      </c>
      <c r="S374" s="638">
        <v>0</v>
      </c>
      <c r="T374" s="638">
        <f t="shared" si="157"/>
        <v>1</v>
      </c>
    </row>
    <row r="375" spans="1:20" hidden="1" outlineLevel="1">
      <c r="A375" s="996"/>
      <c r="B375" s="635" t="s">
        <v>1828</v>
      </c>
      <c r="C375" s="638">
        <v>7</v>
      </c>
      <c r="D375" s="638">
        <v>0</v>
      </c>
      <c r="E375" s="639">
        <v>1</v>
      </c>
      <c r="F375" s="638">
        <v>1</v>
      </c>
      <c r="G375" s="639">
        <v>0</v>
      </c>
      <c r="H375" s="638">
        <v>2</v>
      </c>
      <c r="I375" s="639">
        <v>0</v>
      </c>
      <c r="J375" s="639">
        <v>0</v>
      </c>
      <c r="K375" s="639">
        <v>0</v>
      </c>
      <c r="L375" s="639">
        <v>0</v>
      </c>
      <c r="M375" s="639">
        <v>0</v>
      </c>
      <c r="N375" s="639">
        <v>0</v>
      </c>
      <c r="O375" s="638">
        <f>SUM(C375:N375)</f>
        <v>11</v>
      </c>
      <c r="P375" s="639">
        <f t="shared" si="155"/>
        <v>0</v>
      </c>
      <c r="Q375" s="638">
        <f t="shared" si="156"/>
        <v>11</v>
      </c>
      <c r="R375" s="638">
        <v>0</v>
      </c>
      <c r="S375" s="638">
        <v>0</v>
      </c>
      <c r="T375" s="638">
        <f t="shared" si="157"/>
        <v>0</v>
      </c>
    </row>
    <row r="376" spans="1:20" ht="18" customHeight="1" collapsed="1">
      <c r="A376" s="981" t="s">
        <v>1829</v>
      </c>
      <c r="B376" s="981"/>
      <c r="C376" s="640">
        <f>SUM(C377:C388)</f>
        <v>258</v>
      </c>
      <c r="D376" s="640">
        <f t="shared" ref="D376:T376" si="158">SUM(D377:D388)</f>
        <v>18</v>
      </c>
      <c r="E376" s="640">
        <f t="shared" si="158"/>
        <v>26</v>
      </c>
      <c r="F376" s="640">
        <f t="shared" si="158"/>
        <v>47</v>
      </c>
      <c r="G376" s="640">
        <f t="shared" si="158"/>
        <v>11</v>
      </c>
      <c r="H376" s="640">
        <f t="shared" si="158"/>
        <v>264</v>
      </c>
      <c r="I376" s="640">
        <f t="shared" si="158"/>
        <v>88</v>
      </c>
      <c r="J376" s="640">
        <f t="shared" si="158"/>
        <v>6</v>
      </c>
      <c r="K376" s="640">
        <f t="shared" si="158"/>
        <v>9</v>
      </c>
      <c r="L376" s="640">
        <f t="shared" si="158"/>
        <v>16</v>
      </c>
      <c r="M376" s="640">
        <f t="shared" si="158"/>
        <v>3</v>
      </c>
      <c r="N376" s="640">
        <f t="shared" si="158"/>
        <v>55</v>
      </c>
      <c r="O376" s="640">
        <f t="shared" si="158"/>
        <v>624</v>
      </c>
      <c r="P376" s="640">
        <f t="shared" si="158"/>
        <v>177</v>
      </c>
      <c r="Q376" s="641">
        <f t="shared" si="158"/>
        <v>801</v>
      </c>
      <c r="R376" s="640">
        <f t="shared" si="158"/>
        <v>1</v>
      </c>
      <c r="S376" s="640">
        <f t="shared" si="158"/>
        <v>0</v>
      </c>
      <c r="T376" s="641">
        <f t="shared" si="158"/>
        <v>1</v>
      </c>
    </row>
    <row r="377" spans="1:20" ht="25.5" hidden="1" outlineLevel="1">
      <c r="A377" s="996" t="s">
        <v>1830</v>
      </c>
      <c r="B377" s="635" t="s">
        <v>1831</v>
      </c>
      <c r="C377" s="636">
        <v>5</v>
      </c>
      <c r="D377" s="637">
        <v>0</v>
      </c>
      <c r="E377" s="637">
        <v>0</v>
      </c>
      <c r="F377" s="637">
        <v>0</v>
      </c>
      <c r="G377" s="637">
        <v>1</v>
      </c>
      <c r="H377" s="638">
        <v>3</v>
      </c>
      <c r="I377" s="637">
        <v>0</v>
      </c>
      <c r="J377" s="637">
        <v>0</v>
      </c>
      <c r="K377" s="637">
        <v>0</v>
      </c>
      <c r="L377" s="637">
        <v>0</v>
      </c>
      <c r="M377" s="637">
        <v>0</v>
      </c>
      <c r="N377" s="637">
        <v>0</v>
      </c>
      <c r="O377" s="638">
        <f>SUM(C377:N377)</f>
        <v>9</v>
      </c>
      <c r="P377" s="639">
        <f t="shared" ref="P377:P388" si="159">SUM(I377:N377)</f>
        <v>0</v>
      </c>
      <c r="Q377" s="638">
        <f t="shared" ref="Q377:Q388" si="160">+P377+O377</f>
        <v>9</v>
      </c>
      <c r="R377" s="638">
        <v>0</v>
      </c>
      <c r="S377" s="638">
        <v>0</v>
      </c>
      <c r="T377" s="638">
        <f t="shared" ref="T377:T388" si="161">+S377+R377</f>
        <v>0</v>
      </c>
    </row>
    <row r="378" spans="1:20" ht="25.5" hidden="1" outlineLevel="1">
      <c r="A378" s="996"/>
      <c r="B378" s="635" t="s">
        <v>1832</v>
      </c>
      <c r="C378" s="639">
        <v>0</v>
      </c>
      <c r="D378" s="639">
        <v>0</v>
      </c>
      <c r="E378" s="639">
        <v>0</v>
      </c>
      <c r="F378" s="639">
        <v>0</v>
      </c>
      <c r="G378" s="639">
        <v>0</v>
      </c>
      <c r="H378" s="638">
        <v>0</v>
      </c>
      <c r="I378" s="638">
        <v>0</v>
      </c>
      <c r="J378" s="639">
        <v>0</v>
      </c>
      <c r="K378" s="639">
        <v>0</v>
      </c>
      <c r="L378" s="639">
        <v>0</v>
      </c>
      <c r="M378" s="639">
        <v>0</v>
      </c>
      <c r="N378" s="639">
        <v>0</v>
      </c>
      <c r="O378" s="638">
        <f>SUM(C378:N378)</f>
        <v>0</v>
      </c>
      <c r="P378" s="639">
        <f t="shared" si="159"/>
        <v>0</v>
      </c>
      <c r="Q378" s="638">
        <f t="shared" si="160"/>
        <v>0</v>
      </c>
      <c r="R378" s="638">
        <v>0</v>
      </c>
      <c r="S378" s="638">
        <v>0</v>
      </c>
      <c r="T378" s="638">
        <f t="shared" si="161"/>
        <v>0</v>
      </c>
    </row>
    <row r="379" spans="1:20" ht="25.5" hidden="1" outlineLevel="1">
      <c r="A379" s="996"/>
      <c r="B379" s="635" t="s">
        <v>1833</v>
      </c>
      <c r="C379" s="636">
        <v>5</v>
      </c>
      <c r="D379" s="637">
        <v>1</v>
      </c>
      <c r="E379" s="637">
        <v>2</v>
      </c>
      <c r="F379" s="637">
        <v>0</v>
      </c>
      <c r="G379" s="637">
        <v>0</v>
      </c>
      <c r="H379" s="638">
        <v>9</v>
      </c>
      <c r="I379" s="636">
        <v>1</v>
      </c>
      <c r="J379" s="637">
        <v>0</v>
      </c>
      <c r="K379" s="637">
        <v>0</v>
      </c>
      <c r="L379" s="637">
        <v>0</v>
      </c>
      <c r="M379" s="637">
        <v>0</v>
      </c>
      <c r="N379" s="637">
        <v>0</v>
      </c>
      <c r="O379" s="638">
        <f t="shared" ref="O379:O385" si="162">SUM(C379:H379)</f>
        <v>17</v>
      </c>
      <c r="P379" s="639">
        <f t="shared" si="159"/>
        <v>1</v>
      </c>
      <c r="Q379" s="638">
        <f t="shared" si="160"/>
        <v>18</v>
      </c>
      <c r="R379" s="638">
        <v>0</v>
      </c>
      <c r="S379" s="638">
        <v>0</v>
      </c>
      <c r="T379" s="638">
        <f t="shared" si="161"/>
        <v>0</v>
      </c>
    </row>
    <row r="380" spans="1:20" ht="25.5" hidden="1" outlineLevel="1">
      <c r="A380" s="996"/>
      <c r="B380" s="635" t="s">
        <v>1834</v>
      </c>
      <c r="C380" s="638">
        <v>26</v>
      </c>
      <c r="D380" s="638">
        <v>0</v>
      </c>
      <c r="E380" s="639">
        <v>2</v>
      </c>
      <c r="F380" s="638">
        <v>11</v>
      </c>
      <c r="G380" s="639">
        <v>1</v>
      </c>
      <c r="H380" s="638">
        <v>14</v>
      </c>
      <c r="I380" s="639">
        <v>0</v>
      </c>
      <c r="J380" s="638">
        <v>0</v>
      </c>
      <c r="K380" s="639">
        <v>0</v>
      </c>
      <c r="L380" s="639">
        <v>0</v>
      </c>
      <c r="M380" s="639">
        <v>0</v>
      </c>
      <c r="N380" s="638">
        <v>1</v>
      </c>
      <c r="O380" s="638">
        <f t="shared" si="162"/>
        <v>54</v>
      </c>
      <c r="P380" s="639">
        <f t="shared" si="159"/>
        <v>1</v>
      </c>
      <c r="Q380" s="638">
        <f t="shared" si="160"/>
        <v>55</v>
      </c>
      <c r="R380" s="638">
        <v>0</v>
      </c>
      <c r="S380" s="638">
        <v>0</v>
      </c>
      <c r="T380" s="638">
        <f t="shared" si="161"/>
        <v>0</v>
      </c>
    </row>
    <row r="381" spans="1:20" ht="25.5" hidden="1" outlineLevel="1">
      <c r="A381" s="996"/>
      <c r="B381" s="635" t="s">
        <v>1835</v>
      </c>
      <c r="C381" s="636">
        <v>38</v>
      </c>
      <c r="D381" s="637">
        <v>3</v>
      </c>
      <c r="E381" s="636">
        <v>7</v>
      </c>
      <c r="F381" s="636">
        <v>10</v>
      </c>
      <c r="G381" s="637">
        <v>1</v>
      </c>
      <c r="H381" s="638">
        <v>41</v>
      </c>
      <c r="I381" s="636">
        <v>5</v>
      </c>
      <c r="J381" s="637">
        <v>1</v>
      </c>
      <c r="K381" s="637">
        <v>1</v>
      </c>
      <c r="L381" s="637">
        <v>2</v>
      </c>
      <c r="M381" s="637">
        <v>0</v>
      </c>
      <c r="N381" s="638">
        <v>4</v>
      </c>
      <c r="O381" s="638">
        <f t="shared" si="162"/>
        <v>100</v>
      </c>
      <c r="P381" s="639">
        <f t="shared" si="159"/>
        <v>13</v>
      </c>
      <c r="Q381" s="638">
        <f t="shared" si="160"/>
        <v>113</v>
      </c>
      <c r="R381" s="638">
        <v>0</v>
      </c>
      <c r="S381" s="638">
        <v>0</v>
      </c>
      <c r="T381" s="638">
        <f t="shared" si="161"/>
        <v>0</v>
      </c>
    </row>
    <row r="382" spans="1:20" ht="38.25" hidden="1" outlineLevel="1">
      <c r="A382" s="996"/>
      <c r="B382" s="635" t="s">
        <v>1836</v>
      </c>
      <c r="C382" s="638">
        <v>21</v>
      </c>
      <c r="D382" s="639">
        <v>0</v>
      </c>
      <c r="E382" s="638">
        <v>1</v>
      </c>
      <c r="F382" s="638">
        <v>1</v>
      </c>
      <c r="G382" s="638">
        <v>1</v>
      </c>
      <c r="H382" s="638">
        <v>15</v>
      </c>
      <c r="I382" s="639">
        <v>1</v>
      </c>
      <c r="J382" s="639">
        <v>0</v>
      </c>
      <c r="K382" s="639">
        <v>0</v>
      </c>
      <c r="L382" s="639">
        <v>0</v>
      </c>
      <c r="M382" s="639">
        <v>0</v>
      </c>
      <c r="N382" s="638">
        <v>1</v>
      </c>
      <c r="O382" s="638">
        <f t="shared" si="162"/>
        <v>39</v>
      </c>
      <c r="P382" s="639">
        <f t="shared" si="159"/>
        <v>2</v>
      </c>
      <c r="Q382" s="638">
        <f t="shared" si="160"/>
        <v>41</v>
      </c>
      <c r="R382" s="638">
        <v>0</v>
      </c>
      <c r="S382" s="638">
        <v>0</v>
      </c>
      <c r="T382" s="638">
        <f t="shared" si="161"/>
        <v>0</v>
      </c>
    </row>
    <row r="383" spans="1:20" ht="25.5" hidden="1" outlineLevel="1">
      <c r="A383" s="996"/>
      <c r="B383" s="635" t="s">
        <v>1837</v>
      </c>
      <c r="C383" s="636">
        <v>35</v>
      </c>
      <c r="D383" s="636">
        <v>4</v>
      </c>
      <c r="E383" s="636">
        <v>1</v>
      </c>
      <c r="F383" s="636">
        <v>3</v>
      </c>
      <c r="G383" s="637">
        <v>0</v>
      </c>
      <c r="H383" s="638">
        <v>43</v>
      </c>
      <c r="I383" s="637">
        <v>0</v>
      </c>
      <c r="J383" s="637">
        <v>0</v>
      </c>
      <c r="K383" s="637">
        <v>0</v>
      </c>
      <c r="L383" s="636">
        <v>0</v>
      </c>
      <c r="M383" s="637">
        <v>0</v>
      </c>
      <c r="N383" s="637">
        <v>1</v>
      </c>
      <c r="O383" s="638">
        <f t="shared" si="162"/>
        <v>86</v>
      </c>
      <c r="P383" s="639">
        <f t="shared" si="159"/>
        <v>1</v>
      </c>
      <c r="Q383" s="638">
        <f t="shared" si="160"/>
        <v>87</v>
      </c>
      <c r="R383" s="638">
        <v>0</v>
      </c>
      <c r="S383" s="638">
        <v>0</v>
      </c>
      <c r="T383" s="638">
        <f t="shared" si="161"/>
        <v>0</v>
      </c>
    </row>
    <row r="384" spans="1:20" ht="25.5" hidden="1" outlineLevel="1">
      <c r="A384" s="996"/>
      <c r="B384" s="635" t="s">
        <v>1838</v>
      </c>
      <c r="C384" s="638">
        <v>59</v>
      </c>
      <c r="D384" s="638">
        <v>7</v>
      </c>
      <c r="E384" s="638">
        <v>8</v>
      </c>
      <c r="F384" s="638">
        <v>9</v>
      </c>
      <c r="G384" s="638">
        <v>6</v>
      </c>
      <c r="H384" s="638">
        <v>64</v>
      </c>
      <c r="I384" s="638">
        <v>67</v>
      </c>
      <c r="J384" s="638">
        <v>4</v>
      </c>
      <c r="K384" s="638">
        <v>8</v>
      </c>
      <c r="L384" s="638">
        <v>14</v>
      </c>
      <c r="M384" s="638">
        <v>3</v>
      </c>
      <c r="N384" s="638">
        <v>41</v>
      </c>
      <c r="O384" s="638">
        <f t="shared" si="162"/>
        <v>153</v>
      </c>
      <c r="P384" s="639">
        <f t="shared" si="159"/>
        <v>137</v>
      </c>
      <c r="Q384" s="638">
        <f t="shared" si="160"/>
        <v>290</v>
      </c>
      <c r="R384" s="638">
        <v>1</v>
      </c>
      <c r="S384" s="638">
        <v>0</v>
      </c>
      <c r="T384" s="638">
        <f t="shared" si="161"/>
        <v>1</v>
      </c>
    </row>
    <row r="385" spans="1:20" ht="25.5" hidden="1" outlineLevel="1">
      <c r="A385" s="996"/>
      <c r="B385" s="635" t="s">
        <v>1839</v>
      </c>
      <c r="C385" s="636">
        <v>69</v>
      </c>
      <c r="D385" s="636">
        <v>3</v>
      </c>
      <c r="E385" s="636">
        <v>5</v>
      </c>
      <c r="F385" s="636">
        <v>13</v>
      </c>
      <c r="G385" s="637">
        <v>1</v>
      </c>
      <c r="H385" s="638">
        <v>75</v>
      </c>
      <c r="I385" s="636">
        <v>14</v>
      </c>
      <c r="J385" s="636">
        <v>1</v>
      </c>
      <c r="K385" s="637">
        <v>0</v>
      </c>
      <c r="L385" s="636">
        <v>0</v>
      </c>
      <c r="M385" s="637">
        <v>0</v>
      </c>
      <c r="N385" s="638">
        <v>7</v>
      </c>
      <c r="O385" s="638">
        <f t="shared" si="162"/>
        <v>166</v>
      </c>
      <c r="P385" s="639">
        <f t="shared" si="159"/>
        <v>22</v>
      </c>
      <c r="Q385" s="638">
        <f t="shared" si="160"/>
        <v>188</v>
      </c>
      <c r="R385" s="638">
        <v>0</v>
      </c>
      <c r="S385" s="638">
        <v>0</v>
      </c>
      <c r="T385" s="638">
        <f t="shared" si="161"/>
        <v>0</v>
      </c>
    </row>
    <row r="386" spans="1:20" hidden="1" outlineLevel="1">
      <c r="A386" s="996" t="s">
        <v>1985</v>
      </c>
      <c r="B386" s="635" t="s">
        <v>1849</v>
      </c>
      <c r="C386" s="636">
        <v>0</v>
      </c>
      <c r="D386" s="636">
        <v>0</v>
      </c>
      <c r="E386" s="636">
        <v>0</v>
      </c>
      <c r="F386" s="636">
        <v>0</v>
      </c>
      <c r="G386" s="637">
        <v>0</v>
      </c>
      <c r="H386" s="638">
        <v>0</v>
      </c>
      <c r="I386" s="636">
        <v>0</v>
      </c>
      <c r="J386" s="636">
        <v>0</v>
      </c>
      <c r="K386" s="637">
        <v>0</v>
      </c>
      <c r="L386" s="636">
        <v>0</v>
      </c>
      <c r="M386" s="637">
        <v>0</v>
      </c>
      <c r="N386" s="638">
        <v>0</v>
      </c>
      <c r="O386" s="638">
        <f>SUM(C386:K386)</f>
        <v>0</v>
      </c>
      <c r="P386" s="639">
        <f t="shared" si="159"/>
        <v>0</v>
      </c>
      <c r="Q386" s="638">
        <f t="shared" si="160"/>
        <v>0</v>
      </c>
      <c r="R386" s="638">
        <v>0</v>
      </c>
      <c r="S386" s="638">
        <v>0</v>
      </c>
      <c r="T386" s="638">
        <f t="shared" si="161"/>
        <v>0</v>
      </c>
    </row>
    <row r="387" spans="1:20" hidden="1" outlineLevel="1">
      <c r="A387" s="996"/>
      <c r="B387" s="635" t="s">
        <v>1850</v>
      </c>
      <c r="C387" s="636">
        <v>0</v>
      </c>
      <c r="D387" s="636">
        <v>0</v>
      </c>
      <c r="E387" s="636">
        <v>0</v>
      </c>
      <c r="F387" s="636">
        <v>0</v>
      </c>
      <c r="G387" s="637">
        <v>0</v>
      </c>
      <c r="H387" s="638">
        <v>0</v>
      </c>
      <c r="I387" s="636">
        <v>0</v>
      </c>
      <c r="J387" s="636">
        <v>0</v>
      </c>
      <c r="K387" s="637">
        <v>0</v>
      </c>
      <c r="L387" s="636">
        <v>0</v>
      </c>
      <c r="M387" s="637">
        <v>0</v>
      </c>
      <c r="N387" s="638">
        <v>0</v>
      </c>
      <c r="O387" s="638">
        <f>SUM(C387:K387)</f>
        <v>0</v>
      </c>
      <c r="P387" s="639">
        <f t="shared" si="159"/>
        <v>0</v>
      </c>
      <c r="Q387" s="638">
        <f t="shared" si="160"/>
        <v>0</v>
      </c>
      <c r="R387" s="638">
        <v>0</v>
      </c>
      <c r="S387" s="638">
        <v>0</v>
      </c>
      <c r="T387" s="638">
        <f t="shared" si="161"/>
        <v>0</v>
      </c>
    </row>
    <row r="388" spans="1:20" ht="25.5" hidden="1" outlineLevel="1">
      <c r="A388" s="996"/>
      <c r="B388" s="635" t="s">
        <v>1851</v>
      </c>
      <c r="C388" s="636">
        <v>0</v>
      </c>
      <c r="D388" s="636">
        <v>0</v>
      </c>
      <c r="E388" s="636">
        <v>0</v>
      </c>
      <c r="F388" s="636">
        <v>0</v>
      </c>
      <c r="G388" s="637">
        <v>0</v>
      </c>
      <c r="H388" s="638">
        <v>0</v>
      </c>
      <c r="I388" s="636">
        <v>0</v>
      </c>
      <c r="J388" s="636">
        <v>0</v>
      </c>
      <c r="K388" s="637">
        <v>0</v>
      </c>
      <c r="L388" s="636">
        <v>0</v>
      </c>
      <c r="M388" s="637">
        <v>0</v>
      </c>
      <c r="N388" s="638">
        <v>0</v>
      </c>
      <c r="O388" s="638">
        <f>SUM(C388:K388)</f>
        <v>0</v>
      </c>
      <c r="P388" s="639">
        <f t="shared" si="159"/>
        <v>0</v>
      </c>
      <c r="Q388" s="638">
        <f t="shared" si="160"/>
        <v>0</v>
      </c>
      <c r="R388" s="638">
        <v>0</v>
      </c>
      <c r="S388" s="638">
        <v>0</v>
      </c>
      <c r="T388" s="638">
        <f t="shared" si="161"/>
        <v>0</v>
      </c>
    </row>
    <row r="389" spans="1:20" ht="18" customHeight="1" collapsed="1">
      <c r="A389" s="981" t="s">
        <v>1840</v>
      </c>
      <c r="B389" s="981"/>
      <c r="C389" s="634">
        <f>SUM(C390:C394)</f>
        <v>1271</v>
      </c>
      <c r="D389" s="634">
        <f t="shared" ref="D389:T389" si="163">SUM(D390:D394)</f>
        <v>64</v>
      </c>
      <c r="E389" s="634">
        <f t="shared" si="163"/>
        <v>111</v>
      </c>
      <c r="F389" s="634">
        <f t="shared" si="163"/>
        <v>153</v>
      </c>
      <c r="G389" s="634">
        <f t="shared" si="163"/>
        <v>41</v>
      </c>
      <c r="H389" s="634">
        <f t="shared" si="163"/>
        <v>1021</v>
      </c>
      <c r="I389" s="634">
        <f t="shared" si="163"/>
        <v>7</v>
      </c>
      <c r="J389" s="634">
        <f t="shared" si="163"/>
        <v>0</v>
      </c>
      <c r="K389" s="634">
        <f t="shared" si="163"/>
        <v>0</v>
      </c>
      <c r="L389" s="634">
        <f t="shared" si="163"/>
        <v>1</v>
      </c>
      <c r="M389" s="634">
        <f t="shared" si="163"/>
        <v>1</v>
      </c>
      <c r="N389" s="634">
        <f t="shared" si="163"/>
        <v>2</v>
      </c>
      <c r="O389" s="634">
        <f t="shared" si="163"/>
        <v>2661</v>
      </c>
      <c r="P389" s="634">
        <f t="shared" si="163"/>
        <v>11</v>
      </c>
      <c r="Q389" s="630">
        <f t="shared" si="163"/>
        <v>2672</v>
      </c>
      <c r="R389" s="634">
        <f t="shared" si="163"/>
        <v>27</v>
      </c>
      <c r="S389" s="634">
        <f t="shared" si="163"/>
        <v>0</v>
      </c>
      <c r="T389" s="630">
        <f t="shared" si="163"/>
        <v>27</v>
      </c>
    </row>
    <row r="390" spans="1:20" ht="11.25" hidden="1" customHeight="1" outlineLevel="1">
      <c r="A390" s="996" t="s">
        <v>1841</v>
      </c>
      <c r="B390" s="635" t="s">
        <v>1842</v>
      </c>
      <c r="C390" s="638">
        <v>540</v>
      </c>
      <c r="D390" s="638">
        <v>15</v>
      </c>
      <c r="E390" s="638">
        <v>41</v>
      </c>
      <c r="F390" s="638">
        <v>62</v>
      </c>
      <c r="G390" s="638">
        <v>15</v>
      </c>
      <c r="H390" s="638">
        <v>362</v>
      </c>
      <c r="I390" s="639">
        <v>1</v>
      </c>
      <c r="J390" s="639">
        <v>0</v>
      </c>
      <c r="K390" s="639">
        <v>0</v>
      </c>
      <c r="L390" s="639">
        <v>0</v>
      </c>
      <c r="M390" s="639">
        <v>1</v>
      </c>
      <c r="N390" s="638">
        <v>1</v>
      </c>
      <c r="O390" s="638">
        <f t="shared" ref="O390:O392" si="164">SUM(C390:H390)</f>
        <v>1035</v>
      </c>
      <c r="P390" s="639">
        <f t="shared" ref="P390:P394" si="165">SUM(I390:N390)</f>
        <v>3</v>
      </c>
      <c r="Q390" s="638">
        <f t="shared" ref="Q390:Q394" si="166">+P390+O390</f>
        <v>1038</v>
      </c>
      <c r="R390" s="638">
        <v>7</v>
      </c>
      <c r="S390" s="638">
        <v>0</v>
      </c>
      <c r="T390" s="638">
        <f t="shared" ref="T390:T394" si="167">+S390+R390</f>
        <v>7</v>
      </c>
    </row>
    <row r="391" spans="1:20" ht="25.5" hidden="1" outlineLevel="1">
      <c r="A391" s="996"/>
      <c r="B391" s="635" t="s">
        <v>1843</v>
      </c>
      <c r="C391" s="636">
        <v>380</v>
      </c>
      <c r="D391" s="636">
        <v>32</v>
      </c>
      <c r="E391" s="636">
        <v>41</v>
      </c>
      <c r="F391" s="636">
        <v>66</v>
      </c>
      <c r="G391" s="636">
        <v>17</v>
      </c>
      <c r="H391" s="638">
        <v>392</v>
      </c>
      <c r="I391" s="637">
        <v>5</v>
      </c>
      <c r="J391" s="637">
        <v>0</v>
      </c>
      <c r="K391" s="636">
        <v>0</v>
      </c>
      <c r="L391" s="637">
        <v>1</v>
      </c>
      <c r="M391" s="637">
        <v>0</v>
      </c>
      <c r="N391" s="638">
        <v>1</v>
      </c>
      <c r="O391" s="638">
        <f t="shared" si="164"/>
        <v>928</v>
      </c>
      <c r="P391" s="639">
        <f t="shared" si="165"/>
        <v>7</v>
      </c>
      <c r="Q391" s="638">
        <f t="shared" si="166"/>
        <v>935</v>
      </c>
      <c r="R391" s="638">
        <v>8</v>
      </c>
      <c r="S391" s="638">
        <v>0</v>
      </c>
      <c r="T391" s="638">
        <f t="shared" si="167"/>
        <v>8</v>
      </c>
    </row>
    <row r="392" spans="1:20" ht="25.5" hidden="1" outlineLevel="1">
      <c r="A392" s="996"/>
      <c r="B392" s="635" t="s">
        <v>1844</v>
      </c>
      <c r="C392" s="638">
        <v>272</v>
      </c>
      <c r="D392" s="638">
        <v>16</v>
      </c>
      <c r="E392" s="638">
        <v>22</v>
      </c>
      <c r="F392" s="638">
        <v>15</v>
      </c>
      <c r="G392" s="638">
        <v>8</v>
      </c>
      <c r="H392" s="638">
        <v>213</v>
      </c>
      <c r="I392" s="639">
        <v>1</v>
      </c>
      <c r="J392" s="639">
        <v>0</v>
      </c>
      <c r="K392" s="639">
        <v>0</v>
      </c>
      <c r="L392" s="639">
        <v>0</v>
      </c>
      <c r="M392" s="639">
        <v>0</v>
      </c>
      <c r="N392" s="638">
        <v>0</v>
      </c>
      <c r="O392" s="638">
        <f t="shared" si="164"/>
        <v>546</v>
      </c>
      <c r="P392" s="639">
        <f t="shared" si="165"/>
        <v>1</v>
      </c>
      <c r="Q392" s="638">
        <f t="shared" si="166"/>
        <v>547</v>
      </c>
      <c r="R392" s="638">
        <v>12</v>
      </c>
      <c r="S392" s="638">
        <v>0</v>
      </c>
      <c r="T392" s="638">
        <f t="shared" si="167"/>
        <v>12</v>
      </c>
    </row>
    <row r="393" spans="1:20" ht="25.5" hidden="1" outlineLevel="1">
      <c r="A393" s="996" t="s">
        <v>1845</v>
      </c>
      <c r="B393" s="635" t="s">
        <v>1846</v>
      </c>
      <c r="C393" s="636">
        <v>46</v>
      </c>
      <c r="D393" s="636">
        <v>1</v>
      </c>
      <c r="E393" s="636">
        <v>5</v>
      </c>
      <c r="F393" s="636">
        <v>8</v>
      </c>
      <c r="G393" s="636">
        <v>1</v>
      </c>
      <c r="H393" s="638">
        <v>33</v>
      </c>
      <c r="I393" s="636">
        <v>0</v>
      </c>
      <c r="J393" s="637">
        <v>0</v>
      </c>
      <c r="K393" s="637">
        <v>0</v>
      </c>
      <c r="L393" s="637">
        <v>0</v>
      </c>
      <c r="M393" s="637">
        <v>0</v>
      </c>
      <c r="N393" s="637">
        <v>0</v>
      </c>
      <c r="O393" s="638">
        <f>SUM(C393:K393)</f>
        <v>94</v>
      </c>
      <c r="P393" s="639">
        <f t="shared" si="165"/>
        <v>0</v>
      </c>
      <c r="Q393" s="638">
        <f t="shared" si="166"/>
        <v>94</v>
      </c>
      <c r="R393" s="638">
        <v>0</v>
      </c>
      <c r="S393" s="638">
        <v>0</v>
      </c>
      <c r="T393" s="638">
        <f t="shared" si="167"/>
        <v>0</v>
      </c>
    </row>
    <row r="394" spans="1:20" ht="25.5" hidden="1" outlineLevel="1">
      <c r="A394" s="996"/>
      <c r="B394" s="635" t="s">
        <v>1847</v>
      </c>
      <c r="C394" s="638">
        <v>33</v>
      </c>
      <c r="D394" s="639">
        <v>0</v>
      </c>
      <c r="E394" s="638">
        <v>2</v>
      </c>
      <c r="F394" s="638">
        <v>2</v>
      </c>
      <c r="G394" s="639">
        <v>0</v>
      </c>
      <c r="H394" s="638">
        <v>21</v>
      </c>
      <c r="I394" s="639">
        <v>0</v>
      </c>
      <c r="J394" s="639">
        <v>0</v>
      </c>
      <c r="K394" s="639">
        <v>0</v>
      </c>
      <c r="L394" s="639">
        <v>0</v>
      </c>
      <c r="M394" s="639">
        <v>0</v>
      </c>
      <c r="N394" s="639">
        <v>0</v>
      </c>
      <c r="O394" s="638">
        <f>SUM(C394:N394)</f>
        <v>58</v>
      </c>
      <c r="P394" s="639">
        <f t="shared" si="165"/>
        <v>0</v>
      </c>
      <c r="Q394" s="638">
        <f t="shared" si="166"/>
        <v>58</v>
      </c>
      <c r="R394" s="638">
        <v>0</v>
      </c>
      <c r="S394" s="638">
        <v>0</v>
      </c>
      <c r="T394" s="638">
        <f t="shared" si="167"/>
        <v>0</v>
      </c>
    </row>
    <row r="395" spans="1:20" ht="24.75" customHeight="1" collapsed="1">
      <c r="A395" s="981" t="s">
        <v>1848</v>
      </c>
      <c r="B395" s="981"/>
      <c r="C395" s="640">
        <f>SUM(C396:C415)</f>
        <v>1541</v>
      </c>
      <c r="D395" s="640">
        <f t="shared" ref="D395:T395" si="168">SUM(D396:D415)</f>
        <v>90</v>
      </c>
      <c r="E395" s="640">
        <f t="shared" si="168"/>
        <v>169</v>
      </c>
      <c r="F395" s="640">
        <f t="shared" si="168"/>
        <v>229</v>
      </c>
      <c r="G395" s="640">
        <f t="shared" si="168"/>
        <v>57</v>
      </c>
      <c r="H395" s="640">
        <f t="shared" si="168"/>
        <v>1623</v>
      </c>
      <c r="I395" s="640">
        <f t="shared" si="168"/>
        <v>328</v>
      </c>
      <c r="J395" s="640">
        <f t="shared" si="168"/>
        <v>45</v>
      </c>
      <c r="K395" s="640">
        <f t="shared" si="168"/>
        <v>42</v>
      </c>
      <c r="L395" s="640">
        <f t="shared" si="168"/>
        <v>63</v>
      </c>
      <c r="M395" s="640">
        <f t="shared" si="168"/>
        <v>16</v>
      </c>
      <c r="N395" s="640">
        <f t="shared" si="168"/>
        <v>213</v>
      </c>
      <c r="O395" s="640">
        <f t="shared" si="168"/>
        <v>3709</v>
      </c>
      <c r="P395" s="640">
        <f t="shared" si="168"/>
        <v>707</v>
      </c>
      <c r="Q395" s="641">
        <f t="shared" si="168"/>
        <v>4416</v>
      </c>
      <c r="R395" s="640">
        <f t="shared" si="168"/>
        <v>8</v>
      </c>
      <c r="S395" s="640">
        <f t="shared" si="168"/>
        <v>0</v>
      </c>
      <c r="T395" s="641">
        <f t="shared" si="168"/>
        <v>8</v>
      </c>
    </row>
    <row r="396" spans="1:20" ht="38.25" hidden="1" outlineLevel="1">
      <c r="A396" s="996" t="s">
        <v>1852</v>
      </c>
      <c r="B396" s="635" t="s">
        <v>1853</v>
      </c>
      <c r="C396" s="638">
        <v>264</v>
      </c>
      <c r="D396" s="638">
        <v>9</v>
      </c>
      <c r="E396" s="638">
        <v>57</v>
      </c>
      <c r="F396" s="638">
        <v>68</v>
      </c>
      <c r="G396" s="638">
        <v>16</v>
      </c>
      <c r="H396" s="638">
        <v>229</v>
      </c>
      <c r="I396" s="638">
        <v>68</v>
      </c>
      <c r="J396" s="638">
        <v>8</v>
      </c>
      <c r="K396" s="638">
        <v>11</v>
      </c>
      <c r="L396" s="638">
        <v>15</v>
      </c>
      <c r="M396" s="638">
        <v>3</v>
      </c>
      <c r="N396" s="638">
        <v>49</v>
      </c>
      <c r="O396" s="638">
        <f t="shared" ref="O396:O415" si="169">SUM(C396:H396)</f>
        <v>643</v>
      </c>
      <c r="P396" s="639">
        <f t="shared" ref="P396:P415" si="170">SUM(I396:N396)</f>
        <v>154</v>
      </c>
      <c r="Q396" s="638">
        <f t="shared" ref="Q396:Q415" si="171">+P396+O396</f>
        <v>797</v>
      </c>
      <c r="R396" s="638">
        <v>1</v>
      </c>
      <c r="S396" s="638">
        <v>0</v>
      </c>
      <c r="T396" s="638">
        <f t="shared" ref="T396:T415" si="172">+S396+R396</f>
        <v>1</v>
      </c>
    </row>
    <row r="397" spans="1:20" ht="25.5" hidden="1" outlineLevel="1">
      <c r="A397" s="996"/>
      <c r="B397" s="635" t="s">
        <v>1854</v>
      </c>
      <c r="C397" s="636">
        <v>113</v>
      </c>
      <c r="D397" s="636">
        <v>3</v>
      </c>
      <c r="E397" s="636">
        <v>5</v>
      </c>
      <c r="F397" s="636">
        <v>15</v>
      </c>
      <c r="G397" s="636">
        <v>6</v>
      </c>
      <c r="H397" s="638">
        <v>133</v>
      </c>
      <c r="I397" s="636">
        <v>27</v>
      </c>
      <c r="J397" s="637">
        <v>0</v>
      </c>
      <c r="K397" s="637">
        <v>4</v>
      </c>
      <c r="L397" s="636">
        <v>5</v>
      </c>
      <c r="M397" s="637">
        <v>0</v>
      </c>
      <c r="N397" s="638">
        <v>20</v>
      </c>
      <c r="O397" s="638">
        <f t="shared" si="169"/>
        <v>275</v>
      </c>
      <c r="P397" s="639">
        <f t="shared" si="170"/>
        <v>56</v>
      </c>
      <c r="Q397" s="638">
        <f t="shared" si="171"/>
        <v>331</v>
      </c>
      <c r="R397" s="638">
        <v>0</v>
      </c>
      <c r="S397" s="638">
        <v>0</v>
      </c>
      <c r="T397" s="638">
        <f t="shared" si="172"/>
        <v>0</v>
      </c>
    </row>
    <row r="398" spans="1:20" hidden="1" outlineLevel="1">
      <c r="A398" s="996"/>
      <c r="B398" s="635" t="s">
        <v>1855</v>
      </c>
      <c r="C398" s="638">
        <v>147</v>
      </c>
      <c r="D398" s="638">
        <v>5</v>
      </c>
      <c r="E398" s="638">
        <v>5</v>
      </c>
      <c r="F398" s="638">
        <v>6</v>
      </c>
      <c r="G398" s="638">
        <v>3</v>
      </c>
      <c r="H398" s="638">
        <v>66</v>
      </c>
      <c r="I398" s="638">
        <v>20</v>
      </c>
      <c r="J398" s="639">
        <v>0</v>
      </c>
      <c r="K398" s="638">
        <v>0</v>
      </c>
      <c r="L398" s="638">
        <v>0</v>
      </c>
      <c r="M398" s="639">
        <v>1</v>
      </c>
      <c r="N398" s="638">
        <v>5</v>
      </c>
      <c r="O398" s="638">
        <f t="shared" si="169"/>
        <v>232</v>
      </c>
      <c r="P398" s="639">
        <f t="shared" si="170"/>
        <v>26</v>
      </c>
      <c r="Q398" s="638">
        <f t="shared" si="171"/>
        <v>258</v>
      </c>
      <c r="R398" s="638">
        <v>0</v>
      </c>
      <c r="S398" s="638">
        <v>0</v>
      </c>
      <c r="T398" s="638">
        <f t="shared" si="172"/>
        <v>0</v>
      </c>
    </row>
    <row r="399" spans="1:20" hidden="1" outlineLevel="1">
      <c r="A399" s="996"/>
      <c r="B399" s="635" t="s">
        <v>1856</v>
      </c>
      <c r="C399" s="636">
        <v>28</v>
      </c>
      <c r="D399" s="637">
        <v>1</v>
      </c>
      <c r="E399" s="636">
        <v>4</v>
      </c>
      <c r="F399" s="636">
        <v>1</v>
      </c>
      <c r="G399" s="637">
        <v>3</v>
      </c>
      <c r="H399" s="638">
        <v>17</v>
      </c>
      <c r="I399" s="636">
        <v>17</v>
      </c>
      <c r="J399" s="636">
        <v>3</v>
      </c>
      <c r="K399" s="637">
        <v>0</v>
      </c>
      <c r="L399" s="637">
        <v>2</v>
      </c>
      <c r="M399" s="637">
        <v>3</v>
      </c>
      <c r="N399" s="638">
        <v>24</v>
      </c>
      <c r="O399" s="638">
        <f t="shared" si="169"/>
        <v>54</v>
      </c>
      <c r="P399" s="639">
        <f t="shared" si="170"/>
        <v>49</v>
      </c>
      <c r="Q399" s="638">
        <f t="shared" si="171"/>
        <v>103</v>
      </c>
      <c r="R399" s="638">
        <v>0</v>
      </c>
      <c r="S399" s="638">
        <v>0</v>
      </c>
      <c r="T399" s="638">
        <f t="shared" si="172"/>
        <v>0</v>
      </c>
    </row>
    <row r="400" spans="1:20" ht="25.5" hidden="1" outlineLevel="1">
      <c r="A400" s="996"/>
      <c r="B400" s="635" t="s">
        <v>1857</v>
      </c>
      <c r="C400" s="638">
        <v>93</v>
      </c>
      <c r="D400" s="639">
        <v>2</v>
      </c>
      <c r="E400" s="638">
        <v>5</v>
      </c>
      <c r="F400" s="638">
        <v>7</v>
      </c>
      <c r="G400" s="638">
        <v>1</v>
      </c>
      <c r="H400" s="638">
        <v>48</v>
      </c>
      <c r="I400" s="638">
        <v>41</v>
      </c>
      <c r="J400" s="638">
        <v>3</v>
      </c>
      <c r="K400" s="639">
        <v>4</v>
      </c>
      <c r="L400" s="639">
        <v>4</v>
      </c>
      <c r="M400" s="638">
        <v>1</v>
      </c>
      <c r="N400" s="638">
        <v>14</v>
      </c>
      <c r="O400" s="638">
        <f t="shared" si="169"/>
        <v>156</v>
      </c>
      <c r="P400" s="639">
        <f t="shared" si="170"/>
        <v>67</v>
      </c>
      <c r="Q400" s="638">
        <f t="shared" si="171"/>
        <v>223</v>
      </c>
      <c r="R400" s="638">
        <v>0</v>
      </c>
      <c r="S400" s="638">
        <v>0</v>
      </c>
      <c r="T400" s="638">
        <f t="shared" si="172"/>
        <v>0</v>
      </c>
    </row>
    <row r="401" spans="1:20" ht="25.5" hidden="1" outlineLevel="1">
      <c r="A401" s="996"/>
      <c r="B401" s="635" t="s">
        <v>1858</v>
      </c>
      <c r="C401" s="636">
        <v>2</v>
      </c>
      <c r="D401" s="637">
        <v>0</v>
      </c>
      <c r="E401" s="637">
        <v>0</v>
      </c>
      <c r="F401" s="636">
        <v>0</v>
      </c>
      <c r="G401" s="637">
        <v>0</v>
      </c>
      <c r="H401" s="637">
        <v>1</v>
      </c>
      <c r="I401" s="637">
        <v>0</v>
      </c>
      <c r="J401" s="637">
        <v>0</v>
      </c>
      <c r="K401" s="637">
        <v>0</v>
      </c>
      <c r="L401" s="637">
        <v>0</v>
      </c>
      <c r="M401" s="637">
        <v>0</v>
      </c>
      <c r="N401" s="637">
        <v>0</v>
      </c>
      <c r="O401" s="638">
        <f>SUM(C401:N401)</f>
        <v>3</v>
      </c>
      <c r="P401" s="639">
        <f t="shared" si="170"/>
        <v>0</v>
      </c>
      <c r="Q401" s="638">
        <f t="shared" si="171"/>
        <v>3</v>
      </c>
      <c r="R401" s="638">
        <v>0</v>
      </c>
      <c r="S401" s="638">
        <v>0</v>
      </c>
      <c r="T401" s="638">
        <f t="shared" si="172"/>
        <v>0</v>
      </c>
    </row>
    <row r="402" spans="1:20" ht="11.25" hidden="1" customHeight="1" outlineLevel="1">
      <c r="A402" s="996" t="s">
        <v>1859</v>
      </c>
      <c r="B402" s="635" t="s">
        <v>1860</v>
      </c>
      <c r="C402" s="638">
        <v>50</v>
      </c>
      <c r="D402" s="638">
        <v>1</v>
      </c>
      <c r="E402" s="638">
        <v>8</v>
      </c>
      <c r="F402" s="638">
        <v>9</v>
      </c>
      <c r="G402" s="638">
        <v>0</v>
      </c>
      <c r="H402" s="638">
        <v>120</v>
      </c>
      <c r="I402" s="639">
        <v>1</v>
      </c>
      <c r="J402" s="639">
        <v>0</v>
      </c>
      <c r="K402" s="639">
        <v>0</v>
      </c>
      <c r="L402" s="639">
        <v>0</v>
      </c>
      <c r="M402" s="639">
        <v>0</v>
      </c>
      <c r="N402" s="638">
        <v>0</v>
      </c>
      <c r="O402" s="638">
        <f t="shared" si="169"/>
        <v>188</v>
      </c>
      <c r="P402" s="639">
        <f t="shared" si="170"/>
        <v>1</v>
      </c>
      <c r="Q402" s="638">
        <f t="shared" si="171"/>
        <v>189</v>
      </c>
      <c r="R402" s="638">
        <v>0</v>
      </c>
      <c r="S402" s="638">
        <v>0</v>
      </c>
      <c r="T402" s="638">
        <f t="shared" si="172"/>
        <v>0</v>
      </c>
    </row>
    <row r="403" spans="1:20" ht="25.5" hidden="1" outlineLevel="1">
      <c r="A403" s="996"/>
      <c r="B403" s="635" t="s">
        <v>1861</v>
      </c>
      <c r="C403" s="636">
        <v>563</v>
      </c>
      <c r="D403" s="636">
        <v>52</v>
      </c>
      <c r="E403" s="636">
        <v>61</v>
      </c>
      <c r="F403" s="636">
        <v>81</v>
      </c>
      <c r="G403" s="636">
        <v>19</v>
      </c>
      <c r="H403" s="638">
        <v>750</v>
      </c>
      <c r="I403" s="636">
        <v>20</v>
      </c>
      <c r="J403" s="637">
        <v>4</v>
      </c>
      <c r="K403" s="637">
        <v>2</v>
      </c>
      <c r="L403" s="637">
        <v>3</v>
      </c>
      <c r="M403" s="636">
        <v>1</v>
      </c>
      <c r="N403" s="638">
        <v>12</v>
      </c>
      <c r="O403" s="638">
        <f t="shared" si="169"/>
        <v>1526</v>
      </c>
      <c r="P403" s="639">
        <f t="shared" si="170"/>
        <v>42</v>
      </c>
      <c r="Q403" s="638">
        <f t="shared" si="171"/>
        <v>1568</v>
      </c>
      <c r="R403" s="638">
        <v>3</v>
      </c>
      <c r="S403" s="638">
        <v>0</v>
      </c>
      <c r="T403" s="638">
        <f t="shared" si="172"/>
        <v>3</v>
      </c>
    </row>
    <row r="404" spans="1:20" ht="25.5" hidden="1" outlineLevel="1">
      <c r="A404" s="996"/>
      <c r="B404" s="635" t="s">
        <v>1862</v>
      </c>
      <c r="C404" s="638">
        <v>34</v>
      </c>
      <c r="D404" s="638">
        <v>4</v>
      </c>
      <c r="E404" s="638">
        <v>2</v>
      </c>
      <c r="F404" s="638">
        <v>6</v>
      </c>
      <c r="G404" s="638">
        <v>1</v>
      </c>
      <c r="H404" s="638">
        <v>51</v>
      </c>
      <c r="I404" s="638">
        <v>2</v>
      </c>
      <c r="J404" s="639">
        <v>0</v>
      </c>
      <c r="K404" s="639">
        <v>0</v>
      </c>
      <c r="L404" s="639">
        <v>0</v>
      </c>
      <c r="M404" s="639">
        <v>0</v>
      </c>
      <c r="N404" s="639">
        <v>3</v>
      </c>
      <c r="O404" s="638">
        <f t="shared" si="169"/>
        <v>98</v>
      </c>
      <c r="P404" s="639">
        <f t="shared" si="170"/>
        <v>5</v>
      </c>
      <c r="Q404" s="638">
        <f t="shared" si="171"/>
        <v>103</v>
      </c>
      <c r="R404" s="638">
        <v>0</v>
      </c>
      <c r="S404" s="638">
        <v>0</v>
      </c>
      <c r="T404" s="638">
        <f t="shared" si="172"/>
        <v>0</v>
      </c>
    </row>
    <row r="405" spans="1:20" ht="25.5" hidden="1" outlineLevel="1">
      <c r="A405" s="996" t="s">
        <v>1863</v>
      </c>
      <c r="B405" s="635" t="s">
        <v>1864</v>
      </c>
      <c r="C405" s="636">
        <v>4</v>
      </c>
      <c r="D405" s="637">
        <v>2</v>
      </c>
      <c r="E405" s="636">
        <v>0</v>
      </c>
      <c r="F405" s="636">
        <v>0</v>
      </c>
      <c r="G405" s="637">
        <v>1</v>
      </c>
      <c r="H405" s="638">
        <v>3</v>
      </c>
      <c r="I405" s="636">
        <v>5</v>
      </c>
      <c r="J405" s="637">
        <v>0</v>
      </c>
      <c r="K405" s="636">
        <v>0</v>
      </c>
      <c r="L405" s="637">
        <v>4</v>
      </c>
      <c r="M405" s="636">
        <v>0</v>
      </c>
      <c r="N405" s="638">
        <v>4</v>
      </c>
      <c r="O405" s="638">
        <f t="shared" si="169"/>
        <v>10</v>
      </c>
      <c r="P405" s="639">
        <f t="shared" si="170"/>
        <v>13</v>
      </c>
      <c r="Q405" s="638">
        <f t="shared" si="171"/>
        <v>23</v>
      </c>
      <c r="R405" s="638">
        <v>0</v>
      </c>
      <c r="S405" s="638">
        <v>0</v>
      </c>
      <c r="T405" s="638">
        <f t="shared" si="172"/>
        <v>0</v>
      </c>
    </row>
    <row r="406" spans="1:20" ht="25.5" hidden="1" outlineLevel="1">
      <c r="A406" s="996"/>
      <c r="B406" s="635" t="s">
        <v>1865</v>
      </c>
      <c r="C406" s="638">
        <v>25</v>
      </c>
      <c r="D406" s="639">
        <v>2</v>
      </c>
      <c r="E406" s="638">
        <v>2</v>
      </c>
      <c r="F406" s="638">
        <v>1</v>
      </c>
      <c r="G406" s="638">
        <v>1</v>
      </c>
      <c r="H406" s="638">
        <v>21</v>
      </c>
      <c r="I406" s="638">
        <v>14</v>
      </c>
      <c r="J406" s="638">
        <v>2</v>
      </c>
      <c r="K406" s="638">
        <v>0</v>
      </c>
      <c r="L406" s="638">
        <v>2</v>
      </c>
      <c r="M406" s="639">
        <v>1</v>
      </c>
      <c r="N406" s="638">
        <v>8</v>
      </c>
      <c r="O406" s="638">
        <f t="shared" si="169"/>
        <v>52</v>
      </c>
      <c r="P406" s="639">
        <f t="shared" si="170"/>
        <v>27</v>
      </c>
      <c r="Q406" s="638">
        <f t="shared" si="171"/>
        <v>79</v>
      </c>
      <c r="R406" s="638">
        <v>0</v>
      </c>
      <c r="S406" s="638">
        <v>0</v>
      </c>
      <c r="T406" s="638">
        <f t="shared" si="172"/>
        <v>0</v>
      </c>
    </row>
    <row r="407" spans="1:20" ht="25.5" hidden="1" outlineLevel="1">
      <c r="A407" s="996"/>
      <c r="B407" s="635" t="s">
        <v>1866</v>
      </c>
      <c r="C407" s="636">
        <v>34</v>
      </c>
      <c r="D407" s="636">
        <v>4</v>
      </c>
      <c r="E407" s="636">
        <v>9</v>
      </c>
      <c r="F407" s="636">
        <v>7</v>
      </c>
      <c r="G407" s="636">
        <v>1</v>
      </c>
      <c r="H407" s="638">
        <v>30</v>
      </c>
      <c r="I407" s="636">
        <v>84</v>
      </c>
      <c r="J407" s="636">
        <v>24</v>
      </c>
      <c r="K407" s="636">
        <v>18</v>
      </c>
      <c r="L407" s="636">
        <v>25</v>
      </c>
      <c r="M407" s="636">
        <v>5</v>
      </c>
      <c r="N407" s="638">
        <v>58</v>
      </c>
      <c r="O407" s="638">
        <f t="shared" si="169"/>
        <v>85</v>
      </c>
      <c r="P407" s="639">
        <f t="shared" si="170"/>
        <v>214</v>
      </c>
      <c r="Q407" s="638">
        <f t="shared" si="171"/>
        <v>299</v>
      </c>
      <c r="R407" s="638">
        <v>0</v>
      </c>
      <c r="S407" s="638">
        <v>0</v>
      </c>
      <c r="T407" s="638">
        <f t="shared" si="172"/>
        <v>0</v>
      </c>
    </row>
    <row r="408" spans="1:20" ht="25.5" hidden="1" outlineLevel="1">
      <c r="A408" s="996"/>
      <c r="B408" s="635" t="s">
        <v>1867</v>
      </c>
      <c r="C408" s="638">
        <v>20</v>
      </c>
      <c r="D408" s="639">
        <v>0</v>
      </c>
      <c r="E408" s="638">
        <v>2</v>
      </c>
      <c r="F408" s="639">
        <v>2</v>
      </c>
      <c r="G408" s="639">
        <v>1</v>
      </c>
      <c r="H408" s="638">
        <v>3</v>
      </c>
      <c r="I408" s="638">
        <v>1</v>
      </c>
      <c r="J408" s="639">
        <v>0</v>
      </c>
      <c r="K408" s="638">
        <v>0</v>
      </c>
      <c r="L408" s="639">
        <v>0</v>
      </c>
      <c r="M408" s="639">
        <v>0</v>
      </c>
      <c r="N408" s="639">
        <v>0</v>
      </c>
      <c r="O408" s="638">
        <f t="shared" si="169"/>
        <v>28</v>
      </c>
      <c r="P408" s="639">
        <f t="shared" si="170"/>
        <v>1</v>
      </c>
      <c r="Q408" s="638">
        <f t="shared" si="171"/>
        <v>29</v>
      </c>
      <c r="R408" s="638">
        <v>0</v>
      </c>
      <c r="S408" s="638">
        <v>0</v>
      </c>
      <c r="T408" s="638">
        <f t="shared" si="172"/>
        <v>0</v>
      </c>
    </row>
    <row r="409" spans="1:20" ht="25.5" hidden="1" outlineLevel="1">
      <c r="A409" s="996"/>
      <c r="B409" s="635" t="s">
        <v>1868</v>
      </c>
      <c r="C409" s="636">
        <v>6</v>
      </c>
      <c r="D409" s="637">
        <v>0</v>
      </c>
      <c r="E409" s="637">
        <v>1</v>
      </c>
      <c r="F409" s="637">
        <v>2</v>
      </c>
      <c r="G409" s="637">
        <v>0</v>
      </c>
      <c r="H409" s="638">
        <v>5</v>
      </c>
      <c r="I409" s="637">
        <v>0</v>
      </c>
      <c r="J409" s="637">
        <v>0</v>
      </c>
      <c r="K409" s="637">
        <v>0</v>
      </c>
      <c r="L409" s="637">
        <v>0</v>
      </c>
      <c r="M409" s="637">
        <v>0</v>
      </c>
      <c r="N409" s="637">
        <v>1</v>
      </c>
      <c r="O409" s="638">
        <f t="shared" si="169"/>
        <v>14</v>
      </c>
      <c r="P409" s="639">
        <f t="shared" si="170"/>
        <v>1</v>
      </c>
      <c r="Q409" s="638">
        <f t="shared" si="171"/>
        <v>15</v>
      </c>
      <c r="R409" s="638">
        <v>0</v>
      </c>
      <c r="S409" s="638">
        <v>0</v>
      </c>
      <c r="T409" s="638">
        <f t="shared" si="172"/>
        <v>0</v>
      </c>
    </row>
    <row r="410" spans="1:20" ht="25.5" hidden="1" outlineLevel="1">
      <c r="A410" s="996"/>
      <c r="B410" s="635" t="s">
        <v>1869</v>
      </c>
      <c r="C410" s="638">
        <v>8</v>
      </c>
      <c r="D410" s="639">
        <v>0</v>
      </c>
      <c r="E410" s="639">
        <v>0</v>
      </c>
      <c r="F410" s="639">
        <v>1</v>
      </c>
      <c r="G410" s="639">
        <v>0</v>
      </c>
      <c r="H410" s="638">
        <v>10</v>
      </c>
      <c r="I410" s="639">
        <v>3</v>
      </c>
      <c r="J410" s="639">
        <v>0</v>
      </c>
      <c r="K410" s="639">
        <v>1</v>
      </c>
      <c r="L410" s="639">
        <v>0</v>
      </c>
      <c r="M410" s="639">
        <v>0</v>
      </c>
      <c r="N410" s="638">
        <v>3</v>
      </c>
      <c r="O410" s="638">
        <f t="shared" si="169"/>
        <v>19</v>
      </c>
      <c r="P410" s="639">
        <f t="shared" si="170"/>
        <v>7</v>
      </c>
      <c r="Q410" s="638">
        <f t="shared" si="171"/>
        <v>26</v>
      </c>
      <c r="R410" s="638">
        <v>0</v>
      </c>
      <c r="S410" s="638">
        <v>0</v>
      </c>
      <c r="T410" s="638">
        <f t="shared" si="172"/>
        <v>0</v>
      </c>
    </row>
    <row r="411" spans="1:20" ht="25.5" hidden="1" outlineLevel="1">
      <c r="A411" s="996" t="s">
        <v>1870</v>
      </c>
      <c r="B411" s="635" t="s">
        <v>1871</v>
      </c>
      <c r="C411" s="636">
        <v>0</v>
      </c>
      <c r="D411" s="637">
        <v>0</v>
      </c>
      <c r="E411" s="637">
        <v>0</v>
      </c>
      <c r="F411" s="637">
        <v>0</v>
      </c>
      <c r="G411" s="637">
        <v>0</v>
      </c>
      <c r="H411" s="637">
        <v>0</v>
      </c>
      <c r="I411" s="637">
        <v>0</v>
      </c>
      <c r="J411" s="637">
        <v>0</v>
      </c>
      <c r="K411" s="637">
        <v>0</v>
      </c>
      <c r="L411" s="637">
        <v>0</v>
      </c>
      <c r="M411" s="637">
        <v>0</v>
      </c>
      <c r="N411" s="637">
        <v>0</v>
      </c>
      <c r="O411" s="638">
        <f>SUM(C411:N411)</f>
        <v>0</v>
      </c>
      <c r="P411" s="639">
        <f t="shared" si="170"/>
        <v>0</v>
      </c>
      <c r="Q411" s="638">
        <f t="shared" si="171"/>
        <v>0</v>
      </c>
      <c r="R411" s="638">
        <v>0</v>
      </c>
      <c r="S411" s="638">
        <v>0</v>
      </c>
      <c r="T411" s="638">
        <f t="shared" si="172"/>
        <v>0</v>
      </c>
    </row>
    <row r="412" spans="1:20" ht="25.5" hidden="1" outlineLevel="1">
      <c r="A412" s="996"/>
      <c r="B412" s="635" t="s">
        <v>1872</v>
      </c>
      <c r="C412" s="638">
        <v>2</v>
      </c>
      <c r="D412" s="639">
        <v>0</v>
      </c>
      <c r="E412" s="639">
        <v>0</v>
      </c>
      <c r="F412" s="639">
        <v>0</v>
      </c>
      <c r="G412" s="639">
        <v>0</v>
      </c>
      <c r="H412" s="638">
        <v>1</v>
      </c>
      <c r="I412" s="639">
        <v>0</v>
      </c>
      <c r="J412" s="639">
        <v>0</v>
      </c>
      <c r="K412" s="639">
        <v>0</v>
      </c>
      <c r="L412" s="639">
        <v>0</v>
      </c>
      <c r="M412" s="639">
        <v>0</v>
      </c>
      <c r="N412" s="639">
        <v>0</v>
      </c>
      <c r="O412" s="638">
        <f>SUM(C412:N412)</f>
        <v>3</v>
      </c>
      <c r="P412" s="639">
        <f t="shared" si="170"/>
        <v>0</v>
      </c>
      <c r="Q412" s="638">
        <f t="shared" si="171"/>
        <v>3</v>
      </c>
      <c r="R412" s="638">
        <v>0</v>
      </c>
      <c r="S412" s="638">
        <v>0</v>
      </c>
      <c r="T412" s="638">
        <f t="shared" si="172"/>
        <v>0</v>
      </c>
    </row>
    <row r="413" spans="1:20" ht="25.5" hidden="1" outlineLevel="1">
      <c r="A413" s="996"/>
      <c r="B413" s="635" t="s">
        <v>1873</v>
      </c>
      <c r="C413" s="637">
        <v>5</v>
      </c>
      <c r="D413" s="637">
        <v>0</v>
      </c>
      <c r="E413" s="637">
        <v>1</v>
      </c>
      <c r="F413" s="637">
        <v>0</v>
      </c>
      <c r="G413" s="637">
        <v>0</v>
      </c>
      <c r="H413" s="638">
        <v>4</v>
      </c>
      <c r="I413" s="637">
        <v>4</v>
      </c>
      <c r="J413" s="637">
        <v>0</v>
      </c>
      <c r="K413" s="637">
        <v>0</v>
      </c>
      <c r="L413" s="637">
        <v>0</v>
      </c>
      <c r="M413" s="637">
        <v>0</v>
      </c>
      <c r="N413" s="637">
        <v>3</v>
      </c>
      <c r="O413" s="638">
        <f t="shared" si="169"/>
        <v>10</v>
      </c>
      <c r="P413" s="639">
        <f t="shared" si="170"/>
        <v>7</v>
      </c>
      <c r="Q413" s="638">
        <f t="shared" si="171"/>
        <v>17</v>
      </c>
      <c r="R413" s="638">
        <v>0</v>
      </c>
      <c r="S413" s="638">
        <v>0</v>
      </c>
      <c r="T413" s="638">
        <f t="shared" si="172"/>
        <v>0</v>
      </c>
    </row>
    <row r="414" spans="1:20" ht="38.25" hidden="1" outlineLevel="1">
      <c r="A414" s="996"/>
      <c r="B414" s="635" t="s">
        <v>1874</v>
      </c>
      <c r="C414" s="639">
        <v>1</v>
      </c>
      <c r="D414" s="639">
        <v>0</v>
      </c>
      <c r="E414" s="639">
        <v>0</v>
      </c>
      <c r="F414" s="639">
        <v>0</v>
      </c>
      <c r="G414" s="639">
        <v>0</v>
      </c>
      <c r="H414" s="639">
        <v>1</v>
      </c>
      <c r="I414" s="639">
        <v>1</v>
      </c>
      <c r="J414" s="639">
        <v>0</v>
      </c>
      <c r="K414" s="639">
        <v>0</v>
      </c>
      <c r="L414" s="639">
        <v>0</v>
      </c>
      <c r="M414" s="639">
        <v>0</v>
      </c>
      <c r="N414" s="639">
        <v>0</v>
      </c>
      <c r="O414" s="638">
        <f t="shared" si="169"/>
        <v>2</v>
      </c>
      <c r="P414" s="639">
        <f t="shared" si="170"/>
        <v>1</v>
      </c>
      <c r="Q414" s="638">
        <f t="shared" si="171"/>
        <v>3</v>
      </c>
      <c r="R414" s="638">
        <v>0</v>
      </c>
      <c r="S414" s="638">
        <v>0</v>
      </c>
      <c r="T414" s="638">
        <f t="shared" si="172"/>
        <v>0</v>
      </c>
    </row>
    <row r="415" spans="1:20" ht="25.5" hidden="1" outlineLevel="1">
      <c r="A415" s="996"/>
      <c r="B415" s="635" t="s">
        <v>1875</v>
      </c>
      <c r="C415" s="636">
        <v>142</v>
      </c>
      <c r="D415" s="636">
        <v>5</v>
      </c>
      <c r="E415" s="636">
        <v>7</v>
      </c>
      <c r="F415" s="636">
        <v>23</v>
      </c>
      <c r="G415" s="636">
        <v>4</v>
      </c>
      <c r="H415" s="638">
        <v>130</v>
      </c>
      <c r="I415" s="636">
        <v>20</v>
      </c>
      <c r="J415" s="637">
        <v>1</v>
      </c>
      <c r="K415" s="637">
        <v>2</v>
      </c>
      <c r="L415" s="637">
        <v>3</v>
      </c>
      <c r="M415" s="637">
        <v>1</v>
      </c>
      <c r="N415" s="638">
        <v>9</v>
      </c>
      <c r="O415" s="638">
        <f t="shared" si="169"/>
        <v>311</v>
      </c>
      <c r="P415" s="639">
        <f t="shared" si="170"/>
        <v>36</v>
      </c>
      <c r="Q415" s="638">
        <f t="shared" si="171"/>
        <v>347</v>
      </c>
      <c r="R415" s="638">
        <v>4</v>
      </c>
      <c r="S415" s="638">
        <v>0</v>
      </c>
      <c r="T415" s="638">
        <f t="shared" si="172"/>
        <v>4</v>
      </c>
    </row>
    <row r="416" spans="1:20" ht="18" customHeight="1" collapsed="1">
      <c r="A416" s="979" t="s">
        <v>1876</v>
      </c>
      <c r="B416" s="979"/>
      <c r="C416" s="630">
        <f>C417+C444+C448</f>
        <v>18345</v>
      </c>
      <c r="D416" s="630">
        <f t="shared" ref="D416:T416" si="173">D417+D444+D448</f>
        <v>1836</v>
      </c>
      <c r="E416" s="630">
        <f t="shared" si="173"/>
        <v>2754</v>
      </c>
      <c r="F416" s="630">
        <f t="shared" si="173"/>
        <v>3766</v>
      </c>
      <c r="G416" s="630">
        <f t="shared" si="173"/>
        <v>1012</v>
      </c>
      <c r="H416" s="630">
        <f t="shared" si="173"/>
        <v>22567</v>
      </c>
      <c r="I416" s="630">
        <f t="shared" si="173"/>
        <v>2153</v>
      </c>
      <c r="J416" s="630">
        <f t="shared" si="173"/>
        <v>216</v>
      </c>
      <c r="K416" s="630">
        <f t="shared" si="173"/>
        <v>301</v>
      </c>
      <c r="L416" s="630">
        <f t="shared" si="173"/>
        <v>386</v>
      </c>
      <c r="M416" s="630">
        <f t="shared" si="173"/>
        <v>115</v>
      </c>
      <c r="N416" s="630">
        <f t="shared" si="173"/>
        <v>1668</v>
      </c>
      <c r="O416" s="630">
        <f t="shared" si="173"/>
        <v>50280</v>
      </c>
      <c r="P416" s="630">
        <f t="shared" si="173"/>
        <v>4839</v>
      </c>
      <c r="Q416" s="630">
        <f t="shared" si="173"/>
        <v>55119</v>
      </c>
      <c r="R416" s="630">
        <f t="shared" si="173"/>
        <v>277</v>
      </c>
      <c r="S416" s="630">
        <f t="shared" si="173"/>
        <v>3</v>
      </c>
      <c r="T416" s="630">
        <f t="shared" si="173"/>
        <v>280</v>
      </c>
    </row>
    <row r="417" spans="1:20" ht="18" customHeight="1">
      <c r="A417" s="981" t="s">
        <v>1877</v>
      </c>
      <c r="B417" s="981"/>
      <c r="C417" s="634">
        <f>SUM(C418:C443)</f>
        <v>10239</v>
      </c>
      <c r="D417" s="634">
        <f t="shared" ref="D417:T417" si="174">SUM(D418:D443)</f>
        <v>1281</v>
      </c>
      <c r="E417" s="634">
        <f t="shared" si="174"/>
        <v>1812</v>
      </c>
      <c r="F417" s="634">
        <f t="shared" si="174"/>
        <v>2508</v>
      </c>
      <c r="G417" s="634">
        <f t="shared" si="174"/>
        <v>720</v>
      </c>
      <c r="H417" s="634">
        <f t="shared" si="174"/>
        <v>14632</v>
      </c>
      <c r="I417" s="634">
        <f t="shared" si="174"/>
        <v>1782</v>
      </c>
      <c r="J417" s="634">
        <f t="shared" si="174"/>
        <v>167</v>
      </c>
      <c r="K417" s="634">
        <f t="shared" si="174"/>
        <v>230</v>
      </c>
      <c r="L417" s="634">
        <f t="shared" si="174"/>
        <v>309</v>
      </c>
      <c r="M417" s="634">
        <f t="shared" si="174"/>
        <v>88</v>
      </c>
      <c r="N417" s="634">
        <f t="shared" si="174"/>
        <v>1348</v>
      </c>
      <c r="O417" s="634">
        <f t="shared" si="174"/>
        <v>31192</v>
      </c>
      <c r="P417" s="634">
        <f t="shared" si="174"/>
        <v>3924</v>
      </c>
      <c r="Q417" s="630">
        <f t="shared" si="174"/>
        <v>35116</v>
      </c>
      <c r="R417" s="634">
        <f t="shared" si="174"/>
        <v>49</v>
      </c>
      <c r="S417" s="634">
        <f t="shared" si="174"/>
        <v>3</v>
      </c>
      <c r="T417" s="630">
        <f t="shared" si="174"/>
        <v>52</v>
      </c>
    </row>
    <row r="418" spans="1:20" ht="25.5" hidden="1" outlineLevel="1">
      <c r="A418" s="996" t="s">
        <v>1878</v>
      </c>
      <c r="B418" s="635" t="s">
        <v>1879</v>
      </c>
      <c r="C418" s="638">
        <v>149</v>
      </c>
      <c r="D418" s="638">
        <v>11</v>
      </c>
      <c r="E418" s="638">
        <v>12</v>
      </c>
      <c r="F418" s="638">
        <v>29</v>
      </c>
      <c r="G418" s="638">
        <v>6</v>
      </c>
      <c r="H418" s="638">
        <v>154</v>
      </c>
      <c r="I418" s="638">
        <v>2</v>
      </c>
      <c r="J418" s="639">
        <v>0</v>
      </c>
      <c r="K418" s="639">
        <v>0</v>
      </c>
      <c r="L418" s="639">
        <v>0</v>
      </c>
      <c r="M418" s="639">
        <v>0</v>
      </c>
      <c r="N418" s="639">
        <v>3</v>
      </c>
      <c r="O418" s="638">
        <f t="shared" ref="O418:O442" si="175">SUM(C418:H418)</f>
        <v>361</v>
      </c>
      <c r="P418" s="639">
        <f t="shared" ref="P418:P442" si="176">SUM(I418:N418)</f>
        <v>5</v>
      </c>
      <c r="Q418" s="638">
        <f t="shared" ref="Q418:Q442" si="177">+P418+O418</f>
        <v>366</v>
      </c>
      <c r="R418" s="638">
        <v>6</v>
      </c>
      <c r="S418" s="638">
        <v>0</v>
      </c>
      <c r="T418" s="638">
        <f t="shared" ref="T418:T442" si="178">+S418+R418</f>
        <v>6</v>
      </c>
    </row>
    <row r="419" spans="1:20" ht="25.5" hidden="1" outlineLevel="1">
      <c r="A419" s="996"/>
      <c r="B419" s="635" t="s">
        <v>1880</v>
      </c>
      <c r="C419" s="636">
        <v>31</v>
      </c>
      <c r="D419" s="636">
        <v>4</v>
      </c>
      <c r="E419" s="636">
        <v>4</v>
      </c>
      <c r="F419" s="636">
        <v>10</v>
      </c>
      <c r="G419" s="636">
        <v>4</v>
      </c>
      <c r="H419" s="638">
        <v>48</v>
      </c>
      <c r="I419" s="636">
        <v>2</v>
      </c>
      <c r="J419" s="637">
        <v>0</v>
      </c>
      <c r="K419" s="637">
        <v>0</v>
      </c>
      <c r="L419" s="637">
        <v>0</v>
      </c>
      <c r="M419" s="637">
        <v>0</v>
      </c>
      <c r="N419" s="638">
        <v>2</v>
      </c>
      <c r="O419" s="638">
        <f t="shared" si="175"/>
        <v>101</v>
      </c>
      <c r="P419" s="639">
        <f t="shared" si="176"/>
        <v>4</v>
      </c>
      <c r="Q419" s="638">
        <f t="shared" si="177"/>
        <v>105</v>
      </c>
      <c r="R419" s="638">
        <v>1</v>
      </c>
      <c r="S419" s="638">
        <v>0</v>
      </c>
      <c r="T419" s="638">
        <f t="shared" si="178"/>
        <v>1</v>
      </c>
    </row>
    <row r="420" spans="1:20" ht="38.25" hidden="1" outlineLevel="1">
      <c r="A420" s="996"/>
      <c r="B420" s="635" t="s">
        <v>1881</v>
      </c>
      <c r="C420" s="638">
        <v>10</v>
      </c>
      <c r="D420" s="639">
        <v>0</v>
      </c>
      <c r="E420" s="639">
        <v>1</v>
      </c>
      <c r="F420" s="638">
        <v>1</v>
      </c>
      <c r="G420" s="639">
        <v>0</v>
      </c>
      <c r="H420" s="638">
        <v>5</v>
      </c>
      <c r="I420" s="639">
        <v>0</v>
      </c>
      <c r="J420" s="639">
        <v>0</v>
      </c>
      <c r="K420" s="639">
        <v>0</v>
      </c>
      <c r="L420" s="639">
        <v>0</v>
      </c>
      <c r="M420" s="639">
        <v>0</v>
      </c>
      <c r="N420" s="639">
        <v>0</v>
      </c>
      <c r="O420" s="638">
        <f>SUM(C420:N420)</f>
        <v>17</v>
      </c>
      <c r="P420" s="639">
        <f t="shared" si="176"/>
        <v>0</v>
      </c>
      <c r="Q420" s="638">
        <f t="shared" si="177"/>
        <v>17</v>
      </c>
      <c r="R420" s="638">
        <v>0</v>
      </c>
      <c r="S420" s="638">
        <v>0</v>
      </c>
      <c r="T420" s="638">
        <f t="shared" si="178"/>
        <v>0</v>
      </c>
    </row>
    <row r="421" spans="1:20" ht="25.5" hidden="1" outlineLevel="1">
      <c r="A421" s="996"/>
      <c r="B421" s="635" t="s">
        <v>1882</v>
      </c>
      <c r="C421" s="636">
        <v>44</v>
      </c>
      <c r="D421" s="636">
        <v>3</v>
      </c>
      <c r="E421" s="636">
        <v>3</v>
      </c>
      <c r="F421" s="636">
        <v>7</v>
      </c>
      <c r="G421" s="637">
        <v>2</v>
      </c>
      <c r="H421" s="638">
        <v>40</v>
      </c>
      <c r="I421" s="636">
        <v>24</v>
      </c>
      <c r="J421" s="637">
        <v>2</v>
      </c>
      <c r="K421" s="637">
        <v>0</v>
      </c>
      <c r="L421" s="636">
        <v>1</v>
      </c>
      <c r="M421" s="637">
        <v>0</v>
      </c>
      <c r="N421" s="638">
        <v>1</v>
      </c>
      <c r="O421" s="638">
        <f t="shared" si="175"/>
        <v>99</v>
      </c>
      <c r="P421" s="639">
        <f t="shared" si="176"/>
        <v>28</v>
      </c>
      <c r="Q421" s="638">
        <f t="shared" si="177"/>
        <v>127</v>
      </c>
      <c r="R421" s="638">
        <v>0</v>
      </c>
      <c r="S421" s="638">
        <v>0</v>
      </c>
      <c r="T421" s="638">
        <f t="shared" si="178"/>
        <v>0</v>
      </c>
    </row>
    <row r="422" spans="1:20" ht="11.25" hidden="1" customHeight="1" outlineLevel="1">
      <c r="A422" s="996" t="s">
        <v>1883</v>
      </c>
      <c r="B422" s="635" t="s">
        <v>1884</v>
      </c>
      <c r="C422" s="638">
        <v>2620</v>
      </c>
      <c r="D422" s="638">
        <v>447</v>
      </c>
      <c r="E422" s="638">
        <v>558</v>
      </c>
      <c r="F422" s="638">
        <v>748</v>
      </c>
      <c r="G422" s="638">
        <v>221</v>
      </c>
      <c r="H422" s="638">
        <v>4719</v>
      </c>
      <c r="I422" s="638">
        <v>82</v>
      </c>
      <c r="J422" s="638">
        <v>12</v>
      </c>
      <c r="K422" s="638">
        <v>15</v>
      </c>
      <c r="L422" s="638">
        <v>23</v>
      </c>
      <c r="M422" s="638">
        <v>8</v>
      </c>
      <c r="N422" s="638">
        <v>127</v>
      </c>
      <c r="O422" s="638">
        <f t="shared" si="175"/>
        <v>9313</v>
      </c>
      <c r="P422" s="639">
        <f t="shared" si="176"/>
        <v>267</v>
      </c>
      <c r="Q422" s="638">
        <f t="shared" si="177"/>
        <v>9580</v>
      </c>
      <c r="R422" s="638">
        <v>3</v>
      </c>
      <c r="S422" s="638">
        <v>1</v>
      </c>
      <c r="T422" s="638">
        <f t="shared" si="178"/>
        <v>4</v>
      </c>
    </row>
    <row r="423" spans="1:20" ht="25.5" hidden="1" outlineLevel="1">
      <c r="A423" s="996"/>
      <c r="B423" s="635" t="s">
        <v>1885</v>
      </c>
      <c r="C423" s="636">
        <v>309</v>
      </c>
      <c r="D423" s="636">
        <v>47</v>
      </c>
      <c r="E423" s="636">
        <v>74</v>
      </c>
      <c r="F423" s="636">
        <v>91</v>
      </c>
      <c r="G423" s="636">
        <v>22</v>
      </c>
      <c r="H423" s="638">
        <v>415</v>
      </c>
      <c r="I423" s="636">
        <v>16</v>
      </c>
      <c r="J423" s="636">
        <v>0</v>
      </c>
      <c r="K423" s="637">
        <v>2</v>
      </c>
      <c r="L423" s="637">
        <v>2</v>
      </c>
      <c r="M423" s="637">
        <v>1</v>
      </c>
      <c r="N423" s="638">
        <v>17</v>
      </c>
      <c r="O423" s="638">
        <f t="shared" si="175"/>
        <v>958</v>
      </c>
      <c r="P423" s="639">
        <f t="shared" si="176"/>
        <v>38</v>
      </c>
      <c r="Q423" s="638">
        <f t="shared" si="177"/>
        <v>996</v>
      </c>
      <c r="R423" s="638">
        <v>0</v>
      </c>
      <c r="S423" s="638">
        <v>0</v>
      </c>
      <c r="T423" s="638">
        <f t="shared" si="178"/>
        <v>0</v>
      </c>
    </row>
    <row r="424" spans="1:20" ht="25.5" hidden="1" outlineLevel="1">
      <c r="A424" s="996" t="s">
        <v>1886</v>
      </c>
      <c r="B424" s="635" t="s">
        <v>1887</v>
      </c>
      <c r="C424" s="638">
        <v>198</v>
      </c>
      <c r="D424" s="638">
        <v>38</v>
      </c>
      <c r="E424" s="638">
        <v>36</v>
      </c>
      <c r="F424" s="638">
        <v>45</v>
      </c>
      <c r="G424" s="638">
        <v>15</v>
      </c>
      <c r="H424" s="638">
        <v>205</v>
      </c>
      <c r="I424" s="638">
        <v>10</v>
      </c>
      <c r="J424" s="638">
        <v>0</v>
      </c>
      <c r="K424" s="638">
        <v>4</v>
      </c>
      <c r="L424" s="638">
        <v>0</v>
      </c>
      <c r="M424" s="639">
        <v>0</v>
      </c>
      <c r="N424" s="638">
        <v>6</v>
      </c>
      <c r="O424" s="638">
        <f t="shared" si="175"/>
        <v>537</v>
      </c>
      <c r="P424" s="639">
        <f t="shared" si="176"/>
        <v>20</v>
      </c>
      <c r="Q424" s="638">
        <f t="shared" si="177"/>
        <v>557</v>
      </c>
      <c r="R424" s="638">
        <v>1</v>
      </c>
      <c r="S424" s="638">
        <v>0</v>
      </c>
      <c r="T424" s="638">
        <f t="shared" si="178"/>
        <v>1</v>
      </c>
    </row>
    <row r="425" spans="1:20" ht="25.5" hidden="1" outlineLevel="1">
      <c r="A425" s="996"/>
      <c r="B425" s="635" t="s">
        <v>1888</v>
      </c>
      <c r="C425" s="636">
        <v>4</v>
      </c>
      <c r="D425" s="637">
        <v>0</v>
      </c>
      <c r="E425" s="637">
        <v>1</v>
      </c>
      <c r="F425" s="637">
        <v>1</v>
      </c>
      <c r="G425" s="637">
        <v>0</v>
      </c>
      <c r="H425" s="638">
        <v>5</v>
      </c>
      <c r="I425" s="637">
        <v>0</v>
      </c>
      <c r="J425" s="637">
        <v>0</v>
      </c>
      <c r="K425" s="637">
        <v>0</v>
      </c>
      <c r="L425" s="637">
        <v>0</v>
      </c>
      <c r="M425" s="637">
        <v>0</v>
      </c>
      <c r="N425" s="637">
        <v>1</v>
      </c>
      <c r="O425" s="638">
        <f t="shared" si="175"/>
        <v>11</v>
      </c>
      <c r="P425" s="639">
        <f t="shared" si="176"/>
        <v>1</v>
      </c>
      <c r="Q425" s="638">
        <f t="shared" si="177"/>
        <v>12</v>
      </c>
      <c r="R425" s="638">
        <v>0</v>
      </c>
      <c r="S425" s="638">
        <v>0</v>
      </c>
      <c r="T425" s="638">
        <f t="shared" si="178"/>
        <v>0</v>
      </c>
    </row>
    <row r="426" spans="1:20" ht="11.25" hidden="1" customHeight="1" outlineLevel="1">
      <c r="A426" s="996" t="s">
        <v>1889</v>
      </c>
      <c r="B426" s="635" t="s">
        <v>1890</v>
      </c>
      <c r="C426" s="638">
        <v>426</v>
      </c>
      <c r="D426" s="638">
        <v>32</v>
      </c>
      <c r="E426" s="638">
        <v>71</v>
      </c>
      <c r="F426" s="638">
        <v>90</v>
      </c>
      <c r="G426" s="638">
        <v>30</v>
      </c>
      <c r="H426" s="638">
        <v>459</v>
      </c>
      <c r="I426" s="638">
        <v>29</v>
      </c>
      <c r="J426" s="638">
        <v>3</v>
      </c>
      <c r="K426" s="639">
        <v>2</v>
      </c>
      <c r="L426" s="638">
        <v>7</v>
      </c>
      <c r="M426" s="639">
        <v>0</v>
      </c>
      <c r="N426" s="638">
        <v>28</v>
      </c>
      <c r="O426" s="638">
        <f t="shared" si="175"/>
        <v>1108</v>
      </c>
      <c r="P426" s="639">
        <f t="shared" si="176"/>
        <v>69</v>
      </c>
      <c r="Q426" s="638">
        <f t="shared" si="177"/>
        <v>1177</v>
      </c>
      <c r="R426" s="638">
        <v>1</v>
      </c>
      <c r="S426" s="638">
        <v>0</v>
      </c>
      <c r="T426" s="638">
        <f t="shared" si="178"/>
        <v>1</v>
      </c>
    </row>
    <row r="427" spans="1:20" ht="25.5" hidden="1" outlineLevel="1">
      <c r="A427" s="996"/>
      <c r="B427" s="635" t="s">
        <v>1891</v>
      </c>
      <c r="C427" s="636">
        <v>604</v>
      </c>
      <c r="D427" s="636">
        <v>92</v>
      </c>
      <c r="E427" s="636">
        <v>110</v>
      </c>
      <c r="F427" s="636">
        <v>200</v>
      </c>
      <c r="G427" s="636">
        <v>58</v>
      </c>
      <c r="H427" s="638">
        <v>1135</v>
      </c>
      <c r="I427" s="636">
        <v>126</v>
      </c>
      <c r="J427" s="636">
        <v>14</v>
      </c>
      <c r="K427" s="636">
        <v>16</v>
      </c>
      <c r="L427" s="636">
        <v>29</v>
      </c>
      <c r="M427" s="636">
        <v>10</v>
      </c>
      <c r="N427" s="638">
        <v>143</v>
      </c>
      <c r="O427" s="638">
        <f t="shared" si="175"/>
        <v>2199</v>
      </c>
      <c r="P427" s="639">
        <f t="shared" si="176"/>
        <v>338</v>
      </c>
      <c r="Q427" s="638">
        <f t="shared" si="177"/>
        <v>2537</v>
      </c>
      <c r="R427" s="638">
        <v>0</v>
      </c>
      <c r="S427" s="638">
        <v>0</v>
      </c>
      <c r="T427" s="638">
        <f t="shared" si="178"/>
        <v>0</v>
      </c>
    </row>
    <row r="428" spans="1:20" ht="25.5" hidden="1" outlineLevel="1">
      <c r="A428" s="996"/>
      <c r="B428" s="635" t="s">
        <v>1892</v>
      </c>
      <c r="C428" s="638">
        <v>140</v>
      </c>
      <c r="D428" s="638">
        <v>21</v>
      </c>
      <c r="E428" s="638">
        <v>35</v>
      </c>
      <c r="F428" s="638">
        <v>31</v>
      </c>
      <c r="G428" s="638">
        <v>10</v>
      </c>
      <c r="H428" s="638">
        <v>301</v>
      </c>
      <c r="I428" s="638">
        <v>6</v>
      </c>
      <c r="J428" s="639">
        <v>0</v>
      </c>
      <c r="K428" s="639">
        <v>0</v>
      </c>
      <c r="L428" s="639">
        <v>2</v>
      </c>
      <c r="M428" s="639">
        <v>0</v>
      </c>
      <c r="N428" s="638">
        <v>17</v>
      </c>
      <c r="O428" s="638">
        <f t="shared" si="175"/>
        <v>538</v>
      </c>
      <c r="P428" s="639">
        <f t="shared" si="176"/>
        <v>25</v>
      </c>
      <c r="Q428" s="638">
        <f t="shared" si="177"/>
        <v>563</v>
      </c>
      <c r="R428" s="638">
        <v>0</v>
      </c>
      <c r="S428" s="638">
        <v>0</v>
      </c>
      <c r="T428" s="638">
        <f t="shared" si="178"/>
        <v>0</v>
      </c>
    </row>
    <row r="429" spans="1:20" ht="25.5" hidden="1" outlineLevel="1">
      <c r="A429" s="996" t="s">
        <v>1893</v>
      </c>
      <c r="B429" s="635" t="s">
        <v>1894</v>
      </c>
      <c r="C429" s="636">
        <v>362</v>
      </c>
      <c r="D429" s="636">
        <v>32</v>
      </c>
      <c r="E429" s="636">
        <v>49</v>
      </c>
      <c r="F429" s="636">
        <v>62</v>
      </c>
      <c r="G429" s="636">
        <v>15</v>
      </c>
      <c r="H429" s="638">
        <v>378</v>
      </c>
      <c r="I429" s="636">
        <v>241</v>
      </c>
      <c r="J429" s="636">
        <v>28</v>
      </c>
      <c r="K429" s="636">
        <v>38</v>
      </c>
      <c r="L429" s="636">
        <v>39</v>
      </c>
      <c r="M429" s="636">
        <v>13</v>
      </c>
      <c r="N429" s="638">
        <v>175</v>
      </c>
      <c r="O429" s="638">
        <f t="shared" si="175"/>
        <v>898</v>
      </c>
      <c r="P429" s="639">
        <f t="shared" si="176"/>
        <v>534</v>
      </c>
      <c r="Q429" s="638">
        <f t="shared" si="177"/>
        <v>1432</v>
      </c>
      <c r="R429" s="638">
        <v>1</v>
      </c>
      <c r="S429" s="638">
        <v>0</v>
      </c>
      <c r="T429" s="638">
        <f t="shared" si="178"/>
        <v>1</v>
      </c>
    </row>
    <row r="430" spans="1:20" ht="25.5" hidden="1" outlineLevel="1">
      <c r="A430" s="996"/>
      <c r="B430" s="635" t="s">
        <v>1895</v>
      </c>
      <c r="C430" s="638">
        <v>511</v>
      </c>
      <c r="D430" s="638">
        <v>72</v>
      </c>
      <c r="E430" s="638">
        <v>69</v>
      </c>
      <c r="F430" s="638">
        <v>110</v>
      </c>
      <c r="G430" s="638">
        <v>43</v>
      </c>
      <c r="H430" s="638">
        <v>614</v>
      </c>
      <c r="I430" s="638">
        <v>189</v>
      </c>
      <c r="J430" s="638">
        <v>27</v>
      </c>
      <c r="K430" s="638">
        <v>26</v>
      </c>
      <c r="L430" s="638">
        <v>31</v>
      </c>
      <c r="M430" s="638">
        <v>10</v>
      </c>
      <c r="N430" s="638">
        <v>143</v>
      </c>
      <c r="O430" s="638">
        <f t="shared" si="175"/>
        <v>1419</v>
      </c>
      <c r="P430" s="639">
        <f t="shared" si="176"/>
        <v>426</v>
      </c>
      <c r="Q430" s="638">
        <f t="shared" si="177"/>
        <v>1845</v>
      </c>
      <c r="R430" s="638">
        <v>0</v>
      </c>
      <c r="S430" s="638">
        <v>0</v>
      </c>
      <c r="T430" s="638">
        <f t="shared" si="178"/>
        <v>0</v>
      </c>
    </row>
    <row r="431" spans="1:20" hidden="1" outlineLevel="1">
      <c r="A431" s="996"/>
      <c r="B431" s="635" t="s">
        <v>1896</v>
      </c>
      <c r="C431" s="636">
        <v>129</v>
      </c>
      <c r="D431" s="636">
        <v>8</v>
      </c>
      <c r="E431" s="636">
        <v>17</v>
      </c>
      <c r="F431" s="636">
        <v>17</v>
      </c>
      <c r="G431" s="636">
        <v>2</v>
      </c>
      <c r="H431" s="638">
        <v>107</v>
      </c>
      <c r="I431" s="636">
        <v>368</v>
      </c>
      <c r="J431" s="636">
        <v>23</v>
      </c>
      <c r="K431" s="636">
        <v>29</v>
      </c>
      <c r="L431" s="636">
        <v>61</v>
      </c>
      <c r="M431" s="636">
        <v>15</v>
      </c>
      <c r="N431" s="638">
        <v>184</v>
      </c>
      <c r="O431" s="638">
        <f t="shared" si="175"/>
        <v>280</v>
      </c>
      <c r="P431" s="639">
        <f t="shared" si="176"/>
        <v>680</v>
      </c>
      <c r="Q431" s="638">
        <f t="shared" si="177"/>
        <v>960</v>
      </c>
      <c r="R431" s="638">
        <v>2</v>
      </c>
      <c r="S431" s="638">
        <v>0</v>
      </c>
      <c r="T431" s="638">
        <f t="shared" si="178"/>
        <v>2</v>
      </c>
    </row>
    <row r="432" spans="1:20" ht="25.5" hidden="1" outlineLevel="1">
      <c r="A432" s="996"/>
      <c r="B432" s="635" t="s">
        <v>1897</v>
      </c>
      <c r="C432" s="638">
        <v>414</v>
      </c>
      <c r="D432" s="638">
        <v>64</v>
      </c>
      <c r="E432" s="638">
        <v>71</v>
      </c>
      <c r="F432" s="638">
        <v>100</v>
      </c>
      <c r="G432" s="638">
        <v>33</v>
      </c>
      <c r="H432" s="638">
        <v>519</v>
      </c>
      <c r="I432" s="638">
        <v>27</v>
      </c>
      <c r="J432" s="638">
        <v>7</v>
      </c>
      <c r="K432" s="638">
        <v>3</v>
      </c>
      <c r="L432" s="638">
        <v>6</v>
      </c>
      <c r="M432" s="638">
        <v>0</v>
      </c>
      <c r="N432" s="638">
        <v>18</v>
      </c>
      <c r="O432" s="638">
        <f t="shared" si="175"/>
        <v>1201</v>
      </c>
      <c r="P432" s="639">
        <f t="shared" si="176"/>
        <v>61</v>
      </c>
      <c r="Q432" s="638">
        <f t="shared" si="177"/>
        <v>1262</v>
      </c>
      <c r="R432" s="638">
        <v>1</v>
      </c>
      <c r="S432" s="638">
        <v>0</v>
      </c>
      <c r="T432" s="638">
        <f t="shared" si="178"/>
        <v>1</v>
      </c>
    </row>
    <row r="433" spans="1:20" ht="25.5" hidden="1" outlineLevel="1">
      <c r="A433" s="996"/>
      <c r="B433" s="635" t="s">
        <v>1898</v>
      </c>
      <c r="C433" s="636">
        <v>17</v>
      </c>
      <c r="D433" s="637">
        <v>4</v>
      </c>
      <c r="E433" s="637">
        <v>1</v>
      </c>
      <c r="F433" s="637">
        <v>3</v>
      </c>
      <c r="G433" s="637">
        <v>0</v>
      </c>
      <c r="H433" s="638">
        <v>14</v>
      </c>
      <c r="I433" s="637">
        <v>3</v>
      </c>
      <c r="J433" s="637">
        <v>0</v>
      </c>
      <c r="K433" s="637">
        <v>0</v>
      </c>
      <c r="L433" s="637">
        <v>1</v>
      </c>
      <c r="M433" s="637">
        <v>2</v>
      </c>
      <c r="N433" s="638">
        <v>1</v>
      </c>
      <c r="O433" s="638">
        <f t="shared" si="175"/>
        <v>39</v>
      </c>
      <c r="P433" s="639">
        <f t="shared" si="176"/>
        <v>7</v>
      </c>
      <c r="Q433" s="638">
        <f t="shared" si="177"/>
        <v>46</v>
      </c>
      <c r="R433" s="638">
        <v>0</v>
      </c>
      <c r="S433" s="638">
        <v>0</v>
      </c>
      <c r="T433" s="638">
        <f t="shared" si="178"/>
        <v>0</v>
      </c>
    </row>
    <row r="434" spans="1:20" ht="25.5" hidden="1" outlineLevel="1">
      <c r="A434" s="996"/>
      <c r="B434" s="635" t="s">
        <v>1899</v>
      </c>
      <c r="C434" s="638">
        <v>12</v>
      </c>
      <c r="D434" s="639">
        <v>0</v>
      </c>
      <c r="E434" s="638">
        <v>2</v>
      </c>
      <c r="F434" s="639">
        <v>3</v>
      </c>
      <c r="G434" s="639">
        <v>2</v>
      </c>
      <c r="H434" s="638">
        <v>19</v>
      </c>
      <c r="I434" s="638">
        <v>12</v>
      </c>
      <c r="J434" s="639">
        <v>1</v>
      </c>
      <c r="K434" s="639">
        <v>0</v>
      </c>
      <c r="L434" s="639">
        <v>0</v>
      </c>
      <c r="M434" s="639">
        <v>1</v>
      </c>
      <c r="N434" s="638">
        <v>3</v>
      </c>
      <c r="O434" s="638">
        <f t="shared" si="175"/>
        <v>38</v>
      </c>
      <c r="P434" s="639">
        <f t="shared" si="176"/>
        <v>17</v>
      </c>
      <c r="Q434" s="638">
        <f t="shared" si="177"/>
        <v>55</v>
      </c>
      <c r="R434" s="638">
        <v>0</v>
      </c>
      <c r="S434" s="638">
        <v>0</v>
      </c>
      <c r="T434" s="638">
        <f t="shared" si="178"/>
        <v>0</v>
      </c>
    </row>
    <row r="435" spans="1:20" ht="25.5" hidden="1" outlineLevel="1">
      <c r="A435" s="996"/>
      <c r="B435" s="635" t="s">
        <v>1900</v>
      </c>
      <c r="C435" s="636">
        <v>9</v>
      </c>
      <c r="D435" s="637">
        <v>0</v>
      </c>
      <c r="E435" s="636">
        <v>0</v>
      </c>
      <c r="F435" s="636">
        <v>1</v>
      </c>
      <c r="G435" s="636">
        <v>0</v>
      </c>
      <c r="H435" s="638">
        <v>4</v>
      </c>
      <c r="I435" s="637">
        <v>2</v>
      </c>
      <c r="J435" s="637">
        <v>0</v>
      </c>
      <c r="K435" s="637">
        <v>1</v>
      </c>
      <c r="L435" s="637">
        <v>0</v>
      </c>
      <c r="M435" s="637">
        <v>0</v>
      </c>
      <c r="N435" s="637">
        <v>1</v>
      </c>
      <c r="O435" s="638">
        <f t="shared" si="175"/>
        <v>14</v>
      </c>
      <c r="P435" s="639">
        <f t="shared" si="176"/>
        <v>4</v>
      </c>
      <c r="Q435" s="638">
        <f t="shared" si="177"/>
        <v>18</v>
      </c>
      <c r="R435" s="638">
        <v>0</v>
      </c>
      <c r="S435" s="638">
        <v>0</v>
      </c>
      <c r="T435" s="638">
        <f t="shared" si="178"/>
        <v>0</v>
      </c>
    </row>
    <row r="436" spans="1:20" ht="38.25" hidden="1" outlineLevel="1">
      <c r="A436" s="996"/>
      <c r="B436" s="635" t="s">
        <v>1901</v>
      </c>
      <c r="C436" s="638">
        <v>297</v>
      </c>
      <c r="D436" s="638">
        <v>37</v>
      </c>
      <c r="E436" s="638">
        <v>78</v>
      </c>
      <c r="F436" s="638">
        <v>103</v>
      </c>
      <c r="G436" s="638">
        <v>15</v>
      </c>
      <c r="H436" s="638">
        <v>385</v>
      </c>
      <c r="I436" s="638">
        <v>121</v>
      </c>
      <c r="J436" s="638">
        <v>14</v>
      </c>
      <c r="K436" s="638">
        <v>26</v>
      </c>
      <c r="L436" s="638">
        <v>25</v>
      </c>
      <c r="M436" s="638">
        <v>6</v>
      </c>
      <c r="N436" s="638">
        <v>81</v>
      </c>
      <c r="O436" s="638">
        <f t="shared" si="175"/>
        <v>915</v>
      </c>
      <c r="P436" s="639">
        <f t="shared" si="176"/>
        <v>273</v>
      </c>
      <c r="Q436" s="638">
        <f t="shared" si="177"/>
        <v>1188</v>
      </c>
      <c r="R436" s="638">
        <v>2</v>
      </c>
      <c r="S436" s="638">
        <v>0</v>
      </c>
      <c r="T436" s="638">
        <f t="shared" si="178"/>
        <v>2</v>
      </c>
    </row>
    <row r="437" spans="1:20" ht="25.5" hidden="1" outlineLevel="1">
      <c r="A437" s="635" t="s">
        <v>1902</v>
      </c>
      <c r="B437" s="635" t="s">
        <v>1903</v>
      </c>
      <c r="C437" s="636">
        <v>366</v>
      </c>
      <c r="D437" s="636">
        <v>33</v>
      </c>
      <c r="E437" s="636">
        <v>51</v>
      </c>
      <c r="F437" s="636">
        <v>80</v>
      </c>
      <c r="G437" s="636">
        <v>18</v>
      </c>
      <c r="H437" s="638">
        <v>452</v>
      </c>
      <c r="I437" s="636">
        <v>75</v>
      </c>
      <c r="J437" s="636">
        <v>3</v>
      </c>
      <c r="K437" s="636">
        <v>11</v>
      </c>
      <c r="L437" s="636">
        <v>13</v>
      </c>
      <c r="M437" s="636">
        <v>3</v>
      </c>
      <c r="N437" s="638">
        <v>72</v>
      </c>
      <c r="O437" s="638">
        <f t="shared" si="175"/>
        <v>1000</v>
      </c>
      <c r="P437" s="639">
        <f t="shared" si="176"/>
        <v>177</v>
      </c>
      <c r="Q437" s="638">
        <f t="shared" si="177"/>
        <v>1177</v>
      </c>
      <c r="R437" s="638">
        <v>2</v>
      </c>
      <c r="S437" s="638">
        <v>0</v>
      </c>
      <c r="T437" s="638">
        <f t="shared" si="178"/>
        <v>2</v>
      </c>
    </row>
    <row r="438" spans="1:20" ht="25.5" hidden="1" outlineLevel="1">
      <c r="A438" s="996" t="s">
        <v>1904</v>
      </c>
      <c r="B438" s="635" t="s">
        <v>1905</v>
      </c>
      <c r="C438" s="638">
        <v>39</v>
      </c>
      <c r="D438" s="638">
        <v>8</v>
      </c>
      <c r="E438" s="638">
        <v>7</v>
      </c>
      <c r="F438" s="638">
        <v>21</v>
      </c>
      <c r="G438" s="638">
        <v>5</v>
      </c>
      <c r="H438" s="638">
        <v>126</v>
      </c>
      <c r="I438" s="638">
        <v>1</v>
      </c>
      <c r="J438" s="639">
        <v>0</v>
      </c>
      <c r="K438" s="638">
        <v>0</v>
      </c>
      <c r="L438" s="638">
        <v>0</v>
      </c>
      <c r="M438" s="639">
        <v>0</v>
      </c>
      <c r="N438" s="638">
        <v>3</v>
      </c>
      <c r="O438" s="638">
        <f t="shared" si="175"/>
        <v>206</v>
      </c>
      <c r="P438" s="639">
        <f t="shared" si="176"/>
        <v>4</v>
      </c>
      <c r="Q438" s="638">
        <f t="shared" si="177"/>
        <v>210</v>
      </c>
      <c r="R438" s="638">
        <v>0</v>
      </c>
      <c r="S438" s="638">
        <v>0</v>
      </c>
      <c r="T438" s="638">
        <f t="shared" si="178"/>
        <v>0</v>
      </c>
    </row>
    <row r="439" spans="1:20" hidden="1" outlineLevel="1">
      <c r="A439" s="996"/>
      <c r="B439" s="635" t="s">
        <v>1906</v>
      </c>
      <c r="C439" s="636">
        <v>255</v>
      </c>
      <c r="D439" s="636">
        <v>29</v>
      </c>
      <c r="E439" s="636">
        <v>48</v>
      </c>
      <c r="F439" s="636">
        <v>43</v>
      </c>
      <c r="G439" s="636">
        <v>9</v>
      </c>
      <c r="H439" s="638">
        <v>425</v>
      </c>
      <c r="I439" s="636">
        <v>5</v>
      </c>
      <c r="J439" s="636">
        <v>1</v>
      </c>
      <c r="K439" s="637">
        <v>2</v>
      </c>
      <c r="L439" s="637">
        <v>0</v>
      </c>
      <c r="M439" s="637">
        <v>1</v>
      </c>
      <c r="N439" s="638">
        <v>9</v>
      </c>
      <c r="O439" s="638">
        <f t="shared" si="175"/>
        <v>809</v>
      </c>
      <c r="P439" s="639">
        <f t="shared" si="176"/>
        <v>18</v>
      </c>
      <c r="Q439" s="638">
        <f t="shared" si="177"/>
        <v>827</v>
      </c>
      <c r="R439" s="638">
        <v>1</v>
      </c>
      <c r="S439" s="638">
        <v>0</v>
      </c>
      <c r="T439" s="638">
        <f t="shared" si="178"/>
        <v>1</v>
      </c>
    </row>
    <row r="440" spans="1:20" ht="25.5" hidden="1" outlineLevel="1">
      <c r="A440" s="996" t="s">
        <v>1907</v>
      </c>
      <c r="B440" s="635" t="s">
        <v>1908</v>
      </c>
      <c r="C440" s="638">
        <v>198</v>
      </c>
      <c r="D440" s="638">
        <v>33</v>
      </c>
      <c r="E440" s="638">
        <v>46</v>
      </c>
      <c r="F440" s="638">
        <v>94</v>
      </c>
      <c r="G440" s="638">
        <v>20</v>
      </c>
      <c r="H440" s="638">
        <v>381</v>
      </c>
      <c r="I440" s="638">
        <v>19</v>
      </c>
      <c r="J440" s="638">
        <v>2</v>
      </c>
      <c r="K440" s="639">
        <v>4</v>
      </c>
      <c r="L440" s="638">
        <v>4</v>
      </c>
      <c r="M440" s="639">
        <v>4</v>
      </c>
      <c r="N440" s="638">
        <v>29</v>
      </c>
      <c r="O440" s="638">
        <f t="shared" si="175"/>
        <v>772</v>
      </c>
      <c r="P440" s="639">
        <f t="shared" si="176"/>
        <v>62</v>
      </c>
      <c r="Q440" s="638">
        <f t="shared" si="177"/>
        <v>834</v>
      </c>
      <c r="R440" s="638">
        <v>1</v>
      </c>
      <c r="S440" s="638">
        <v>0</v>
      </c>
      <c r="T440" s="638">
        <f t="shared" si="178"/>
        <v>1</v>
      </c>
    </row>
    <row r="441" spans="1:20" ht="25.5" hidden="1" outlineLevel="1">
      <c r="A441" s="996"/>
      <c r="B441" s="635" t="s">
        <v>1909</v>
      </c>
      <c r="C441" s="636">
        <v>39</v>
      </c>
      <c r="D441" s="636">
        <v>5</v>
      </c>
      <c r="E441" s="636">
        <v>7</v>
      </c>
      <c r="F441" s="636">
        <v>7</v>
      </c>
      <c r="G441" s="636">
        <v>3</v>
      </c>
      <c r="H441" s="638">
        <v>47</v>
      </c>
      <c r="I441" s="636">
        <v>2</v>
      </c>
      <c r="J441" s="637">
        <v>0</v>
      </c>
      <c r="K441" s="637">
        <v>0</v>
      </c>
      <c r="L441" s="637">
        <v>0</v>
      </c>
      <c r="M441" s="637">
        <v>0</v>
      </c>
      <c r="N441" s="637">
        <v>0</v>
      </c>
      <c r="O441" s="638">
        <f t="shared" si="175"/>
        <v>108</v>
      </c>
      <c r="P441" s="639">
        <f t="shared" si="176"/>
        <v>2</v>
      </c>
      <c r="Q441" s="638">
        <f t="shared" si="177"/>
        <v>110</v>
      </c>
      <c r="R441" s="638">
        <v>1</v>
      </c>
      <c r="S441" s="638">
        <v>0</v>
      </c>
      <c r="T441" s="638">
        <f t="shared" si="178"/>
        <v>1</v>
      </c>
    </row>
    <row r="442" spans="1:20" ht="25.5" hidden="1" outlineLevel="1">
      <c r="A442" s="996"/>
      <c r="B442" s="635" t="s">
        <v>1910</v>
      </c>
      <c r="C442" s="638">
        <v>155</v>
      </c>
      <c r="D442" s="638">
        <v>15</v>
      </c>
      <c r="E442" s="638">
        <v>26</v>
      </c>
      <c r="F442" s="638">
        <v>38</v>
      </c>
      <c r="G442" s="638">
        <v>7</v>
      </c>
      <c r="H442" s="638">
        <v>197</v>
      </c>
      <c r="I442" s="638">
        <v>36</v>
      </c>
      <c r="J442" s="638">
        <v>5</v>
      </c>
      <c r="K442" s="638">
        <v>7</v>
      </c>
      <c r="L442" s="638">
        <v>13</v>
      </c>
      <c r="M442" s="638">
        <v>1</v>
      </c>
      <c r="N442" s="638">
        <v>58</v>
      </c>
      <c r="O442" s="638">
        <f t="shared" si="175"/>
        <v>438</v>
      </c>
      <c r="P442" s="639">
        <f t="shared" si="176"/>
        <v>120</v>
      </c>
      <c r="Q442" s="638">
        <f t="shared" si="177"/>
        <v>558</v>
      </c>
      <c r="R442" s="638">
        <v>1</v>
      </c>
      <c r="S442" s="638">
        <v>0</v>
      </c>
      <c r="T442" s="638">
        <f t="shared" si="178"/>
        <v>1</v>
      </c>
    </row>
    <row r="443" spans="1:20" ht="25.5" hidden="1" outlineLevel="1">
      <c r="A443" s="996"/>
      <c r="B443" s="635" t="s">
        <v>1911</v>
      </c>
      <c r="C443" s="636">
        <v>2901</v>
      </c>
      <c r="D443" s="636">
        <v>246</v>
      </c>
      <c r="E443" s="636">
        <v>435</v>
      </c>
      <c r="F443" s="636">
        <v>573</v>
      </c>
      <c r="G443" s="636">
        <v>180</v>
      </c>
      <c r="H443" s="638">
        <v>3478</v>
      </c>
      <c r="I443" s="636">
        <v>384</v>
      </c>
      <c r="J443" s="636">
        <v>25</v>
      </c>
      <c r="K443" s="636">
        <v>44</v>
      </c>
      <c r="L443" s="636">
        <v>52</v>
      </c>
      <c r="M443" s="636">
        <v>13</v>
      </c>
      <c r="N443" s="638">
        <v>226</v>
      </c>
      <c r="O443" s="638">
        <f>SUM(C443:H443)</f>
        <v>7813</v>
      </c>
      <c r="P443" s="639">
        <f>SUM(I443:N443)</f>
        <v>744</v>
      </c>
      <c r="Q443" s="638">
        <f>+P443+O443</f>
        <v>8557</v>
      </c>
      <c r="R443" s="638">
        <v>25</v>
      </c>
      <c r="S443" s="638">
        <v>2</v>
      </c>
      <c r="T443" s="638">
        <f>+S443+R443</f>
        <v>27</v>
      </c>
    </row>
    <row r="444" spans="1:20" ht="18" customHeight="1" collapsed="1">
      <c r="A444" s="981" t="s">
        <v>1912</v>
      </c>
      <c r="B444" s="981"/>
      <c r="C444" s="634">
        <f>SUM(C445:C447)</f>
        <v>4366</v>
      </c>
      <c r="D444" s="634">
        <f t="shared" ref="D444:T444" si="179">SUM(D445:D447)</f>
        <v>403</v>
      </c>
      <c r="E444" s="634">
        <f t="shared" si="179"/>
        <v>660</v>
      </c>
      <c r="F444" s="634">
        <f t="shared" si="179"/>
        <v>860</v>
      </c>
      <c r="G444" s="634">
        <f t="shared" si="179"/>
        <v>190</v>
      </c>
      <c r="H444" s="634">
        <f t="shared" si="179"/>
        <v>4944</v>
      </c>
      <c r="I444" s="634">
        <f t="shared" si="179"/>
        <v>349</v>
      </c>
      <c r="J444" s="634">
        <f t="shared" si="179"/>
        <v>49</v>
      </c>
      <c r="K444" s="634">
        <f t="shared" si="179"/>
        <v>70</v>
      </c>
      <c r="L444" s="634">
        <f t="shared" si="179"/>
        <v>76</v>
      </c>
      <c r="M444" s="634">
        <f t="shared" si="179"/>
        <v>27</v>
      </c>
      <c r="N444" s="634">
        <f t="shared" si="179"/>
        <v>312</v>
      </c>
      <c r="O444" s="634">
        <f t="shared" si="179"/>
        <v>11423</v>
      </c>
      <c r="P444" s="634">
        <f t="shared" si="179"/>
        <v>883</v>
      </c>
      <c r="Q444" s="630">
        <f t="shared" si="179"/>
        <v>12306</v>
      </c>
      <c r="R444" s="634">
        <f t="shared" si="179"/>
        <v>49</v>
      </c>
      <c r="S444" s="634">
        <f t="shared" si="179"/>
        <v>0</v>
      </c>
      <c r="T444" s="630">
        <f t="shared" si="179"/>
        <v>49</v>
      </c>
    </row>
    <row r="445" spans="1:20" hidden="1" outlineLevel="1">
      <c r="A445" s="996" t="s">
        <v>1913</v>
      </c>
      <c r="B445" s="635" t="s">
        <v>1914</v>
      </c>
      <c r="C445" s="638">
        <v>1610</v>
      </c>
      <c r="D445" s="638">
        <v>187</v>
      </c>
      <c r="E445" s="638">
        <v>273</v>
      </c>
      <c r="F445" s="638">
        <v>368</v>
      </c>
      <c r="G445" s="638">
        <v>71</v>
      </c>
      <c r="H445" s="638">
        <v>1940</v>
      </c>
      <c r="I445" s="638">
        <v>70</v>
      </c>
      <c r="J445" s="638">
        <v>2</v>
      </c>
      <c r="K445" s="638">
        <v>14</v>
      </c>
      <c r="L445" s="638">
        <v>17</v>
      </c>
      <c r="M445" s="638">
        <v>6</v>
      </c>
      <c r="N445" s="638">
        <v>58</v>
      </c>
      <c r="O445" s="638">
        <f t="shared" ref="O445:O447" si="180">SUM(C445:H445)</f>
        <v>4449</v>
      </c>
      <c r="P445" s="639">
        <f t="shared" ref="P445:P447" si="181">SUM(I445:N445)</f>
        <v>167</v>
      </c>
      <c r="Q445" s="638">
        <f t="shared" ref="Q445:Q447" si="182">+P445+O445</f>
        <v>4616</v>
      </c>
      <c r="R445" s="638">
        <v>10</v>
      </c>
      <c r="S445" s="638">
        <v>0</v>
      </c>
      <c r="T445" s="638">
        <f t="shared" ref="T445:T447" si="183">+S445+R445</f>
        <v>10</v>
      </c>
    </row>
    <row r="446" spans="1:20" ht="25.5" hidden="1" outlineLevel="1">
      <c r="A446" s="996"/>
      <c r="B446" s="635" t="s">
        <v>1915</v>
      </c>
      <c r="C446" s="636">
        <v>659</v>
      </c>
      <c r="D446" s="636">
        <v>47</v>
      </c>
      <c r="E446" s="636">
        <v>84</v>
      </c>
      <c r="F446" s="636">
        <v>116</v>
      </c>
      <c r="G446" s="636">
        <v>35</v>
      </c>
      <c r="H446" s="638">
        <v>677</v>
      </c>
      <c r="I446" s="636">
        <v>69</v>
      </c>
      <c r="J446" s="636">
        <v>10</v>
      </c>
      <c r="K446" s="636">
        <v>11</v>
      </c>
      <c r="L446" s="636">
        <v>8</v>
      </c>
      <c r="M446" s="636">
        <v>3</v>
      </c>
      <c r="N446" s="638">
        <v>52</v>
      </c>
      <c r="O446" s="638">
        <f t="shared" si="180"/>
        <v>1618</v>
      </c>
      <c r="P446" s="639">
        <f t="shared" si="181"/>
        <v>153</v>
      </c>
      <c r="Q446" s="638">
        <f t="shared" si="182"/>
        <v>1771</v>
      </c>
      <c r="R446" s="638">
        <v>10</v>
      </c>
      <c r="S446" s="638">
        <v>0</v>
      </c>
      <c r="T446" s="638">
        <f t="shared" si="183"/>
        <v>10</v>
      </c>
    </row>
    <row r="447" spans="1:20" ht="25.5" hidden="1" outlineLevel="1">
      <c r="A447" s="996"/>
      <c r="B447" s="635" t="s">
        <v>1916</v>
      </c>
      <c r="C447" s="638">
        <v>2097</v>
      </c>
      <c r="D447" s="638">
        <v>169</v>
      </c>
      <c r="E447" s="638">
        <v>303</v>
      </c>
      <c r="F447" s="638">
        <v>376</v>
      </c>
      <c r="G447" s="638">
        <v>84</v>
      </c>
      <c r="H447" s="638">
        <v>2327</v>
      </c>
      <c r="I447" s="638">
        <v>210</v>
      </c>
      <c r="J447" s="638">
        <v>37</v>
      </c>
      <c r="K447" s="638">
        <v>45</v>
      </c>
      <c r="L447" s="638">
        <v>51</v>
      </c>
      <c r="M447" s="638">
        <v>18</v>
      </c>
      <c r="N447" s="638">
        <v>202</v>
      </c>
      <c r="O447" s="638">
        <f t="shared" si="180"/>
        <v>5356</v>
      </c>
      <c r="P447" s="639">
        <f t="shared" si="181"/>
        <v>563</v>
      </c>
      <c r="Q447" s="638">
        <f t="shared" si="182"/>
        <v>5919</v>
      </c>
      <c r="R447" s="638">
        <v>29</v>
      </c>
      <c r="S447" s="638">
        <v>0</v>
      </c>
      <c r="T447" s="638">
        <f t="shared" si="183"/>
        <v>29</v>
      </c>
    </row>
    <row r="448" spans="1:20" ht="18" customHeight="1" collapsed="1">
      <c r="A448" s="981" t="s">
        <v>1917</v>
      </c>
      <c r="B448" s="981"/>
      <c r="C448" s="634">
        <f>SUM(C449:C459)</f>
        <v>3740</v>
      </c>
      <c r="D448" s="634">
        <f t="shared" ref="D448:T448" si="184">SUM(D449:D459)</f>
        <v>152</v>
      </c>
      <c r="E448" s="634">
        <f t="shared" si="184"/>
        <v>282</v>
      </c>
      <c r="F448" s="634">
        <f t="shared" si="184"/>
        <v>398</v>
      </c>
      <c r="G448" s="634">
        <f t="shared" si="184"/>
        <v>102</v>
      </c>
      <c r="H448" s="634">
        <f t="shared" si="184"/>
        <v>2991</v>
      </c>
      <c r="I448" s="634">
        <f t="shared" si="184"/>
        <v>22</v>
      </c>
      <c r="J448" s="634">
        <f t="shared" si="184"/>
        <v>0</v>
      </c>
      <c r="K448" s="634">
        <f t="shared" si="184"/>
        <v>1</v>
      </c>
      <c r="L448" s="634">
        <f t="shared" si="184"/>
        <v>1</v>
      </c>
      <c r="M448" s="634">
        <f t="shared" si="184"/>
        <v>0</v>
      </c>
      <c r="N448" s="634">
        <f t="shared" si="184"/>
        <v>8</v>
      </c>
      <c r="O448" s="634">
        <f t="shared" si="184"/>
        <v>7665</v>
      </c>
      <c r="P448" s="634">
        <f t="shared" si="184"/>
        <v>32</v>
      </c>
      <c r="Q448" s="630">
        <f t="shared" si="184"/>
        <v>7697</v>
      </c>
      <c r="R448" s="634">
        <f t="shared" si="184"/>
        <v>179</v>
      </c>
      <c r="S448" s="634">
        <f t="shared" si="184"/>
        <v>0</v>
      </c>
      <c r="T448" s="630">
        <f t="shared" si="184"/>
        <v>179</v>
      </c>
    </row>
    <row r="449" spans="1:20" ht="11.25" hidden="1" customHeight="1" outlineLevel="1">
      <c r="A449" s="996" t="s">
        <v>1918</v>
      </c>
      <c r="B449" s="635" t="s">
        <v>1919</v>
      </c>
      <c r="C449" s="636">
        <v>11</v>
      </c>
      <c r="D449" s="636">
        <v>1</v>
      </c>
      <c r="E449" s="636">
        <v>1</v>
      </c>
      <c r="F449" s="636">
        <v>0</v>
      </c>
      <c r="G449" s="636">
        <v>0</v>
      </c>
      <c r="H449" s="638">
        <v>24</v>
      </c>
      <c r="I449" s="637">
        <v>0</v>
      </c>
      <c r="J449" s="637">
        <v>0</v>
      </c>
      <c r="K449" s="637">
        <v>0</v>
      </c>
      <c r="L449" s="637">
        <v>0</v>
      </c>
      <c r="M449" s="637">
        <v>0</v>
      </c>
      <c r="N449" s="637">
        <v>0</v>
      </c>
      <c r="O449" s="638">
        <f>SUM(C449:J449)</f>
        <v>37</v>
      </c>
      <c r="P449" s="639">
        <f t="shared" ref="P449:P459" si="185">SUM(I449:N449)</f>
        <v>0</v>
      </c>
      <c r="Q449" s="638">
        <f t="shared" ref="Q449:Q459" si="186">+P449+O449</f>
        <v>37</v>
      </c>
      <c r="R449" s="638">
        <v>0</v>
      </c>
      <c r="S449" s="638">
        <v>0</v>
      </c>
      <c r="T449" s="638">
        <f t="shared" ref="T449:T459" si="187">+S449+R449</f>
        <v>0</v>
      </c>
    </row>
    <row r="450" spans="1:20" ht="25.5" hidden="1" outlineLevel="1">
      <c r="A450" s="996"/>
      <c r="B450" s="635" t="s">
        <v>1920</v>
      </c>
      <c r="C450" s="638">
        <v>1</v>
      </c>
      <c r="D450" s="639">
        <v>0</v>
      </c>
      <c r="E450" s="638">
        <v>0</v>
      </c>
      <c r="F450" s="638">
        <v>0</v>
      </c>
      <c r="G450" s="638">
        <v>0</v>
      </c>
      <c r="H450" s="638">
        <v>8</v>
      </c>
      <c r="I450" s="639">
        <v>0</v>
      </c>
      <c r="J450" s="639">
        <v>0</v>
      </c>
      <c r="K450" s="639">
        <v>0</v>
      </c>
      <c r="L450" s="639">
        <v>0</v>
      </c>
      <c r="M450" s="639">
        <v>0</v>
      </c>
      <c r="N450" s="639">
        <v>0</v>
      </c>
      <c r="O450" s="638">
        <f>SUM(C450:N450)</f>
        <v>9</v>
      </c>
      <c r="P450" s="639">
        <f t="shared" si="185"/>
        <v>0</v>
      </c>
      <c r="Q450" s="638">
        <f t="shared" si="186"/>
        <v>9</v>
      </c>
      <c r="R450" s="638">
        <v>0</v>
      </c>
      <c r="S450" s="638">
        <v>0</v>
      </c>
      <c r="T450" s="638">
        <f t="shared" si="187"/>
        <v>0</v>
      </c>
    </row>
    <row r="451" spans="1:20" ht="11.25" hidden="1" customHeight="1" outlineLevel="1">
      <c r="A451" s="996" t="s">
        <v>1921</v>
      </c>
      <c r="B451" s="635" t="s">
        <v>1922</v>
      </c>
      <c r="C451" s="636">
        <v>235</v>
      </c>
      <c r="D451" s="636">
        <v>4</v>
      </c>
      <c r="E451" s="636">
        <v>8</v>
      </c>
      <c r="F451" s="636">
        <v>16</v>
      </c>
      <c r="G451" s="636">
        <v>5</v>
      </c>
      <c r="H451" s="638">
        <v>112</v>
      </c>
      <c r="I451" s="637">
        <v>1</v>
      </c>
      <c r="J451" s="637">
        <v>0</v>
      </c>
      <c r="K451" s="637">
        <v>0</v>
      </c>
      <c r="L451" s="637">
        <v>0</v>
      </c>
      <c r="M451" s="637">
        <v>0</v>
      </c>
      <c r="N451" s="637">
        <v>1</v>
      </c>
      <c r="O451" s="638">
        <f t="shared" ref="O451:O459" si="188">SUM(C451:H451)</f>
        <v>380</v>
      </c>
      <c r="P451" s="639">
        <f t="shared" si="185"/>
        <v>2</v>
      </c>
      <c r="Q451" s="638">
        <f t="shared" si="186"/>
        <v>382</v>
      </c>
      <c r="R451" s="638">
        <v>3</v>
      </c>
      <c r="S451" s="638">
        <v>0</v>
      </c>
      <c r="T451" s="638">
        <f t="shared" si="187"/>
        <v>3</v>
      </c>
    </row>
    <row r="452" spans="1:20" ht="25.5" hidden="1" outlineLevel="1">
      <c r="A452" s="996"/>
      <c r="B452" s="635" t="s">
        <v>1923</v>
      </c>
      <c r="C452" s="638">
        <v>573</v>
      </c>
      <c r="D452" s="638">
        <v>16</v>
      </c>
      <c r="E452" s="638">
        <v>36</v>
      </c>
      <c r="F452" s="638">
        <v>44</v>
      </c>
      <c r="G452" s="638">
        <v>14</v>
      </c>
      <c r="H452" s="638">
        <v>340</v>
      </c>
      <c r="I452" s="638">
        <v>5</v>
      </c>
      <c r="J452" s="639">
        <v>0</v>
      </c>
      <c r="K452" s="638">
        <v>0</v>
      </c>
      <c r="L452" s="639">
        <v>0</v>
      </c>
      <c r="M452" s="639">
        <v>0</v>
      </c>
      <c r="N452" s="639">
        <v>0</v>
      </c>
      <c r="O452" s="638">
        <f t="shared" si="188"/>
        <v>1023</v>
      </c>
      <c r="P452" s="639">
        <f t="shared" si="185"/>
        <v>5</v>
      </c>
      <c r="Q452" s="638">
        <f t="shared" si="186"/>
        <v>1028</v>
      </c>
      <c r="R452" s="638">
        <v>27</v>
      </c>
      <c r="S452" s="638">
        <v>0</v>
      </c>
      <c r="T452" s="638">
        <f t="shared" si="187"/>
        <v>27</v>
      </c>
    </row>
    <row r="453" spans="1:20" hidden="1" outlineLevel="1">
      <c r="A453" s="996" t="s">
        <v>1924</v>
      </c>
      <c r="B453" s="635" t="s">
        <v>1925</v>
      </c>
      <c r="C453" s="636">
        <v>190</v>
      </c>
      <c r="D453" s="636">
        <v>5</v>
      </c>
      <c r="E453" s="636">
        <v>19</v>
      </c>
      <c r="F453" s="636">
        <v>21</v>
      </c>
      <c r="G453" s="636">
        <v>5</v>
      </c>
      <c r="H453" s="638">
        <v>135</v>
      </c>
      <c r="I453" s="637">
        <v>0</v>
      </c>
      <c r="J453" s="637">
        <v>0</v>
      </c>
      <c r="K453" s="637">
        <v>0</v>
      </c>
      <c r="L453" s="637">
        <v>0</v>
      </c>
      <c r="M453" s="637">
        <v>0</v>
      </c>
      <c r="N453" s="638">
        <v>1</v>
      </c>
      <c r="O453" s="638">
        <f t="shared" si="188"/>
        <v>375</v>
      </c>
      <c r="P453" s="639">
        <f t="shared" si="185"/>
        <v>1</v>
      </c>
      <c r="Q453" s="638">
        <f t="shared" si="186"/>
        <v>376</v>
      </c>
      <c r="R453" s="638">
        <v>6</v>
      </c>
      <c r="S453" s="638">
        <v>0</v>
      </c>
      <c r="T453" s="638">
        <f t="shared" si="187"/>
        <v>6</v>
      </c>
    </row>
    <row r="454" spans="1:20" ht="25.5" hidden="1" outlineLevel="1">
      <c r="A454" s="996"/>
      <c r="B454" s="635" t="s">
        <v>1926</v>
      </c>
      <c r="C454" s="638">
        <v>1667</v>
      </c>
      <c r="D454" s="638">
        <v>29</v>
      </c>
      <c r="E454" s="638">
        <v>79</v>
      </c>
      <c r="F454" s="638">
        <v>123</v>
      </c>
      <c r="G454" s="638">
        <v>30</v>
      </c>
      <c r="H454" s="638">
        <v>1218</v>
      </c>
      <c r="I454" s="639">
        <v>0</v>
      </c>
      <c r="J454" s="639">
        <v>0</v>
      </c>
      <c r="K454" s="639">
        <v>0</v>
      </c>
      <c r="L454" s="639">
        <v>0</v>
      </c>
      <c r="M454" s="639">
        <v>0</v>
      </c>
      <c r="N454" s="638">
        <v>0</v>
      </c>
      <c r="O454" s="638">
        <f>SUM(C454:N454)</f>
        <v>3146</v>
      </c>
      <c r="P454" s="639">
        <f t="shared" si="185"/>
        <v>0</v>
      </c>
      <c r="Q454" s="638">
        <f t="shared" si="186"/>
        <v>3146</v>
      </c>
      <c r="R454" s="638">
        <v>108</v>
      </c>
      <c r="S454" s="638">
        <v>0</v>
      </c>
      <c r="T454" s="638">
        <f t="shared" si="187"/>
        <v>108</v>
      </c>
    </row>
    <row r="455" spans="1:20" ht="25.5" hidden="1" outlineLevel="1">
      <c r="A455" s="996" t="s">
        <v>1927</v>
      </c>
      <c r="B455" s="635" t="s">
        <v>1928</v>
      </c>
      <c r="C455" s="636">
        <v>17</v>
      </c>
      <c r="D455" s="637">
        <v>1</v>
      </c>
      <c r="E455" s="637">
        <v>1</v>
      </c>
      <c r="F455" s="637">
        <v>2</v>
      </c>
      <c r="G455" s="637">
        <v>0</v>
      </c>
      <c r="H455" s="638">
        <v>9</v>
      </c>
      <c r="I455" s="637">
        <v>0</v>
      </c>
      <c r="J455" s="637">
        <v>0</v>
      </c>
      <c r="K455" s="637">
        <v>0</v>
      </c>
      <c r="L455" s="637">
        <v>0</v>
      </c>
      <c r="M455" s="637">
        <v>0</v>
      </c>
      <c r="N455" s="637">
        <v>0</v>
      </c>
      <c r="O455" s="638">
        <f>SUM(C455:N455)</f>
        <v>30</v>
      </c>
      <c r="P455" s="639">
        <f t="shared" si="185"/>
        <v>0</v>
      </c>
      <c r="Q455" s="638">
        <f t="shared" si="186"/>
        <v>30</v>
      </c>
      <c r="R455" s="638">
        <v>1</v>
      </c>
      <c r="S455" s="638">
        <v>0</v>
      </c>
      <c r="T455" s="638">
        <f t="shared" si="187"/>
        <v>1</v>
      </c>
    </row>
    <row r="456" spans="1:20" ht="25.5" hidden="1" outlineLevel="1">
      <c r="A456" s="996"/>
      <c r="B456" s="635" t="s">
        <v>1929</v>
      </c>
      <c r="C456" s="638">
        <v>328</v>
      </c>
      <c r="D456" s="638">
        <v>15</v>
      </c>
      <c r="E456" s="638">
        <v>34</v>
      </c>
      <c r="F456" s="638">
        <v>42</v>
      </c>
      <c r="G456" s="638">
        <v>8</v>
      </c>
      <c r="H456" s="638">
        <v>318</v>
      </c>
      <c r="I456" s="638">
        <v>0</v>
      </c>
      <c r="J456" s="639">
        <v>0</v>
      </c>
      <c r="K456" s="639">
        <v>0</v>
      </c>
      <c r="L456" s="639">
        <v>0</v>
      </c>
      <c r="M456" s="639">
        <v>0</v>
      </c>
      <c r="N456" s="638">
        <v>0</v>
      </c>
      <c r="O456" s="638">
        <f>SUM(C456:N456)</f>
        <v>745</v>
      </c>
      <c r="P456" s="639">
        <f t="shared" si="185"/>
        <v>0</v>
      </c>
      <c r="Q456" s="638">
        <f t="shared" si="186"/>
        <v>745</v>
      </c>
      <c r="R456" s="638">
        <v>18</v>
      </c>
      <c r="S456" s="638">
        <v>0</v>
      </c>
      <c r="T456" s="638">
        <f t="shared" si="187"/>
        <v>18</v>
      </c>
    </row>
    <row r="457" spans="1:20" ht="25.5" hidden="1" outlineLevel="1">
      <c r="A457" s="996"/>
      <c r="B457" s="635" t="s">
        <v>1930</v>
      </c>
      <c r="C457" s="636">
        <v>175</v>
      </c>
      <c r="D457" s="636">
        <v>16</v>
      </c>
      <c r="E457" s="636">
        <v>22</v>
      </c>
      <c r="F457" s="636">
        <v>38</v>
      </c>
      <c r="G457" s="636">
        <v>7</v>
      </c>
      <c r="H457" s="638">
        <v>243</v>
      </c>
      <c r="I457" s="636">
        <v>1</v>
      </c>
      <c r="J457" s="637">
        <v>0</v>
      </c>
      <c r="K457" s="637">
        <v>0</v>
      </c>
      <c r="L457" s="637">
        <v>0</v>
      </c>
      <c r="M457" s="637">
        <v>0</v>
      </c>
      <c r="N457" s="637">
        <v>1</v>
      </c>
      <c r="O457" s="638">
        <f t="shared" si="188"/>
        <v>501</v>
      </c>
      <c r="P457" s="639">
        <f t="shared" si="185"/>
        <v>2</v>
      </c>
      <c r="Q457" s="638">
        <f t="shared" si="186"/>
        <v>503</v>
      </c>
      <c r="R457" s="638">
        <v>8</v>
      </c>
      <c r="S457" s="638">
        <v>0</v>
      </c>
      <c r="T457" s="638">
        <f t="shared" si="187"/>
        <v>8</v>
      </c>
    </row>
    <row r="458" spans="1:20" ht="25.5" hidden="1" outlineLevel="1">
      <c r="A458" s="996"/>
      <c r="B458" s="635" t="s">
        <v>1931</v>
      </c>
      <c r="C458" s="638">
        <v>497</v>
      </c>
      <c r="D458" s="638">
        <v>62</v>
      </c>
      <c r="E458" s="638">
        <v>79</v>
      </c>
      <c r="F458" s="638">
        <v>108</v>
      </c>
      <c r="G458" s="638">
        <v>33</v>
      </c>
      <c r="H458" s="638">
        <v>554</v>
      </c>
      <c r="I458" s="638">
        <v>11</v>
      </c>
      <c r="J458" s="639">
        <v>0</v>
      </c>
      <c r="K458" s="639">
        <v>1</v>
      </c>
      <c r="L458" s="638">
        <v>1</v>
      </c>
      <c r="M458" s="639">
        <v>0</v>
      </c>
      <c r="N458" s="638">
        <v>5</v>
      </c>
      <c r="O458" s="638">
        <f t="shared" si="188"/>
        <v>1333</v>
      </c>
      <c r="P458" s="639">
        <f t="shared" si="185"/>
        <v>18</v>
      </c>
      <c r="Q458" s="638">
        <f t="shared" si="186"/>
        <v>1351</v>
      </c>
      <c r="R458" s="638">
        <v>7</v>
      </c>
      <c r="S458" s="638">
        <v>0</v>
      </c>
      <c r="T458" s="638">
        <f t="shared" si="187"/>
        <v>7</v>
      </c>
    </row>
    <row r="459" spans="1:20" ht="25.5" hidden="1" outlineLevel="1">
      <c r="A459" s="635" t="s">
        <v>1932</v>
      </c>
      <c r="B459" s="635" t="s">
        <v>1933</v>
      </c>
      <c r="C459" s="636">
        <v>46</v>
      </c>
      <c r="D459" s="637">
        <v>3</v>
      </c>
      <c r="E459" s="636">
        <v>3</v>
      </c>
      <c r="F459" s="636">
        <v>4</v>
      </c>
      <c r="G459" s="636">
        <v>0</v>
      </c>
      <c r="H459" s="638">
        <v>30</v>
      </c>
      <c r="I459" s="637">
        <v>4</v>
      </c>
      <c r="J459" s="637">
        <v>0</v>
      </c>
      <c r="K459" s="637">
        <v>0</v>
      </c>
      <c r="L459" s="637">
        <v>0</v>
      </c>
      <c r="M459" s="637">
        <v>0</v>
      </c>
      <c r="N459" s="638">
        <v>0</v>
      </c>
      <c r="O459" s="638">
        <f t="shared" si="188"/>
        <v>86</v>
      </c>
      <c r="P459" s="639">
        <f t="shared" si="185"/>
        <v>4</v>
      </c>
      <c r="Q459" s="638">
        <f t="shared" si="186"/>
        <v>90</v>
      </c>
      <c r="R459" s="638">
        <v>1</v>
      </c>
      <c r="S459" s="638">
        <v>0</v>
      </c>
      <c r="T459" s="638">
        <f t="shared" si="187"/>
        <v>1</v>
      </c>
    </row>
    <row r="460" spans="1:20" ht="18" customHeight="1" collapsed="1">
      <c r="A460" s="979" t="s">
        <v>1934</v>
      </c>
      <c r="B460" s="979"/>
      <c r="C460" s="630">
        <f>C461+C468+C475+C485+C488+C491</f>
        <v>45957</v>
      </c>
      <c r="D460" s="630">
        <f t="shared" ref="D460:T460" si="189">D461+D468+D475+D485+D488+D491</f>
        <v>2863</v>
      </c>
      <c r="E460" s="630">
        <f t="shared" si="189"/>
        <v>5160</v>
      </c>
      <c r="F460" s="630">
        <f t="shared" si="189"/>
        <v>7069</v>
      </c>
      <c r="G460" s="630">
        <f t="shared" si="189"/>
        <v>1993</v>
      </c>
      <c r="H460" s="630">
        <f t="shared" si="189"/>
        <v>44940</v>
      </c>
      <c r="I460" s="630">
        <f t="shared" si="189"/>
        <v>9812</v>
      </c>
      <c r="J460" s="630">
        <f t="shared" si="189"/>
        <v>568</v>
      </c>
      <c r="K460" s="630">
        <f t="shared" si="189"/>
        <v>938</v>
      </c>
      <c r="L460" s="630">
        <f t="shared" si="189"/>
        <v>1270</v>
      </c>
      <c r="M460" s="630">
        <f t="shared" si="189"/>
        <v>329</v>
      </c>
      <c r="N460" s="630">
        <f t="shared" si="189"/>
        <v>5590</v>
      </c>
      <c r="O460" s="630">
        <f t="shared" si="189"/>
        <v>107982</v>
      </c>
      <c r="P460" s="630">
        <f t="shared" si="189"/>
        <v>18507</v>
      </c>
      <c r="Q460" s="630">
        <f t="shared" si="189"/>
        <v>126489</v>
      </c>
      <c r="R460" s="630">
        <f t="shared" si="189"/>
        <v>619</v>
      </c>
      <c r="S460" s="630">
        <f t="shared" si="189"/>
        <v>18</v>
      </c>
      <c r="T460" s="630">
        <f t="shared" si="189"/>
        <v>637</v>
      </c>
    </row>
    <row r="461" spans="1:20" ht="18" customHeight="1">
      <c r="A461" s="981" t="s">
        <v>1935</v>
      </c>
      <c r="B461" s="981"/>
      <c r="C461" s="634">
        <f>SUM(C462:C467)</f>
        <v>3501</v>
      </c>
      <c r="D461" s="634">
        <f t="shared" ref="D461:T461" si="190">SUM(D462:D467)</f>
        <v>131</v>
      </c>
      <c r="E461" s="634">
        <f t="shared" si="190"/>
        <v>249</v>
      </c>
      <c r="F461" s="634">
        <f t="shared" si="190"/>
        <v>326</v>
      </c>
      <c r="G461" s="634">
        <f t="shared" si="190"/>
        <v>102</v>
      </c>
      <c r="H461" s="634">
        <f t="shared" si="190"/>
        <v>1810</v>
      </c>
      <c r="I461" s="634">
        <f t="shared" si="190"/>
        <v>3002</v>
      </c>
      <c r="J461" s="634">
        <f t="shared" si="190"/>
        <v>92</v>
      </c>
      <c r="K461" s="634">
        <f t="shared" si="190"/>
        <v>176</v>
      </c>
      <c r="L461" s="634">
        <f t="shared" si="190"/>
        <v>223</v>
      </c>
      <c r="M461" s="634">
        <f t="shared" si="190"/>
        <v>56</v>
      </c>
      <c r="N461" s="634">
        <f t="shared" si="190"/>
        <v>1008</v>
      </c>
      <c r="O461" s="634">
        <f t="shared" si="190"/>
        <v>6119</v>
      </c>
      <c r="P461" s="634">
        <f t="shared" si="190"/>
        <v>4557</v>
      </c>
      <c r="Q461" s="630">
        <f t="shared" si="190"/>
        <v>10676</v>
      </c>
      <c r="R461" s="634">
        <f t="shared" si="190"/>
        <v>21</v>
      </c>
      <c r="S461" s="634">
        <f t="shared" si="190"/>
        <v>6</v>
      </c>
      <c r="T461" s="630">
        <f t="shared" si="190"/>
        <v>27</v>
      </c>
    </row>
    <row r="462" spans="1:20" ht="25.5" hidden="1" outlineLevel="1">
      <c r="A462" s="996" t="s">
        <v>1936</v>
      </c>
      <c r="B462" s="635" t="s">
        <v>1937</v>
      </c>
      <c r="C462" s="638">
        <v>238</v>
      </c>
      <c r="D462" s="638">
        <v>12</v>
      </c>
      <c r="E462" s="638">
        <v>28</v>
      </c>
      <c r="F462" s="638">
        <v>26</v>
      </c>
      <c r="G462" s="638">
        <v>14</v>
      </c>
      <c r="H462" s="638">
        <v>232</v>
      </c>
      <c r="I462" s="638">
        <v>138</v>
      </c>
      <c r="J462" s="638">
        <v>7</v>
      </c>
      <c r="K462" s="638">
        <v>15</v>
      </c>
      <c r="L462" s="638">
        <v>7</v>
      </c>
      <c r="M462" s="638">
        <v>3</v>
      </c>
      <c r="N462" s="638">
        <v>75</v>
      </c>
      <c r="O462" s="638">
        <f t="shared" ref="O462:O467" si="191">SUM(C462:H462)</f>
        <v>550</v>
      </c>
      <c r="P462" s="639">
        <f t="shared" ref="P462:P467" si="192">SUM(I462:N462)</f>
        <v>245</v>
      </c>
      <c r="Q462" s="638">
        <f t="shared" ref="Q462:Q467" si="193">+P462+O462</f>
        <v>795</v>
      </c>
      <c r="R462" s="638">
        <v>3</v>
      </c>
      <c r="S462" s="638">
        <v>0</v>
      </c>
      <c r="T462" s="638">
        <f t="shared" ref="T462:T467" si="194">+S462+R462</f>
        <v>3</v>
      </c>
    </row>
    <row r="463" spans="1:20" ht="25.5" hidden="1" outlineLevel="1">
      <c r="A463" s="996"/>
      <c r="B463" s="635" t="s">
        <v>1938</v>
      </c>
      <c r="C463" s="636">
        <v>2405</v>
      </c>
      <c r="D463" s="636">
        <v>78</v>
      </c>
      <c r="E463" s="636">
        <v>155</v>
      </c>
      <c r="F463" s="636">
        <v>218</v>
      </c>
      <c r="G463" s="636">
        <v>56</v>
      </c>
      <c r="H463" s="638">
        <v>1091</v>
      </c>
      <c r="I463" s="636">
        <v>2405</v>
      </c>
      <c r="J463" s="636">
        <v>73</v>
      </c>
      <c r="K463" s="636">
        <v>138</v>
      </c>
      <c r="L463" s="636">
        <v>183</v>
      </c>
      <c r="M463" s="636">
        <v>43</v>
      </c>
      <c r="N463" s="638">
        <v>771</v>
      </c>
      <c r="O463" s="638">
        <f t="shared" si="191"/>
        <v>4003</v>
      </c>
      <c r="P463" s="639">
        <f t="shared" si="192"/>
        <v>3613</v>
      </c>
      <c r="Q463" s="638">
        <f t="shared" si="193"/>
        <v>7616</v>
      </c>
      <c r="R463" s="638">
        <v>8</v>
      </c>
      <c r="S463" s="638">
        <v>2</v>
      </c>
      <c r="T463" s="638">
        <f t="shared" si="194"/>
        <v>10</v>
      </c>
    </row>
    <row r="464" spans="1:20" ht="11.25" hidden="1" customHeight="1" outlineLevel="1">
      <c r="A464" s="996" t="s">
        <v>1939</v>
      </c>
      <c r="B464" s="635" t="s">
        <v>1940</v>
      </c>
      <c r="C464" s="638">
        <v>20</v>
      </c>
      <c r="D464" s="639">
        <v>1</v>
      </c>
      <c r="E464" s="638">
        <v>2</v>
      </c>
      <c r="F464" s="638">
        <v>2</v>
      </c>
      <c r="G464" s="639">
        <v>0</v>
      </c>
      <c r="H464" s="638">
        <v>9</v>
      </c>
      <c r="I464" s="638">
        <v>19</v>
      </c>
      <c r="J464" s="639">
        <v>0</v>
      </c>
      <c r="K464" s="638">
        <v>1</v>
      </c>
      <c r="L464" s="639">
        <v>2</v>
      </c>
      <c r="M464" s="638">
        <v>0</v>
      </c>
      <c r="N464" s="638">
        <v>10</v>
      </c>
      <c r="O464" s="638">
        <f t="shared" si="191"/>
        <v>34</v>
      </c>
      <c r="P464" s="639">
        <f t="shared" si="192"/>
        <v>32</v>
      </c>
      <c r="Q464" s="638">
        <f t="shared" si="193"/>
        <v>66</v>
      </c>
      <c r="R464" s="638">
        <v>0</v>
      </c>
      <c r="S464" s="638">
        <v>0</v>
      </c>
      <c r="T464" s="638">
        <f t="shared" si="194"/>
        <v>0</v>
      </c>
    </row>
    <row r="465" spans="1:20" hidden="1" outlineLevel="1">
      <c r="A465" s="996"/>
      <c r="B465" s="635" t="s">
        <v>1941</v>
      </c>
      <c r="C465" s="636">
        <v>174</v>
      </c>
      <c r="D465" s="636">
        <v>10</v>
      </c>
      <c r="E465" s="636">
        <v>9</v>
      </c>
      <c r="F465" s="636">
        <v>11</v>
      </c>
      <c r="G465" s="636">
        <v>5</v>
      </c>
      <c r="H465" s="638">
        <v>51</v>
      </c>
      <c r="I465" s="636">
        <v>81</v>
      </c>
      <c r="J465" s="637">
        <v>3</v>
      </c>
      <c r="K465" s="637">
        <v>4</v>
      </c>
      <c r="L465" s="637">
        <v>2</v>
      </c>
      <c r="M465" s="637">
        <v>0</v>
      </c>
      <c r="N465" s="638">
        <v>14</v>
      </c>
      <c r="O465" s="638">
        <f t="shared" si="191"/>
        <v>260</v>
      </c>
      <c r="P465" s="639">
        <f t="shared" si="192"/>
        <v>104</v>
      </c>
      <c r="Q465" s="638">
        <f t="shared" si="193"/>
        <v>364</v>
      </c>
      <c r="R465" s="638">
        <v>1</v>
      </c>
      <c r="S465" s="638">
        <v>1</v>
      </c>
      <c r="T465" s="638">
        <f t="shared" si="194"/>
        <v>2</v>
      </c>
    </row>
    <row r="466" spans="1:20" hidden="1" outlineLevel="1">
      <c r="A466" s="996"/>
      <c r="B466" s="635" t="s">
        <v>1942</v>
      </c>
      <c r="C466" s="638">
        <v>6</v>
      </c>
      <c r="D466" s="639">
        <v>1</v>
      </c>
      <c r="E466" s="639">
        <v>3</v>
      </c>
      <c r="F466" s="639">
        <v>1</v>
      </c>
      <c r="G466" s="639">
        <v>0</v>
      </c>
      <c r="H466" s="638">
        <v>3</v>
      </c>
      <c r="I466" s="638">
        <v>0</v>
      </c>
      <c r="J466" s="639">
        <v>0</v>
      </c>
      <c r="K466" s="639">
        <v>0</v>
      </c>
      <c r="L466" s="639">
        <v>0</v>
      </c>
      <c r="M466" s="639">
        <v>0</v>
      </c>
      <c r="N466" s="639">
        <v>0</v>
      </c>
      <c r="O466" s="638">
        <f>SUM(C466:N466)</f>
        <v>14</v>
      </c>
      <c r="P466" s="639">
        <f t="shared" si="192"/>
        <v>0</v>
      </c>
      <c r="Q466" s="638">
        <f t="shared" si="193"/>
        <v>14</v>
      </c>
      <c r="R466" s="638">
        <v>0</v>
      </c>
      <c r="S466" s="638">
        <v>0</v>
      </c>
      <c r="T466" s="638">
        <f t="shared" si="194"/>
        <v>0</v>
      </c>
    </row>
    <row r="467" spans="1:20" ht="25.5" hidden="1" outlineLevel="1">
      <c r="A467" s="996"/>
      <c r="B467" s="635" t="s">
        <v>1943</v>
      </c>
      <c r="C467" s="636">
        <v>658</v>
      </c>
      <c r="D467" s="636">
        <v>29</v>
      </c>
      <c r="E467" s="636">
        <v>52</v>
      </c>
      <c r="F467" s="636">
        <v>68</v>
      </c>
      <c r="G467" s="636">
        <v>27</v>
      </c>
      <c r="H467" s="638">
        <v>424</v>
      </c>
      <c r="I467" s="636">
        <v>359</v>
      </c>
      <c r="J467" s="636">
        <v>9</v>
      </c>
      <c r="K467" s="636">
        <v>18</v>
      </c>
      <c r="L467" s="636">
        <v>29</v>
      </c>
      <c r="M467" s="636">
        <v>10</v>
      </c>
      <c r="N467" s="638">
        <v>138</v>
      </c>
      <c r="O467" s="638">
        <f t="shared" si="191"/>
        <v>1258</v>
      </c>
      <c r="P467" s="639">
        <f t="shared" si="192"/>
        <v>563</v>
      </c>
      <c r="Q467" s="638">
        <f t="shared" si="193"/>
        <v>1821</v>
      </c>
      <c r="R467" s="638">
        <v>9</v>
      </c>
      <c r="S467" s="638">
        <v>3</v>
      </c>
      <c r="T467" s="638">
        <f t="shared" si="194"/>
        <v>12</v>
      </c>
    </row>
    <row r="468" spans="1:20" ht="27.75" customHeight="1" collapsed="1">
      <c r="A468" s="981" t="s">
        <v>1944</v>
      </c>
      <c r="B468" s="981"/>
      <c r="C468" s="634">
        <f>SUM(C469:C474)</f>
        <v>688</v>
      </c>
      <c r="D468" s="634">
        <f t="shared" ref="D468:T468" si="195">SUM(D469:D474)</f>
        <v>28</v>
      </c>
      <c r="E468" s="634">
        <f t="shared" si="195"/>
        <v>70</v>
      </c>
      <c r="F468" s="634">
        <f t="shared" si="195"/>
        <v>104</v>
      </c>
      <c r="G468" s="634">
        <f t="shared" si="195"/>
        <v>16</v>
      </c>
      <c r="H468" s="634">
        <f t="shared" si="195"/>
        <v>689</v>
      </c>
      <c r="I468" s="634">
        <f t="shared" si="195"/>
        <v>305</v>
      </c>
      <c r="J468" s="634">
        <f t="shared" si="195"/>
        <v>13</v>
      </c>
      <c r="K468" s="634">
        <f t="shared" si="195"/>
        <v>27</v>
      </c>
      <c r="L468" s="634">
        <f t="shared" si="195"/>
        <v>42</v>
      </c>
      <c r="M468" s="634">
        <f t="shared" si="195"/>
        <v>9</v>
      </c>
      <c r="N468" s="634">
        <f t="shared" si="195"/>
        <v>194</v>
      </c>
      <c r="O468" s="634">
        <f t="shared" si="195"/>
        <v>1595</v>
      </c>
      <c r="P468" s="634">
        <f t="shared" si="195"/>
        <v>590</v>
      </c>
      <c r="Q468" s="630">
        <f t="shared" si="195"/>
        <v>2185</v>
      </c>
      <c r="R468" s="634">
        <f t="shared" si="195"/>
        <v>15</v>
      </c>
      <c r="S468" s="634">
        <f t="shared" si="195"/>
        <v>2</v>
      </c>
      <c r="T468" s="630">
        <f t="shared" si="195"/>
        <v>17</v>
      </c>
    </row>
    <row r="469" spans="1:20" ht="22.5" hidden="1" customHeight="1" outlineLevel="1">
      <c r="A469" s="996" t="s">
        <v>1945</v>
      </c>
      <c r="B469" s="635" t="s">
        <v>1946</v>
      </c>
      <c r="C469" s="638">
        <v>82</v>
      </c>
      <c r="D469" s="638">
        <v>2</v>
      </c>
      <c r="E469" s="638">
        <v>3</v>
      </c>
      <c r="F469" s="638">
        <v>5</v>
      </c>
      <c r="G469" s="638">
        <v>2</v>
      </c>
      <c r="H469" s="638">
        <v>63</v>
      </c>
      <c r="I469" s="638">
        <v>45</v>
      </c>
      <c r="J469" s="638">
        <v>1</v>
      </c>
      <c r="K469" s="638">
        <v>3</v>
      </c>
      <c r="L469" s="638">
        <v>8</v>
      </c>
      <c r="M469" s="638">
        <v>2</v>
      </c>
      <c r="N469" s="638">
        <v>29</v>
      </c>
      <c r="O469" s="638">
        <f t="shared" ref="O469:O474" si="196">SUM(C469:H469)</f>
        <v>157</v>
      </c>
      <c r="P469" s="639">
        <f t="shared" ref="P469:P474" si="197">SUM(I469:N469)</f>
        <v>88</v>
      </c>
      <c r="Q469" s="638">
        <f t="shared" ref="Q469:Q474" si="198">+P469+O469</f>
        <v>245</v>
      </c>
      <c r="R469" s="638">
        <v>2</v>
      </c>
      <c r="S469" s="638">
        <v>0</v>
      </c>
      <c r="T469" s="638">
        <f t="shared" ref="T469:T474" si="199">+S469+R469</f>
        <v>2</v>
      </c>
    </row>
    <row r="470" spans="1:20" ht="38.25" hidden="1" outlineLevel="1">
      <c r="A470" s="996"/>
      <c r="B470" s="635" t="s">
        <v>1947</v>
      </c>
      <c r="C470" s="636">
        <v>139</v>
      </c>
      <c r="D470" s="636">
        <v>5</v>
      </c>
      <c r="E470" s="636">
        <v>18</v>
      </c>
      <c r="F470" s="636">
        <v>29</v>
      </c>
      <c r="G470" s="636">
        <v>3</v>
      </c>
      <c r="H470" s="638">
        <v>137</v>
      </c>
      <c r="I470" s="636">
        <v>28</v>
      </c>
      <c r="J470" s="636">
        <v>0</v>
      </c>
      <c r="K470" s="636">
        <v>2</v>
      </c>
      <c r="L470" s="636">
        <v>1</v>
      </c>
      <c r="M470" s="636">
        <v>2</v>
      </c>
      <c r="N470" s="638">
        <v>22</v>
      </c>
      <c r="O470" s="638">
        <f t="shared" si="196"/>
        <v>331</v>
      </c>
      <c r="P470" s="639">
        <f t="shared" si="197"/>
        <v>55</v>
      </c>
      <c r="Q470" s="638">
        <f t="shared" si="198"/>
        <v>386</v>
      </c>
      <c r="R470" s="638">
        <v>4</v>
      </c>
      <c r="S470" s="638">
        <v>0</v>
      </c>
      <c r="T470" s="638">
        <f t="shared" si="199"/>
        <v>4</v>
      </c>
    </row>
    <row r="471" spans="1:20" ht="51" hidden="1" outlineLevel="1">
      <c r="A471" s="996"/>
      <c r="B471" s="635" t="s">
        <v>1948</v>
      </c>
      <c r="C471" s="638">
        <v>28</v>
      </c>
      <c r="D471" s="638">
        <v>2</v>
      </c>
      <c r="E471" s="638">
        <v>6</v>
      </c>
      <c r="F471" s="638">
        <v>6</v>
      </c>
      <c r="G471" s="639">
        <v>1</v>
      </c>
      <c r="H471" s="638">
        <v>38</v>
      </c>
      <c r="I471" s="638">
        <v>10</v>
      </c>
      <c r="J471" s="639">
        <v>0</v>
      </c>
      <c r="K471" s="639">
        <v>0</v>
      </c>
      <c r="L471" s="639">
        <v>0</v>
      </c>
      <c r="M471" s="638">
        <v>0</v>
      </c>
      <c r="N471" s="638">
        <v>3</v>
      </c>
      <c r="O471" s="638">
        <f t="shared" si="196"/>
        <v>81</v>
      </c>
      <c r="P471" s="639">
        <f t="shared" si="197"/>
        <v>13</v>
      </c>
      <c r="Q471" s="638">
        <f t="shared" si="198"/>
        <v>94</v>
      </c>
      <c r="R471" s="638">
        <v>0</v>
      </c>
      <c r="S471" s="638">
        <v>0</v>
      </c>
      <c r="T471" s="638">
        <f t="shared" si="199"/>
        <v>0</v>
      </c>
    </row>
    <row r="472" spans="1:20" ht="38.25" hidden="1" outlineLevel="1">
      <c r="A472" s="996"/>
      <c r="B472" s="635" t="s">
        <v>1949</v>
      </c>
      <c r="C472" s="636">
        <v>156</v>
      </c>
      <c r="D472" s="636">
        <v>7</v>
      </c>
      <c r="E472" s="636">
        <v>21</v>
      </c>
      <c r="F472" s="636">
        <v>15</v>
      </c>
      <c r="G472" s="636">
        <v>2</v>
      </c>
      <c r="H472" s="638">
        <v>143</v>
      </c>
      <c r="I472" s="636">
        <v>49</v>
      </c>
      <c r="J472" s="636">
        <v>5</v>
      </c>
      <c r="K472" s="636">
        <v>8</v>
      </c>
      <c r="L472" s="636">
        <v>12</v>
      </c>
      <c r="M472" s="637">
        <v>2</v>
      </c>
      <c r="N472" s="638">
        <v>38</v>
      </c>
      <c r="O472" s="638">
        <f t="shared" si="196"/>
        <v>344</v>
      </c>
      <c r="P472" s="639">
        <f t="shared" si="197"/>
        <v>114</v>
      </c>
      <c r="Q472" s="638">
        <f t="shared" si="198"/>
        <v>458</v>
      </c>
      <c r="R472" s="638">
        <v>2</v>
      </c>
      <c r="S472" s="638">
        <v>0</v>
      </c>
      <c r="T472" s="638">
        <f t="shared" si="199"/>
        <v>2</v>
      </c>
    </row>
    <row r="473" spans="1:20" ht="25.5" hidden="1" outlineLevel="1">
      <c r="A473" s="996"/>
      <c r="B473" s="635" t="s">
        <v>1950</v>
      </c>
      <c r="C473" s="638">
        <v>183</v>
      </c>
      <c r="D473" s="638">
        <v>9</v>
      </c>
      <c r="E473" s="638">
        <v>14</v>
      </c>
      <c r="F473" s="638">
        <v>40</v>
      </c>
      <c r="G473" s="639">
        <v>6</v>
      </c>
      <c r="H473" s="638">
        <v>249</v>
      </c>
      <c r="I473" s="638">
        <v>75</v>
      </c>
      <c r="J473" s="638">
        <v>1</v>
      </c>
      <c r="K473" s="638">
        <v>2</v>
      </c>
      <c r="L473" s="638">
        <v>5</v>
      </c>
      <c r="M473" s="639">
        <v>0</v>
      </c>
      <c r="N473" s="638">
        <v>63</v>
      </c>
      <c r="O473" s="638">
        <f t="shared" si="196"/>
        <v>501</v>
      </c>
      <c r="P473" s="639">
        <f t="shared" si="197"/>
        <v>146</v>
      </c>
      <c r="Q473" s="638">
        <f t="shared" si="198"/>
        <v>647</v>
      </c>
      <c r="R473" s="638">
        <v>6</v>
      </c>
      <c r="S473" s="638">
        <v>2</v>
      </c>
      <c r="T473" s="638">
        <f t="shared" si="199"/>
        <v>8</v>
      </c>
    </row>
    <row r="474" spans="1:20" ht="38.25" hidden="1" outlineLevel="1">
      <c r="A474" s="996"/>
      <c r="B474" s="635" t="s">
        <v>1951</v>
      </c>
      <c r="C474" s="636">
        <v>100</v>
      </c>
      <c r="D474" s="636">
        <v>3</v>
      </c>
      <c r="E474" s="636">
        <v>8</v>
      </c>
      <c r="F474" s="636">
        <v>9</v>
      </c>
      <c r="G474" s="636">
        <v>2</v>
      </c>
      <c r="H474" s="638">
        <v>59</v>
      </c>
      <c r="I474" s="636">
        <v>98</v>
      </c>
      <c r="J474" s="636">
        <v>6</v>
      </c>
      <c r="K474" s="636">
        <v>12</v>
      </c>
      <c r="L474" s="636">
        <v>16</v>
      </c>
      <c r="M474" s="636">
        <v>3</v>
      </c>
      <c r="N474" s="638">
        <v>39</v>
      </c>
      <c r="O474" s="638">
        <f t="shared" si="196"/>
        <v>181</v>
      </c>
      <c r="P474" s="639">
        <f t="shared" si="197"/>
        <v>174</v>
      </c>
      <c r="Q474" s="638">
        <f t="shared" si="198"/>
        <v>355</v>
      </c>
      <c r="R474" s="638">
        <v>1</v>
      </c>
      <c r="S474" s="638">
        <v>0</v>
      </c>
      <c r="T474" s="638">
        <f t="shared" si="199"/>
        <v>1</v>
      </c>
    </row>
    <row r="475" spans="1:20" ht="25.5" customHeight="1" collapsed="1">
      <c r="A475" s="981" t="s">
        <v>1952</v>
      </c>
      <c r="B475" s="981"/>
      <c r="C475" s="634">
        <f>SUM(C476:C484)</f>
        <v>22158</v>
      </c>
      <c r="D475" s="634">
        <f t="shared" ref="D475:T475" si="200">SUM(D476:D484)</f>
        <v>1518</v>
      </c>
      <c r="E475" s="634">
        <f t="shared" si="200"/>
        <v>2621</v>
      </c>
      <c r="F475" s="634">
        <f t="shared" si="200"/>
        <v>3739</v>
      </c>
      <c r="G475" s="634">
        <f t="shared" si="200"/>
        <v>1092</v>
      </c>
      <c r="H475" s="634">
        <f t="shared" si="200"/>
        <v>25958</v>
      </c>
      <c r="I475" s="634">
        <f t="shared" si="200"/>
        <v>1675</v>
      </c>
      <c r="J475" s="634">
        <f t="shared" si="200"/>
        <v>162</v>
      </c>
      <c r="K475" s="634">
        <f t="shared" si="200"/>
        <v>259</v>
      </c>
      <c r="L475" s="634">
        <f t="shared" si="200"/>
        <v>349</v>
      </c>
      <c r="M475" s="634">
        <f t="shared" si="200"/>
        <v>92</v>
      </c>
      <c r="N475" s="634">
        <f t="shared" si="200"/>
        <v>1668</v>
      </c>
      <c r="O475" s="634">
        <f t="shared" si="200"/>
        <v>57086</v>
      </c>
      <c r="P475" s="634">
        <f t="shared" si="200"/>
        <v>4205</v>
      </c>
      <c r="Q475" s="630">
        <f t="shared" si="200"/>
        <v>61291</v>
      </c>
      <c r="R475" s="634">
        <f t="shared" si="200"/>
        <v>404</v>
      </c>
      <c r="S475" s="634">
        <f t="shared" si="200"/>
        <v>6</v>
      </c>
      <c r="T475" s="630">
        <f t="shared" si="200"/>
        <v>410</v>
      </c>
    </row>
    <row r="476" spans="1:20" ht="38.25" hidden="1" outlineLevel="1">
      <c r="A476" s="996" t="s">
        <v>1953</v>
      </c>
      <c r="B476" s="635" t="s">
        <v>1954</v>
      </c>
      <c r="C476" s="638">
        <v>3151</v>
      </c>
      <c r="D476" s="638">
        <v>401</v>
      </c>
      <c r="E476" s="638">
        <v>514</v>
      </c>
      <c r="F476" s="638">
        <v>789</v>
      </c>
      <c r="G476" s="638">
        <v>272</v>
      </c>
      <c r="H476" s="638">
        <v>6178</v>
      </c>
      <c r="I476" s="638">
        <v>81</v>
      </c>
      <c r="J476" s="638">
        <v>3</v>
      </c>
      <c r="K476" s="638">
        <v>19</v>
      </c>
      <c r="L476" s="638">
        <v>29</v>
      </c>
      <c r="M476" s="638">
        <v>1</v>
      </c>
      <c r="N476" s="638">
        <v>90</v>
      </c>
      <c r="O476" s="638">
        <f>SUM(C476:H476)</f>
        <v>11305</v>
      </c>
      <c r="P476" s="638">
        <f>SUM(I476:N476)</f>
        <v>223</v>
      </c>
      <c r="Q476" s="638">
        <f t="shared" ref="Q476:Q484" si="201">+P476+O476</f>
        <v>11528</v>
      </c>
      <c r="R476" s="638">
        <v>71</v>
      </c>
      <c r="S476" s="638">
        <v>0</v>
      </c>
      <c r="T476" s="638">
        <f t="shared" ref="T476:T484" si="202">+S476+R476</f>
        <v>71</v>
      </c>
    </row>
    <row r="477" spans="1:20" ht="38.25" hidden="1" outlineLevel="1">
      <c r="A477" s="996"/>
      <c r="B477" s="635" t="s">
        <v>1955</v>
      </c>
      <c r="C477" s="636">
        <v>2727</v>
      </c>
      <c r="D477" s="636">
        <v>89</v>
      </c>
      <c r="E477" s="636">
        <v>214</v>
      </c>
      <c r="F477" s="636">
        <v>284</v>
      </c>
      <c r="G477" s="636">
        <v>67</v>
      </c>
      <c r="H477" s="638">
        <v>2190</v>
      </c>
      <c r="I477" s="636">
        <v>10</v>
      </c>
      <c r="J477" s="636">
        <v>0</v>
      </c>
      <c r="K477" s="636">
        <v>1</v>
      </c>
      <c r="L477" s="637">
        <v>0</v>
      </c>
      <c r="M477" s="636">
        <v>0</v>
      </c>
      <c r="N477" s="638">
        <v>9</v>
      </c>
      <c r="O477" s="638">
        <f t="shared" ref="O477:O484" si="203">SUM(C477:H477)</f>
        <v>5571</v>
      </c>
      <c r="P477" s="638">
        <f t="shared" ref="P477:P484" si="204">SUM(I477:N477)</f>
        <v>20</v>
      </c>
      <c r="Q477" s="638">
        <f t="shared" si="201"/>
        <v>5591</v>
      </c>
      <c r="R477" s="638">
        <v>81</v>
      </c>
      <c r="S477" s="638">
        <v>0</v>
      </c>
      <c r="T477" s="638">
        <f t="shared" si="202"/>
        <v>81</v>
      </c>
    </row>
    <row r="478" spans="1:20" ht="25.5" hidden="1" outlineLevel="1">
      <c r="A478" s="996"/>
      <c r="B478" s="635" t="s">
        <v>1956</v>
      </c>
      <c r="C478" s="638">
        <v>6108</v>
      </c>
      <c r="D478" s="638">
        <v>119</v>
      </c>
      <c r="E478" s="638">
        <v>308</v>
      </c>
      <c r="F478" s="638">
        <v>520</v>
      </c>
      <c r="G478" s="638">
        <v>106</v>
      </c>
      <c r="H478" s="638">
        <v>4481</v>
      </c>
      <c r="I478" s="638">
        <v>4</v>
      </c>
      <c r="J478" s="639">
        <v>0</v>
      </c>
      <c r="K478" s="639">
        <v>1</v>
      </c>
      <c r="L478" s="639">
        <v>1</v>
      </c>
      <c r="M478" s="639">
        <v>0</v>
      </c>
      <c r="N478" s="638">
        <v>5</v>
      </c>
      <c r="O478" s="638">
        <f t="shared" si="203"/>
        <v>11642</v>
      </c>
      <c r="P478" s="638">
        <f t="shared" si="204"/>
        <v>11</v>
      </c>
      <c r="Q478" s="638">
        <f t="shared" si="201"/>
        <v>11653</v>
      </c>
      <c r="R478" s="638">
        <v>168</v>
      </c>
      <c r="S478" s="638">
        <v>0</v>
      </c>
      <c r="T478" s="638">
        <f t="shared" si="202"/>
        <v>168</v>
      </c>
    </row>
    <row r="479" spans="1:20" ht="11.25" hidden="1" customHeight="1" outlineLevel="1">
      <c r="A479" s="996" t="s">
        <v>1957</v>
      </c>
      <c r="B479" s="635" t="s">
        <v>1958</v>
      </c>
      <c r="C479" s="636">
        <v>948</v>
      </c>
      <c r="D479" s="636">
        <v>103</v>
      </c>
      <c r="E479" s="636">
        <v>185</v>
      </c>
      <c r="F479" s="636">
        <v>251</v>
      </c>
      <c r="G479" s="636">
        <v>63</v>
      </c>
      <c r="H479" s="638">
        <v>1312</v>
      </c>
      <c r="I479" s="636">
        <v>433</v>
      </c>
      <c r="J479" s="636">
        <v>39</v>
      </c>
      <c r="K479" s="636">
        <v>66</v>
      </c>
      <c r="L479" s="636">
        <v>76</v>
      </c>
      <c r="M479" s="636">
        <v>13</v>
      </c>
      <c r="N479" s="638">
        <v>386</v>
      </c>
      <c r="O479" s="638">
        <f t="shared" si="203"/>
        <v>2862</v>
      </c>
      <c r="P479" s="638">
        <f t="shared" si="204"/>
        <v>1013</v>
      </c>
      <c r="Q479" s="638">
        <f t="shared" si="201"/>
        <v>3875</v>
      </c>
      <c r="R479" s="638">
        <v>5</v>
      </c>
      <c r="S479" s="638">
        <v>3</v>
      </c>
      <c r="T479" s="638">
        <f t="shared" si="202"/>
        <v>8</v>
      </c>
    </row>
    <row r="480" spans="1:20" ht="38.25" hidden="1" outlineLevel="1">
      <c r="A480" s="996"/>
      <c r="B480" s="635" t="s">
        <v>1959</v>
      </c>
      <c r="C480" s="638">
        <v>6572</v>
      </c>
      <c r="D480" s="638">
        <v>673</v>
      </c>
      <c r="E480" s="638">
        <v>1202</v>
      </c>
      <c r="F480" s="638">
        <v>1632</v>
      </c>
      <c r="G480" s="638">
        <v>521</v>
      </c>
      <c r="H480" s="638">
        <v>10316</v>
      </c>
      <c r="I480" s="638">
        <v>1027</v>
      </c>
      <c r="J480" s="638">
        <v>115</v>
      </c>
      <c r="K480" s="638">
        <v>164</v>
      </c>
      <c r="L480" s="638">
        <v>235</v>
      </c>
      <c r="M480" s="638">
        <v>76</v>
      </c>
      <c r="N480" s="638">
        <v>1133</v>
      </c>
      <c r="O480" s="638">
        <f t="shared" si="203"/>
        <v>20916</v>
      </c>
      <c r="P480" s="638">
        <f t="shared" si="204"/>
        <v>2750</v>
      </c>
      <c r="Q480" s="638">
        <f t="shared" si="201"/>
        <v>23666</v>
      </c>
      <c r="R480" s="638">
        <v>35</v>
      </c>
      <c r="S480" s="638">
        <v>3</v>
      </c>
      <c r="T480" s="638">
        <f t="shared" si="202"/>
        <v>38</v>
      </c>
    </row>
    <row r="481" spans="1:20" ht="25.5" hidden="1" outlineLevel="1">
      <c r="A481" s="996" t="s">
        <v>1960</v>
      </c>
      <c r="B481" s="635" t="s">
        <v>1961</v>
      </c>
      <c r="C481" s="636">
        <v>343</v>
      </c>
      <c r="D481" s="636">
        <v>7</v>
      </c>
      <c r="E481" s="636">
        <v>17</v>
      </c>
      <c r="F481" s="636">
        <v>22</v>
      </c>
      <c r="G481" s="636">
        <v>9</v>
      </c>
      <c r="H481" s="638">
        <v>163</v>
      </c>
      <c r="I481" s="636">
        <v>4</v>
      </c>
      <c r="J481" s="637">
        <v>1</v>
      </c>
      <c r="K481" s="637">
        <v>0</v>
      </c>
      <c r="L481" s="637">
        <v>0</v>
      </c>
      <c r="M481" s="637">
        <v>0</v>
      </c>
      <c r="N481" s="637">
        <v>1</v>
      </c>
      <c r="O481" s="638">
        <f t="shared" si="203"/>
        <v>561</v>
      </c>
      <c r="P481" s="638">
        <f t="shared" si="204"/>
        <v>6</v>
      </c>
      <c r="Q481" s="638">
        <f t="shared" si="201"/>
        <v>567</v>
      </c>
      <c r="R481" s="638">
        <v>13</v>
      </c>
      <c r="S481" s="638">
        <v>0</v>
      </c>
      <c r="T481" s="638">
        <f t="shared" si="202"/>
        <v>13</v>
      </c>
    </row>
    <row r="482" spans="1:20" ht="25.5" hidden="1" outlineLevel="1">
      <c r="A482" s="996"/>
      <c r="B482" s="635" t="s">
        <v>1962</v>
      </c>
      <c r="C482" s="638">
        <v>1</v>
      </c>
      <c r="D482" s="639">
        <v>0</v>
      </c>
      <c r="E482" s="638">
        <v>0</v>
      </c>
      <c r="F482" s="639">
        <v>0</v>
      </c>
      <c r="G482" s="639">
        <v>0</v>
      </c>
      <c r="H482" s="638">
        <v>1</v>
      </c>
      <c r="I482" s="639">
        <v>0</v>
      </c>
      <c r="J482" s="639">
        <v>0</v>
      </c>
      <c r="K482" s="639">
        <v>0</v>
      </c>
      <c r="L482" s="639">
        <v>0</v>
      </c>
      <c r="M482" s="639">
        <v>0</v>
      </c>
      <c r="N482" s="639">
        <v>0</v>
      </c>
      <c r="O482" s="638">
        <f>SUM(C482:N482)</f>
        <v>2</v>
      </c>
      <c r="P482" s="638">
        <f t="shared" si="204"/>
        <v>0</v>
      </c>
      <c r="Q482" s="638">
        <f t="shared" si="201"/>
        <v>2</v>
      </c>
      <c r="R482" s="638">
        <v>0</v>
      </c>
      <c r="S482" s="638">
        <v>0</v>
      </c>
      <c r="T482" s="638">
        <f t="shared" si="202"/>
        <v>0</v>
      </c>
    </row>
    <row r="483" spans="1:20" ht="38.25" hidden="1" outlineLevel="1">
      <c r="A483" s="996"/>
      <c r="B483" s="635" t="s">
        <v>1963</v>
      </c>
      <c r="C483" s="636">
        <v>2200</v>
      </c>
      <c r="D483" s="636">
        <v>118</v>
      </c>
      <c r="E483" s="636">
        <v>166</v>
      </c>
      <c r="F483" s="636">
        <v>225</v>
      </c>
      <c r="G483" s="636">
        <v>50</v>
      </c>
      <c r="H483" s="638">
        <v>1223</v>
      </c>
      <c r="I483" s="636">
        <v>86</v>
      </c>
      <c r="J483" s="637">
        <v>2</v>
      </c>
      <c r="K483" s="637">
        <v>5</v>
      </c>
      <c r="L483" s="636">
        <v>5</v>
      </c>
      <c r="M483" s="636">
        <v>1</v>
      </c>
      <c r="N483" s="638">
        <v>20</v>
      </c>
      <c r="O483" s="638">
        <f t="shared" si="203"/>
        <v>3982</v>
      </c>
      <c r="P483" s="638">
        <f t="shared" si="204"/>
        <v>119</v>
      </c>
      <c r="Q483" s="638">
        <f t="shared" si="201"/>
        <v>4101</v>
      </c>
      <c r="R483" s="638">
        <v>31</v>
      </c>
      <c r="S483" s="638">
        <v>0</v>
      </c>
      <c r="T483" s="638">
        <f t="shared" si="202"/>
        <v>31</v>
      </c>
    </row>
    <row r="484" spans="1:20" ht="25.5" hidden="1" outlineLevel="1">
      <c r="A484" s="996"/>
      <c r="B484" s="635" t="s">
        <v>1964</v>
      </c>
      <c r="C484" s="638">
        <v>108</v>
      </c>
      <c r="D484" s="638">
        <v>8</v>
      </c>
      <c r="E484" s="638">
        <v>15</v>
      </c>
      <c r="F484" s="638">
        <v>16</v>
      </c>
      <c r="G484" s="638">
        <v>4</v>
      </c>
      <c r="H484" s="638">
        <v>94</v>
      </c>
      <c r="I484" s="638">
        <v>30</v>
      </c>
      <c r="J484" s="638">
        <v>2</v>
      </c>
      <c r="K484" s="639">
        <v>3</v>
      </c>
      <c r="L484" s="639">
        <v>3</v>
      </c>
      <c r="M484" s="639">
        <v>1</v>
      </c>
      <c r="N484" s="638">
        <v>24</v>
      </c>
      <c r="O484" s="638">
        <f t="shared" si="203"/>
        <v>245</v>
      </c>
      <c r="P484" s="638">
        <f t="shared" si="204"/>
        <v>63</v>
      </c>
      <c r="Q484" s="638">
        <f t="shared" si="201"/>
        <v>308</v>
      </c>
      <c r="R484" s="638">
        <v>0</v>
      </c>
      <c r="S484" s="638">
        <v>0</v>
      </c>
      <c r="T484" s="638">
        <f t="shared" si="202"/>
        <v>0</v>
      </c>
    </row>
    <row r="485" spans="1:20" ht="18" customHeight="1" collapsed="1">
      <c r="A485" s="981" t="s">
        <v>1965</v>
      </c>
      <c r="B485" s="981"/>
      <c r="C485" s="640">
        <f>SUM(C486:C487)</f>
        <v>2838</v>
      </c>
      <c r="D485" s="640">
        <f t="shared" ref="D485:T485" si="205">SUM(D486:D487)</f>
        <v>79</v>
      </c>
      <c r="E485" s="640">
        <f t="shared" si="205"/>
        <v>193</v>
      </c>
      <c r="F485" s="640">
        <f t="shared" si="205"/>
        <v>280</v>
      </c>
      <c r="G485" s="640">
        <f t="shared" si="205"/>
        <v>64</v>
      </c>
      <c r="H485" s="640">
        <f t="shared" si="205"/>
        <v>1308</v>
      </c>
      <c r="I485" s="640">
        <f t="shared" si="205"/>
        <v>1758</v>
      </c>
      <c r="J485" s="640">
        <f t="shared" si="205"/>
        <v>61</v>
      </c>
      <c r="K485" s="640">
        <f t="shared" si="205"/>
        <v>134</v>
      </c>
      <c r="L485" s="640">
        <f t="shared" si="205"/>
        <v>160</v>
      </c>
      <c r="M485" s="640">
        <f t="shared" si="205"/>
        <v>48</v>
      </c>
      <c r="N485" s="640">
        <f t="shared" si="205"/>
        <v>718</v>
      </c>
      <c r="O485" s="640">
        <f t="shared" si="205"/>
        <v>4762</v>
      </c>
      <c r="P485" s="640">
        <f t="shared" si="205"/>
        <v>2879</v>
      </c>
      <c r="Q485" s="641">
        <f t="shared" si="205"/>
        <v>7641</v>
      </c>
      <c r="R485" s="640">
        <f t="shared" si="205"/>
        <v>12</v>
      </c>
      <c r="S485" s="640">
        <f t="shared" si="205"/>
        <v>2</v>
      </c>
      <c r="T485" s="641">
        <f t="shared" si="205"/>
        <v>14</v>
      </c>
    </row>
    <row r="486" spans="1:20" hidden="1" outlineLevel="1">
      <c r="A486" s="996" t="s">
        <v>1966</v>
      </c>
      <c r="B486" s="635" t="s">
        <v>1967</v>
      </c>
      <c r="C486" s="636">
        <v>1057</v>
      </c>
      <c r="D486" s="636">
        <v>24</v>
      </c>
      <c r="E486" s="636">
        <v>55</v>
      </c>
      <c r="F486" s="636">
        <v>61</v>
      </c>
      <c r="G486" s="636">
        <v>11</v>
      </c>
      <c r="H486" s="638">
        <v>298</v>
      </c>
      <c r="I486" s="636">
        <v>619</v>
      </c>
      <c r="J486" s="636">
        <v>22</v>
      </c>
      <c r="K486" s="636">
        <v>31</v>
      </c>
      <c r="L486" s="636">
        <v>36</v>
      </c>
      <c r="M486" s="636">
        <v>14</v>
      </c>
      <c r="N486" s="638">
        <v>137</v>
      </c>
      <c r="O486" s="638">
        <f t="shared" ref="O486:O487" si="206">SUM(C486:H486)</f>
        <v>1506</v>
      </c>
      <c r="P486" s="639">
        <f t="shared" ref="P486:P487" si="207">SUM(I486:N486)</f>
        <v>859</v>
      </c>
      <c r="Q486" s="638">
        <f t="shared" ref="Q486:Q487" si="208">+P486+O486</f>
        <v>2365</v>
      </c>
      <c r="R486" s="638">
        <v>2</v>
      </c>
      <c r="S486" s="638">
        <v>0</v>
      </c>
      <c r="T486" s="638">
        <f t="shared" ref="T486:T487" si="209">+S486+R486</f>
        <v>2</v>
      </c>
    </row>
    <row r="487" spans="1:20" hidden="1" outlineLevel="1">
      <c r="A487" s="996"/>
      <c r="B487" s="635" t="s">
        <v>1968</v>
      </c>
      <c r="C487" s="638">
        <v>1781</v>
      </c>
      <c r="D487" s="638">
        <v>55</v>
      </c>
      <c r="E487" s="638">
        <v>138</v>
      </c>
      <c r="F487" s="638">
        <v>219</v>
      </c>
      <c r="G487" s="638">
        <v>53</v>
      </c>
      <c r="H487" s="638">
        <v>1010</v>
      </c>
      <c r="I487" s="638">
        <v>1139</v>
      </c>
      <c r="J487" s="638">
        <v>39</v>
      </c>
      <c r="K487" s="638">
        <v>103</v>
      </c>
      <c r="L487" s="638">
        <v>124</v>
      </c>
      <c r="M487" s="638">
        <v>34</v>
      </c>
      <c r="N487" s="638">
        <v>581</v>
      </c>
      <c r="O487" s="638">
        <f t="shared" si="206"/>
        <v>3256</v>
      </c>
      <c r="P487" s="639">
        <f t="shared" si="207"/>
        <v>2020</v>
      </c>
      <c r="Q487" s="638">
        <f t="shared" si="208"/>
        <v>5276</v>
      </c>
      <c r="R487" s="638">
        <v>10</v>
      </c>
      <c r="S487" s="638">
        <v>2</v>
      </c>
      <c r="T487" s="638">
        <f t="shared" si="209"/>
        <v>12</v>
      </c>
    </row>
    <row r="488" spans="1:20" ht="18" customHeight="1" collapsed="1">
      <c r="A488" s="981" t="s">
        <v>1969</v>
      </c>
      <c r="B488" s="981"/>
      <c r="C488" s="640">
        <f>SUM(C489:C490)</f>
        <v>392</v>
      </c>
      <c r="D488" s="640">
        <f t="shared" ref="D488:T488" si="210">SUM(D489:D490)</f>
        <v>10</v>
      </c>
      <c r="E488" s="640">
        <f t="shared" si="210"/>
        <v>28</v>
      </c>
      <c r="F488" s="640">
        <f t="shared" si="210"/>
        <v>49</v>
      </c>
      <c r="G488" s="640">
        <f t="shared" si="210"/>
        <v>11</v>
      </c>
      <c r="H488" s="640">
        <f t="shared" si="210"/>
        <v>358</v>
      </c>
      <c r="I488" s="640">
        <f t="shared" si="210"/>
        <v>28</v>
      </c>
      <c r="J488" s="640">
        <f t="shared" si="210"/>
        <v>2</v>
      </c>
      <c r="K488" s="640">
        <f t="shared" si="210"/>
        <v>5</v>
      </c>
      <c r="L488" s="640">
        <f t="shared" si="210"/>
        <v>2</v>
      </c>
      <c r="M488" s="640">
        <f t="shared" si="210"/>
        <v>0</v>
      </c>
      <c r="N488" s="640">
        <f t="shared" si="210"/>
        <v>10</v>
      </c>
      <c r="O488" s="640">
        <f t="shared" si="210"/>
        <v>848</v>
      </c>
      <c r="P488" s="640">
        <f t="shared" si="210"/>
        <v>47</v>
      </c>
      <c r="Q488" s="641">
        <f t="shared" si="210"/>
        <v>895</v>
      </c>
      <c r="R488" s="640">
        <f t="shared" si="210"/>
        <v>7</v>
      </c>
      <c r="S488" s="640">
        <f t="shared" si="210"/>
        <v>0</v>
      </c>
      <c r="T488" s="641">
        <f t="shared" si="210"/>
        <v>7</v>
      </c>
    </row>
    <row r="489" spans="1:20" ht="25.5" hidden="1" outlineLevel="1">
      <c r="A489" s="635" t="s">
        <v>1970</v>
      </c>
      <c r="B489" s="635" t="s">
        <v>1971</v>
      </c>
      <c r="C489" s="636">
        <v>377</v>
      </c>
      <c r="D489" s="636">
        <v>10</v>
      </c>
      <c r="E489" s="636">
        <v>28</v>
      </c>
      <c r="F489" s="636">
        <v>49</v>
      </c>
      <c r="G489" s="636">
        <v>11</v>
      </c>
      <c r="H489" s="638">
        <v>350</v>
      </c>
      <c r="I489" s="636">
        <v>23</v>
      </c>
      <c r="J489" s="637">
        <v>2</v>
      </c>
      <c r="K489" s="636">
        <v>5</v>
      </c>
      <c r="L489" s="637">
        <v>2</v>
      </c>
      <c r="M489" s="637">
        <v>0</v>
      </c>
      <c r="N489" s="638">
        <v>10</v>
      </c>
      <c r="O489" s="638">
        <f t="shared" ref="O489:O490" si="211">SUM(C489:H489)</f>
        <v>825</v>
      </c>
      <c r="P489" s="639">
        <f t="shared" ref="P489:P490" si="212">SUM(I489:N489)</f>
        <v>42</v>
      </c>
      <c r="Q489" s="638">
        <f t="shared" ref="Q489:Q490" si="213">+P489+O489</f>
        <v>867</v>
      </c>
      <c r="R489" s="638">
        <v>7</v>
      </c>
      <c r="S489" s="638">
        <v>0</v>
      </c>
      <c r="T489" s="638">
        <f t="shared" ref="T489:T490" si="214">+S489+R489</f>
        <v>7</v>
      </c>
    </row>
    <row r="490" spans="1:20" hidden="1" outlineLevel="1">
      <c r="A490" s="635" t="s">
        <v>1972</v>
      </c>
      <c r="B490" s="635" t="s">
        <v>1973</v>
      </c>
      <c r="C490" s="638">
        <v>15</v>
      </c>
      <c r="D490" s="639">
        <v>0</v>
      </c>
      <c r="E490" s="638">
        <v>0</v>
      </c>
      <c r="F490" s="638">
        <v>0</v>
      </c>
      <c r="G490" s="639">
        <v>0</v>
      </c>
      <c r="H490" s="638">
        <v>8</v>
      </c>
      <c r="I490" s="638">
        <v>5</v>
      </c>
      <c r="J490" s="639">
        <v>0</v>
      </c>
      <c r="K490" s="639">
        <v>0</v>
      </c>
      <c r="L490" s="639">
        <v>0</v>
      </c>
      <c r="M490" s="639">
        <v>0</v>
      </c>
      <c r="N490" s="638">
        <v>0</v>
      </c>
      <c r="O490" s="638">
        <f t="shared" si="211"/>
        <v>23</v>
      </c>
      <c r="P490" s="639">
        <f t="shared" si="212"/>
        <v>5</v>
      </c>
      <c r="Q490" s="638">
        <f t="shared" si="213"/>
        <v>28</v>
      </c>
      <c r="R490" s="638">
        <v>0</v>
      </c>
      <c r="S490" s="638">
        <v>0</v>
      </c>
      <c r="T490" s="638">
        <f t="shared" si="214"/>
        <v>0</v>
      </c>
    </row>
    <row r="491" spans="1:20" ht="18" customHeight="1" collapsed="1">
      <c r="A491" s="981" t="s">
        <v>1974</v>
      </c>
      <c r="B491" s="981"/>
      <c r="C491" s="640">
        <f>SUM(C492:C499)</f>
        <v>16380</v>
      </c>
      <c r="D491" s="640">
        <f t="shared" ref="D491:T491" si="215">SUM(D492:D499)</f>
        <v>1097</v>
      </c>
      <c r="E491" s="640">
        <f t="shared" si="215"/>
        <v>1999</v>
      </c>
      <c r="F491" s="640">
        <f t="shared" si="215"/>
        <v>2571</v>
      </c>
      <c r="G491" s="640">
        <f t="shared" si="215"/>
        <v>708</v>
      </c>
      <c r="H491" s="640">
        <f t="shared" si="215"/>
        <v>14817</v>
      </c>
      <c r="I491" s="640">
        <f t="shared" si="215"/>
        <v>3044</v>
      </c>
      <c r="J491" s="640">
        <f t="shared" si="215"/>
        <v>238</v>
      </c>
      <c r="K491" s="640">
        <f t="shared" si="215"/>
        <v>337</v>
      </c>
      <c r="L491" s="640">
        <f t="shared" si="215"/>
        <v>494</v>
      </c>
      <c r="M491" s="640">
        <f t="shared" si="215"/>
        <v>124</v>
      </c>
      <c r="N491" s="640">
        <f t="shared" si="215"/>
        <v>1992</v>
      </c>
      <c r="O491" s="640">
        <f t="shared" si="215"/>
        <v>37572</v>
      </c>
      <c r="P491" s="640">
        <f t="shared" si="215"/>
        <v>6229</v>
      </c>
      <c r="Q491" s="641">
        <f t="shared" si="215"/>
        <v>43801</v>
      </c>
      <c r="R491" s="640">
        <f t="shared" si="215"/>
        <v>160</v>
      </c>
      <c r="S491" s="640">
        <f t="shared" si="215"/>
        <v>2</v>
      </c>
      <c r="T491" s="641">
        <f t="shared" si="215"/>
        <v>162</v>
      </c>
    </row>
    <row r="492" spans="1:20" ht="25.5" hidden="1" outlineLevel="1">
      <c r="A492" s="996" t="s">
        <v>1975</v>
      </c>
      <c r="B492" s="635" t="s">
        <v>1976</v>
      </c>
      <c r="C492" s="636">
        <v>1028</v>
      </c>
      <c r="D492" s="636">
        <v>63</v>
      </c>
      <c r="E492" s="636">
        <v>141</v>
      </c>
      <c r="F492" s="636">
        <v>178</v>
      </c>
      <c r="G492" s="636">
        <v>52</v>
      </c>
      <c r="H492" s="638">
        <v>960</v>
      </c>
      <c r="I492" s="636">
        <v>23</v>
      </c>
      <c r="J492" s="637">
        <v>0</v>
      </c>
      <c r="K492" s="637">
        <v>2</v>
      </c>
      <c r="L492" s="637">
        <v>1</v>
      </c>
      <c r="M492" s="637">
        <v>0</v>
      </c>
      <c r="N492" s="638">
        <v>5</v>
      </c>
      <c r="O492" s="638">
        <f t="shared" ref="O492:O500" si="216">SUM(C492:H492)</f>
        <v>2422</v>
      </c>
      <c r="P492" s="639">
        <f t="shared" ref="P492:P500" si="217">SUM(I492:N492)</f>
        <v>31</v>
      </c>
      <c r="Q492" s="638">
        <f t="shared" ref="Q492:Q500" si="218">+P492+O492</f>
        <v>2453</v>
      </c>
      <c r="R492" s="638">
        <v>8</v>
      </c>
      <c r="S492" s="638">
        <v>0</v>
      </c>
      <c r="T492" s="638">
        <f t="shared" ref="T492:T500" si="219">+S492+R492</f>
        <v>8</v>
      </c>
    </row>
    <row r="493" spans="1:20" hidden="1" outlineLevel="1">
      <c r="A493" s="996"/>
      <c r="B493" s="635" t="s">
        <v>1977</v>
      </c>
      <c r="C493" s="638">
        <v>84</v>
      </c>
      <c r="D493" s="638">
        <v>4</v>
      </c>
      <c r="E493" s="638">
        <v>16</v>
      </c>
      <c r="F493" s="638">
        <v>21</v>
      </c>
      <c r="G493" s="638">
        <v>1</v>
      </c>
      <c r="H493" s="638">
        <v>87</v>
      </c>
      <c r="I493" s="638">
        <v>2</v>
      </c>
      <c r="J493" s="639">
        <v>0</v>
      </c>
      <c r="K493" s="638">
        <v>0</v>
      </c>
      <c r="L493" s="638">
        <v>0</v>
      </c>
      <c r="M493" s="638">
        <v>0</v>
      </c>
      <c r="N493" s="638">
        <v>2</v>
      </c>
      <c r="O493" s="638">
        <f t="shared" si="216"/>
        <v>213</v>
      </c>
      <c r="P493" s="639">
        <f t="shared" si="217"/>
        <v>4</v>
      </c>
      <c r="Q493" s="638">
        <f t="shared" si="218"/>
        <v>217</v>
      </c>
      <c r="R493" s="638">
        <v>2</v>
      </c>
      <c r="S493" s="638">
        <v>0</v>
      </c>
      <c r="T493" s="638">
        <f t="shared" si="219"/>
        <v>2</v>
      </c>
    </row>
    <row r="494" spans="1:20" ht="25.5" hidden="1" outlineLevel="1">
      <c r="A494" s="996"/>
      <c r="B494" s="635" t="s">
        <v>1978</v>
      </c>
      <c r="C494" s="636">
        <v>548</v>
      </c>
      <c r="D494" s="636">
        <v>26</v>
      </c>
      <c r="E494" s="636">
        <v>61</v>
      </c>
      <c r="F494" s="636">
        <v>88</v>
      </c>
      <c r="G494" s="636">
        <v>20</v>
      </c>
      <c r="H494" s="638">
        <v>425</v>
      </c>
      <c r="I494" s="636">
        <v>8</v>
      </c>
      <c r="J494" s="637">
        <v>0</v>
      </c>
      <c r="K494" s="636">
        <v>1</v>
      </c>
      <c r="L494" s="637">
        <v>1</v>
      </c>
      <c r="M494" s="637">
        <v>1</v>
      </c>
      <c r="N494" s="638">
        <v>7</v>
      </c>
      <c r="O494" s="638">
        <f t="shared" si="216"/>
        <v>1168</v>
      </c>
      <c r="P494" s="639">
        <f t="shared" si="217"/>
        <v>18</v>
      </c>
      <c r="Q494" s="638">
        <f t="shared" si="218"/>
        <v>1186</v>
      </c>
      <c r="R494" s="638">
        <v>10</v>
      </c>
      <c r="S494" s="638">
        <v>0</v>
      </c>
      <c r="T494" s="638">
        <f t="shared" si="219"/>
        <v>10</v>
      </c>
    </row>
    <row r="495" spans="1:20" ht="25.5" hidden="1" outlineLevel="1">
      <c r="A495" s="996" t="s">
        <v>1979</v>
      </c>
      <c r="B495" s="635" t="s">
        <v>1980</v>
      </c>
      <c r="C495" s="638">
        <v>1133</v>
      </c>
      <c r="D495" s="638">
        <v>29</v>
      </c>
      <c r="E495" s="638">
        <v>73</v>
      </c>
      <c r="F495" s="638">
        <v>78</v>
      </c>
      <c r="G495" s="638">
        <v>32</v>
      </c>
      <c r="H495" s="638">
        <v>436</v>
      </c>
      <c r="I495" s="638">
        <v>12</v>
      </c>
      <c r="J495" s="639">
        <v>0</v>
      </c>
      <c r="K495" s="639">
        <v>1</v>
      </c>
      <c r="L495" s="638">
        <v>0</v>
      </c>
      <c r="M495" s="639">
        <v>0</v>
      </c>
      <c r="N495" s="639">
        <v>3</v>
      </c>
      <c r="O495" s="638">
        <f t="shared" si="216"/>
        <v>1781</v>
      </c>
      <c r="P495" s="639">
        <f t="shared" si="217"/>
        <v>16</v>
      </c>
      <c r="Q495" s="638">
        <f t="shared" si="218"/>
        <v>1797</v>
      </c>
      <c r="R495" s="638">
        <v>4</v>
      </c>
      <c r="S495" s="638">
        <v>0</v>
      </c>
      <c r="T495" s="638">
        <f t="shared" si="219"/>
        <v>4</v>
      </c>
    </row>
    <row r="496" spans="1:20" hidden="1" outlineLevel="1">
      <c r="A496" s="996"/>
      <c r="B496" s="635" t="s">
        <v>1981</v>
      </c>
      <c r="C496" s="636">
        <v>124</v>
      </c>
      <c r="D496" s="636">
        <v>5</v>
      </c>
      <c r="E496" s="636">
        <v>11</v>
      </c>
      <c r="F496" s="636">
        <v>11</v>
      </c>
      <c r="G496" s="636">
        <v>3</v>
      </c>
      <c r="H496" s="638">
        <v>133</v>
      </c>
      <c r="I496" s="636">
        <v>13</v>
      </c>
      <c r="J496" s="637">
        <v>0</v>
      </c>
      <c r="K496" s="636">
        <v>3</v>
      </c>
      <c r="L496" s="636">
        <v>3</v>
      </c>
      <c r="M496" s="636">
        <v>0</v>
      </c>
      <c r="N496" s="638">
        <v>10</v>
      </c>
      <c r="O496" s="638">
        <f t="shared" si="216"/>
        <v>287</v>
      </c>
      <c r="P496" s="639">
        <f t="shared" si="217"/>
        <v>29</v>
      </c>
      <c r="Q496" s="638">
        <f t="shared" si="218"/>
        <v>316</v>
      </c>
      <c r="R496" s="638">
        <v>1</v>
      </c>
      <c r="S496" s="638">
        <v>0</v>
      </c>
      <c r="T496" s="638">
        <f t="shared" si="219"/>
        <v>1</v>
      </c>
    </row>
    <row r="497" spans="1:20" ht="38.25" hidden="1" outlineLevel="1">
      <c r="A497" s="996"/>
      <c r="B497" s="635" t="s">
        <v>1982</v>
      </c>
      <c r="C497" s="638">
        <v>89</v>
      </c>
      <c r="D497" s="639">
        <v>3</v>
      </c>
      <c r="E497" s="638">
        <v>13</v>
      </c>
      <c r="F497" s="638">
        <v>10</v>
      </c>
      <c r="G497" s="638">
        <v>2</v>
      </c>
      <c r="H497" s="638">
        <v>40</v>
      </c>
      <c r="I497" s="639">
        <v>1</v>
      </c>
      <c r="J497" s="639">
        <v>0</v>
      </c>
      <c r="K497" s="639">
        <v>0</v>
      </c>
      <c r="L497" s="639">
        <v>0</v>
      </c>
      <c r="M497" s="639">
        <v>0</v>
      </c>
      <c r="N497" s="639">
        <v>0</v>
      </c>
      <c r="O497" s="638">
        <f t="shared" si="216"/>
        <v>157</v>
      </c>
      <c r="P497" s="639">
        <f t="shared" si="217"/>
        <v>1</v>
      </c>
      <c r="Q497" s="638">
        <f t="shared" si="218"/>
        <v>158</v>
      </c>
      <c r="R497" s="638">
        <v>0</v>
      </c>
      <c r="S497" s="638">
        <v>0</v>
      </c>
      <c r="T497" s="638">
        <f t="shared" si="219"/>
        <v>0</v>
      </c>
    </row>
    <row r="498" spans="1:20" ht="25.5" hidden="1" outlineLevel="1">
      <c r="A498" s="996"/>
      <c r="B498" s="635" t="s">
        <v>1983</v>
      </c>
      <c r="C498" s="636">
        <v>18</v>
      </c>
      <c r="D498" s="637">
        <v>2</v>
      </c>
      <c r="E498" s="636">
        <v>3</v>
      </c>
      <c r="F498" s="636">
        <v>5</v>
      </c>
      <c r="G498" s="636">
        <v>1</v>
      </c>
      <c r="H498" s="638">
        <v>11</v>
      </c>
      <c r="I498" s="636">
        <v>3</v>
      </c>
      <c r="J498" s="637">
        <v>0</v>
      </c>
      <c r="K498" s="637">
        <v>0</v>
      </c>
      <c r="L498" s="636">
        <v>1</v>
      </c>
      <c r="M498" s="637">
        <v>0</v>
      </c>
      <c r="N498" s="637">
        <v>2</v>
      </c>
      <c r="O498" s="638">
        <f t="shared" si="216"/>
        <v>40</v>
      </c>
      <c r="P498" s="639">
        <f t="shared" si="217"/>
        <v>6</v>
      </c>
      <c r="Q498" s="638">
        <f t="shared" si="218"/>
        <v>46</v>
      </c>
      <c r="R498" s="638">
        <v>0</v>
      </c>
      <c r="S498" s="638">
        <v>0</v>
      </c>
      <c r="T498" s="638">
        <f t="shared" si="219"/>
        <v>0</v>
      </c>
    </row>
    <row r="499" spans="1:20" ht="38.25" hidden="1" outlineLevel="1">
      <c r="A499" s="996"/>
      <c r="B499" s="635" t="s">
        <v>1984</v>
      </c>
      <c r="C499" s="638">
        <v>13356</v>
      </c>
      <c r="D499" s="638">
        <v>965</v>
      </c>
      <c r="E499" s="638">
        <v>1681</v>
      </c>
      <c r="F499" s="638">
        <v>2180</v>
      </c>
      <c r="G499" s="638">
        <v>597</v>
      </c>
      <c r="H499" s="638">
        <v>12725</v>
      </c>
      <c r="I499" s="638">
        <v>2982</v>
      </c>
      <c r="J499" s="638">
        <v>238</v>
      </c>
      <c r="K499" s="638">
        <v>330</v>
      </c>
      <c r="L499" s="638">
        <v>488</v>
      </c>
      <c r="M499" s="638">
        <v>123</v>
      </c>
      <c r="N499" s="638">
        <v>1963</v>
      </c>
      <c r="O499" s="638">
        <f t="shared" si="216"/>
        <v>31504</v>
      </c>
      <c r="P499" s="639">
        <f t="shared" si="217"/>
        <v>6124</v>
      </c>
      <c r="Q499" s="638">
        <f t="shared" si="218"/>
        <v>37628</v>
      </c>
      <c r="R499" s="638">
        <v>135</v>
      </c>
      <c r="S499" s="638">
        <v>2</v>
      </c>
      <c r="T499" s="638">
        <f t="shared" si="219"/>
        <v>137</v>
      </c>
    </row>
    <row r="500" spans="1:20" ht="18" customHeight="1" collapsed="1">
      <c r="A500" s="979" t="s">
        <v>3065</v>
      </c>
      <c r="B500" s="979"/>
      <c r="C500" s="634">
        <v>10</v>
      </c>
      <c r="D500" s="652">
        <v>0</v>
      </c>
      <c r="E500" s="634">
        <v>0</v>
      </c>
      <c r="F500" s="634">
        <v>1</v>
      </c>
      <c r="G500" s="652">
        <v>0</v>
      </c>
      <c r="H500" s="640">
        <v>21</v>
      </c>
      <c r="I500" s="634">
        <v>0</v>
      </c>
      <c r="J500" s="652">
        <v>0</v>
      </c>
      <c r="K500" s="634">
        <v>0</v>
      </c>
      <c r="L500" s="652">
        <v>0</v>
      </c>
      <c r="M500" s="634">
        <v>0</v>
      </c>
      <c r="N500" s="640">
        <v>2</v>
      </c>
      <c r="O500" s="640">
        <f t="shared" si="216"/>
        <v>32</v>
      </c>
      <c r="P500" s="640">
        <f t="shared" si="217"/>
        <v>2</v>
      </c>
      <c r="Q500" s="641">
        <f t="shared" si="218"/>
        <v>34</v>
      </c>
      <c r="R500" s="640">
        <v>0</v>
      </c>
      <c r="S500" s="640">
        <v>0</v>
      </c>
      <c r="T500" s="641">
        <f t="shared" si="219"/>
        <v>0</v>
      </c>
    </row>
    <row r="501" spans="1:20" ht="21" customHeight="1">
      <c r="A501" s="653" t="s">
        <v>1111</v>
      </c>
      <c r="B501" s="653"/>
      <c r="C501" s="654">
        <f t="shared" ref="C501:T501" si="220">C7+C14+C50+C149+C239+C277+C322+C344+C416+C460+C500</f>
        <v>87663</v>
      </c>
      <c r="D501" s="654">
        <f t="shared" si="220"/>
        <v>5738</v>
      </c>
      <c r="E501" s="654">
        <f t="shared" si="220"/>
        <v>9943</v>
      </c>
      <c r="F501" s="654">
        <f t="shared" si="220"/>
        <v>13721</v>
      </c>
      <c r="G501" s="654">
        <f t="shared" si="220"/>
        <v>3758</v>
      </c>
      <c r="H501" s="654">
        <f t="shared" si="220"/>
        <v>86099</v>
      </c>
      <c r="I501" s="654">
        <f t="shared" si="220"/>
        <v>19515</v>
      </c>
      <c r="J501" s="654">
        <f t="shared" si="220"/>
        <v>1073</v>
      </c>
      <c r="K501" s="654">
        <f t="shared" si="220"/>
        <v>1677</v>
      </c>
      <c r="L501" s="654">
        <f t="shared" si="220"/>
        <v>2222</v>
      </c>
      <c r="M501" s="654">
        <f t="shared" si="220"/>
        <v>621</v>
      </c>
      <c r="N501" s="654">
        <f t="shared" si="220"/>
        <v>9517</v>
      </c>
      <c r="O501" s="654">
        <f>O7+O14+O50+O149+O239+O277+O322+O344+O416+O460+O500</f>
        <v>206922</v>
      </c>
      <c r="P501" s="654">
        <f t="shared" si="220"/>
        <v>34625</v>
      </c>
      <c r="Q501" s="654">
        <f t="shared" si="220"/>
        <v>241547</v>
      </c>
      <c r="R501" s="654">
        <f t="shared" si="220"/>
        <v>1219</v>
      </c>
      <c r="S501" s="654">
        <f t="shared" si="220"/>
        <v>33</v>
      </c>
      <c r="T501" s="654">
        <f t="shared" si="220"/>
        <v>1252</v>
      </c>
    </row>
    <row r="502" spans="1:20" ht="12" customHeight="1">
      <c r="A502" s="1002" t="s">
        <v>3066</v>
      </c>
      <c r="B502" s="1002"/>
      <c r="C502" s="1002"/>
      <c r="D502" s="1002"/>
      <c r="E502" s="1002"/>
      <c r="F502" s="1002"/>
      <c r="G502" s="1002"/>
      <c r="H502" s="1002"/>
      <c r="I502" s="1002"/>
      <c r="J502" s="1002"/>
      <c r="K502" s="1002"/>
      <c r="L502" s="1002"/>
      <c r="M502" s="1002"/>
      <c r="N502" s="1002"/>
      <c r="O502" s="1002"/>
      <c r="P502" s="1002"/>
      <c r="Q502" s="1002"/>
      <c r="R502" s="1002"/>
      <c r="S502" s="1002"/>
      <c r="T502" s="1002"/>
    </row>
    <row r="503" spans="1:20" ht="15.75">
      <c r="A503" s="655" t="s">
        <v>3233</v>
      </c>
      <c r="B503" s="655"/>
      <c r="C503" s="655"/>
      <c r="D503" s="656"/>
      <c r="E503" s="656"/>
      <c r="F503" s="656"/>
      <c r="G503" s="656"/>
      <c r="H503" s="656"/>
      <c r="I503" s="656"/>
      <c r="J503" s="656"/>
      <c r="K503" s="656"/>
      <c r="L503" s="656"/>
      <c r="M503" s="656"/>
      <c r="N503" s="656"/>
      <c r="O503" s="656"/>
      <c r="P503" s="656"/>
      <c r="Q503" s="656"/>
      <c r="R503" s="656"/>
      <c r="S503" s="656"/>
      <c r="T503" s="656"/>
    </row>
    <row r="504" spans="1:20">
      <c r="C504" s="631"/>
      <c r="D504" s="631"/>
      <c r="E504" s="631"/>
      <c r="F504" s="631"/>
      <c r="G504" s="631"/>
      <c r="H504" s="631"/>
      <c r="I504" s="631"/>
      <c r="J504" s="631"/>
      <c r="K504" s="631"/>
      <c r="L504" s="631"/>
      <c r="M504" s="631"/>
      <c r="N504" s="631"/>
      <c r="O504" s="631"/>
      <c r="P504" s="631"/>
      <c r="Q504" s="631"/>
      <c r="R504" s="631"/>
      <c r="S504" s="631"/>
      <c r="T504" s="631"/>
    </row>
    <row r="505" spans="1:20">
      <c r="C505" s="631"/>
      <c r="D505" s="631"/>
      <c r="E505" s="631"/>
      <c r="F505" s="631"/>
      <c r="G505" s="631"/>
      <c r="H505" s="631"/>
      <c r="I505" s="631"/>
      <c r="J505" s="631"/>
      <c r="K505" s="631"/>
      <c r="L505" s="631"/>
      <c r="M505" s="631"/>
      <c r="N505" s="631"/>
      <c r="O505" s="631"/>
      <c r="P505" s="631"/>
      <c r="Q505" s="631"/>
      <c r="R505" s="631"/>
      <c r="S505" s="631"/>
      <c r="T505" s="631"/>
    </row>
  </sheetData>
  <mergeCells count="174">
    <mergeCell ref="A488:B488"/>
    <mergeCell ref="A491:B491"/>
    <mergeCell ref="A492:A494"/>
    <mergeCell ref="A495:A499"/>
    <mergeCell ref="A500:B500"/>
    <mergeCell ref="A502:T502"/>
    <mergeCell ref="A475:B475"/>
    <mergeCell ref="A476:A478"/>
    <mergeCell ref="A479:A480"/>
    <mergeCell ref="A481:A484"/>
    <mergeCell ref="A485:B485"/>
    <mergeCell ref="A486:A487"/>
    <mergeCell ref="A460:B460"/>
    <mergeCell ref="A461:B461"/>
    <mergeCell ref="A462:A463"/>
    <mergeCell ref="A464:A467"/>
    <mergeCell ref="A468:B468"/>
    <mergeCell ref="A469:A474"/>
    <mergeCell ref="A445:A447"/>
    <mergeCell ref="A448:B448"/>
    <mergeCell ref="A449:A450"/>
    <mergeCell ref="A451:A452"/>
    <mergeCell ref="A453:A454"/>
    <mergeCell ref="A455:A458"/>
    <mergeCell ref="A424:A425"/>
    <mergeCell ref="A426:A428"/>
    <mergeCell ref="A429:A436"/>
    <mergeCell ref="A438:A439"/>
    <mergeCell ref="A440:A443"/>
    <mergeCell ref="A444:B444"/>
    <mergeCell ref="A405:A410"/>
    <mergeCell ref="A411:A415"/>
    <mergeCell ref="A416:B416"/>
    <mergeCell ref="A417:B417"/>
    <mergeCell ref="A418:A421"/>
    <mergeCell ref="A422:A423"/>
    <mergeCell ref="A389:B389"/>
    <mergeCell ref="A390:A392"/>
    <mergeCell ref="A393:A394"/>
    <mergeCell ref="A395:B395"/>
    <mergeCell ref="A396:A401"/>
    <mergeCell ref="A402:A404"/>
    <mergeCell ref="A363:A367"/>
    <mergeCell ref="A368:A371"/>
    <mergeCell ref="A372:A375"/>
    <mergeCell ref="A376:B376"/>
    <mergeCell ref="A377:A385"/>
    <mergeCell ref="A386:A388"/>
    <mergeCell ref="A345:B345"/>
    <mergeCell ref="A346:A348"/>
    <mergeCell ref="A349:A351"/>
    <mergeCell ref="A352:A358"/>
    <mergeCell ref="A359:A361"/>
    <mergeCell ref="A362:B362"/>
    <mergeCell ref="A324:A327"/>
    <mergeCell ref="A328:A331"/>
    <mergeCell ref="A333:B333"/>
    <mergeCell ref="A335:A338"/>
    <mergeCell ref="A339:B339"/>
    <mergeCell ref="A344:B344"/>
    <mergeCell ref="A311:A312"/>
    <mergeCell ref="A313:A315"/>
    <mergeCell ref="A316:B316"/>
    <mergeCell ref="A317:A321"/>
    <mergeCell ref="A322:B322"/>
    <mergeCell ref="A323:B323"/>
    <mergeCell ref="A290:A295"/>
    <mergeCell ref="A296:B296"/>
    <mergeCell ref="A297:A298"/>
    <mergeCell ref="A299:A301"/>
    <mergeCell ref="A303:A309"/>
    <mergeCell ref="A310:B310"/>
    <mergeCell ref="A277:B277"/>
    <mergeCell ref="A278:B278"/>
    <mergeCell ref="A279:A281"/>
    <mergeCell ref="A283:A284"/>
    <mergeCell ref="A285:A286"/>
    <mergeCell ref="A287:A289"/>
    <mergeCell ref="A266:A272"/>
    <mergeCell ref="A273:B273"/>
    <mergeCell ref="S273:T273"/>
    <mergeCell ref="A274:B276"/>
    <mergeCell ref="C274:Q274"/>
    <mergeCell ref="R274:T275"/>
    <mergeCell ref="C275:H275"/>
    <mergeCell ref="I275:N275"/>
    <mergeCell ref="O275:Q275"/>
    <mergeCell ref="A246:A249"/>
    <mergeCell ref="A250:A257"/>
    <mergeCell ref="A258:B258"/>
    <mergeCell ref="A259:A261"/>
    <mergeCell ref="A262:A264"/>
    <mergeCell ref="A265:B265"/>
    <mergeCell ref="A236:B236"/>
    <mergeCell ref="A237:A238"/>
    <mergeCell ref="A239:B239"/>
    <mergeCell ref="A240:B240"/>
    <mergeCell ref="A243:A244"/>
    <mergeCell ref="A245:B245"/>
    <mergeCell ref="A214:A219"/>
    <mergeCell ref="A220:B220"/>
    <mergeCell ref="A221:A223"/>
    <mergeCell ref="A224:A226"/>
    <mergeCell ref="A227:A231"/>
    <mergeCell ref="A232:A235"/>
    <mergeCell ref="A186:A194"/>
    <mergeCell ref="A195:B195"/>
    <mergeCell ref="A196:A200"/>
    <mergeCell ref="A201:A204"/>
    <mergeCell ref="A205:A209"/>
    <mergeCell ref="A210:A213"/>
    <mergeCell ref="A163:A168"/>
    <mergeCell ref="A169:A171"/>
    <mergeCell ref="A172:A176"/>
    <mergeCell ref="A177:B177"/>
    <mergeCell ref="A178:A181"/>
    <mergeCell ref="A182:A183"/>
    <mergeCell ref="A139:A141"/>
    <mergeCell ref="A142:A148"/>
    <mergeCell ref="A149:B149"/>
    <mergeCell ref="A150:B150"/>
    <mergeCell ref="A151:A159"/>
    <mergeCell ref="A160:A162"/>
    <mergeCell ref="A118:A122"/>
    <mergeCell ref="A123:A126"/>
    <mergeCell ref="A127:B127"/>
    <mergeCell ref="A128:A130"/>
    <mergeCell ref="A131:A132"/>
    <mergeCell ref="A133:A138"/>
    <mergeCell ref="A98:A104"/>
    <mergeCell ref="A105:B105"/>
    <mergeCell ref="A106:A108"/>
    <mergeCell ref="A109:A112"/>
    <mergeCell ref="A113:A116"/>
    <mergeCell ref="A117:B117"/>
    <mergeCell ref="A76:B76"/>
    <mergeCell ref="A77:A78"/>
    <mergeCell ref="A79:A80"/>
    <mergeCell ref="A84:A91"/>
    <mergeCell ref="A92:B92"/>
    <mergeCell ref="A96:A97"/>
    <mergeCell ref="A51:B51"/>
    <mergeCell ref="A52:A55"/>
    <mergeCell ref="A57:A59"/>
    <mergeCell ref="A60:A66"/>
    <mergeCell ref="A67:A69"/>
    <mergeCell ref="A70:A75"/>
    <mergeCell ref="A32:A35"/>
    <mergeCell ref="A37:A43"/>
    <mergeCell ref="A44:B44"/>
    <mergeCell ref="A45:A46"/>
    <mergeCell ref="A48:A49"/>
    <mergeCell ref="A50:B50"/>
    <mergeCell ref="A16:A19"/>
    <mergeCell ref="A21:B21"/>
    <mergeCell ref="A22:A25"/>
    <mergeCell ref="A26:A28"/>
    <mergeCell ref="A29:B29"/>
    <mergeCell ref="A30:A31"/>
    <mergeCell ref="A7:B7"/>
    <mergeCell ref="A8:B8"/>
    <mergeCell ref="A10:B10"/>
    <mergeCell ref="A12:B12"/>
    <mergeCell ref="A14:B14"/>
    <mergeCell ref="A15:B15"/>
    <mergeCell ref="A1:T1"/>
    <mergeCell ref="A2:T2"/>
    <mergeCell ref="S3:T3"/>
    <mergeCell ref="A4:B6"/>
    <mergeCell ref="C4:Q4"/>
    <mergeCell ref="R4:T5"/>
    <mergeCell ref="C5:H5"/>
    <mergeCell ref="I5:N5"/>
    <mergeCell ref="O5:Q5"/>
  </mergeCells>
  <printOptions horizontalCentered="1" verticalCentered="1"/>
  <pageMargins left="0" right="0" top="0.19685039370078741" bottom="0.19685039370078741" header="0.23622047244094491" footer="0.15748031496062992"/>
  <pageSetup paperSize="9" scale="70" orientation="landscape" r:id="rId1"/>
  <rowBreaks count="1" manualBreakCount="1">
    <brk id="265" max="16383" man="1"/>
  </rowBreaks>
</worksheet>
</file>

<file path=xl/worksheets/sheet29.xml><?xml version="1.0" encoding="utf-8"?>
<worksheet xmlns="http://schemas.openxmlformats.org/spreadsheetml/2006/main" xmlns:r="http://schemas.openxmlformats.org/officeDocument/2006/relationships">
  <dimension ref="A1:S497"/>
  <sheetViews>
    <sheetView showGridLines="0" zoomScaleNormal="100" workbookViewId="0">
      <pane xSplit="2" ySplit="5" topLeftCell="C384"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1.25" outlineLevelRow="1"/>
  <cols>
    <col min="1" max="1" width="32.7109375" style="28" customWidth="1"/>
    <col min="2" max="2" width="36" style="28" customWidth="1"/>
    <col min="3" max="8" width="8.85546875" style="28" customWidth="1"/>
    <col min="9" max="16384" width="9.140625" style="28"/>
  </cols>
  <sheetData>
    <row r="1" spans="1:8" ht="30" customHeight="1">
      <c r="A1" s="1005" t="s">
        <v>3138</v>
      </c>
      <c r="B1" s="1005"/>
      <c r="C1" s="1005"/>
      <c r="D1" s="1005"/>
      <c r="E1" s="1005"/>
      <c r="F1" s="1005"/>
      <c r="G1" s="1005"/>
      <c r="H1" s="1005"/>
    </row>
    <row r="2" spans="1:8" ht="27.75" customHeight="1">
      <c r="A2" s="1012" t="s">
        <v>3139</v>
      </c>
      <c r="B2" s="1012"/>
      <c r="C2" s="1012"/>
      <c r="D2" s="1012"/>
      <c r="E2" s="1012"/>
      <c r="F2" s="1012"/>
      <c r="G2" s="1012"/>
      <c r="H2" s="1012"/>
    </row>
    <row r="3" spans="1:8" ht="14.25" customHeight="1">
      <c r="A3" s="209"/>
      <c r="B3" s="209"/>
      <c r="C3" s="209"/>
      <c r="D3" s="209"/>
      <c r="E3" s="209"/>
      <c r="F3" s="209"/>
      <c r="G3" s="209"/>
      <c r="H3" s="207"/>
    </row>
    <row r="4" spans="1:8" ht="51.75" customHeight="1">
      <c r="A4" s="1006" t="s">
        <v>2911</v>
      </c>
      <c r="B4" s="1006"/>
      <c r="C4" s="1013" t="s">
        <v>2908</v>
      </c>
      <c r="D4" s="1013"/>
      <c r="E4" s="1013"/>
      <c r="F4" s="1014" t="s">
        <v>3031</v>
      </c>
      <c r="G4" s="1015"/>
      <c r="H4" s="1015"/>
    </row>
    <row r="5" spans="1:8" ht="30.75" customHeight="1">
      <c r="A5" s="1007"/>
      <c r="B5" s="1007"/>
      <c r="C5" s="373" t="s">
        <v>1008</v>
      </c>
      <c r="D5" s="373" t="s">
        <v>1009</v>
      </c>
      <c r="E5" s="212" t="s">
        <v>1010</v>
      </c>
      <c r="F5" s="373" t="s">
        <v>1008</v>
      </c>
      <c r="G5" s="373" t="s">
        <v>1009</v>
      </c>
      <c r="H5" s="212" t="s">
        <v>1010</v>
      </c>
    </row>
    <row r="6" spans="1:8" s="377" customFormat="1" ht="15.95" customHeight="1">
      <c r="A6" s="1010" t="s">
        <v>1367</v>
      </c>
      <c r="B6" s="1010"/>
      <c r="C6" s="378">
        <f t="shared" ref="C6:H6" si="0">C7+C9+C11</f>
        <v>6</v>
      </c>
      <c r="D6" s="378">
        <f t="shared" si="0"/>
        <v>0</v>
      </c>
      <c r="E6" s="378">
        <f t="shared" si="0"/>
        <v>6</v>
      </c>
      <c r="F6" s="378">
        <f t="shared" si="0"/>
        <v>0</v>
      </c>
      <c r="G6" s="378">
        <f t="shared" si="0"/>
        <v>0</v>
      </c>
      <c r="H6" s="378">
        <f t="shared" si="0"/>
        <v>0</v>
      </c>
    </row>
    <row r="7" spans="1:8" s="377" customFormat="1" ht="15.95" customHeight="1">
      <c r="A7" s="1008" t="s">
        <v>1368</v>
      </c>
      <c r="B7" s="1008"/>
      <c r="C7" s="382">
        <f t="shared" ref="C7:H7" si="1">C8</f>
        <v>0</v>
      </c>
      <c r="D7" s="382">
        <f t="shared" si="1"/>
        <v>0</v>
      </c>
      <c r="E7" s="382">
        <f t="shared" si="1"/>
        <v>0</v>
      </c>
      <c r="F7" s="382">
        <f t="shared" si="1"/>
        <v>0</v>
      </c>
      <c r="G7" s="382">
        <f t="shared" si="1"/>
        <v>0</v>
      </c>
      <c r="H7" s="382">
        <f t="shared" si="1"/>
        <v>0</v>
      </c>
    </row>
    <row r="8" spans="1:8" ht="12.75" hidden="1" outlineLevel="1">
      <c r="A8" s="334" t="s">
        <v>1369</v>
      </c>
      <c r="B8" s="334" t="s">
        <v>1370</v>
      </c>
      <c r="C8" s="700">
        <v>0</v>
      </c>
      <c r="D8" s="700">
        <v>0</v>
      </c>
      <c r="E8" s="701">
        <f>+D8+C8</f>
        <v>0</v>
      </c>
      <c r="F8" s="702">
        <v>0</v>
      </c>
      <c r="G8" s="702">
        <v>0</v>
      </c>
      <c r="H8" s="701">
        <f>+G8+F8</f>
        <v>0</v>
      </c>
    </row>
    <row r="9" spans="1:8" s="377" customFormat="1" ht="15.95" customHeight="1" collapsed="1">
      <c r="A9" s="1008" t="s">
        <v>1371</v>
      </c>
      <c r="B9" s="1008"/>
      <c r="C9" s="380">
        <f t="shared" ref="C9:H9" si="2">C10</f>
        <v>2</v>
      </c>
      <c r="D9" s="380">
        <f t="shared" si="2"/>
        <v>0</v>
      </c>
      <c r="E9" s="380">
        <f t="shared" si="2"/>
        <v>2</v>
      </c>
      <c r="F9" s="380">
        <f t="shared" si="2"/>
        <v>0</v>
      </c>
      <c r="G9" s="380">
        <f t="shared" si="2"/>
        <v>0</v>
      </c>
      <c r="H9" s="380">
        <f t="shared" si="2"/>
        <v>0</v>
      </c>
    </row>
    <row r="10" spans="1:8" ht="22.5" hidden="1" outlineLevel="1">
      <c r="A10" s="334" t="s">
        <v>1372</v>
      </c>
      <c r="B10" s="334" t="s">
        <v>1373</v>
      </c>
      <c r="C10" s="703">
        <v>2</v>
      </c>
      <c r="D10" s="702">
        <v>0</v>
      </c>
      <c r="E10" s="701">
        <f>+D10+C10</f>
        <v>2</v>
      </c>
      <c r="F10" s="702">
        <v>0</v>
      </c>
      <c r="G10" s="702">
        <v>0</v>
      </c>
      <c r="H10" s="703">
        <f>+G10+F10</f>
        <v>0</v>
      </c>
    </row>
    <row r="11" spans="1:8" s="377" customFormat="1" ht="15.95" customHeight="1" collapsed="1">
      <c r="A11" s="1008" t="s">
        <v>1374</v>
      </c>
      <c r="B11" s="1008"/>
      <c r="C11" s="379">
        <f t="shared" ref="C11:H11" si="3">C12</f>
        <v>4</v>
      </c>
      <c r="D11" s="379">
        <f t="shared" si="3"/>
        <v>0</v>
      </c>
      <c r="E11" s="379">
        <f t="shared" si="3"/>
        <v>4</v>
      </c>
      <c r="F11" s="379">
        <f t="shared" si="3"/>
        <v>0</v>
      </c>
      <c r="G11" s="379">
        <f t="shared" si="3"/>
        <v>0</v>
      </c>
      <c r="H11" s="379">
        <f t="shared" si="3"/>
        <v>0</v>
      </c>
    </row>
    <row r="12" spans="1:8" ht="22.5" hidden="1" outlineLevel="1">
      <c r="A12" s="334" t="s">
        <v>1375</v>
      </c>
      <c r="B12" s="334" t="s">
        <v>1376</v>
      </c>
      <c r="C12" s="704">
        <v>4</v>
      </c>
      <c r="D12" s="700">
        <v>0</v>
      </c>
      <c r="E12" s="701">
        <f>+D12+C12</f>
        <v>4</v>
      </c>
      <c r="F12" s="702">
        <v>0</v>
      </c>
      <c r="G12" s="702">
        <v>0</v>
      </c>
      <c r="H12" s="701">
        <f>+G12+F12</f>
        <v>0</v>
      </c>
    </row>
    <row r="13" spans="1:8" s="377" customFormat="1" ht="15.95" customHeight="1" collapsed="1">
      <c r="A13" s="1010" t="s">
        <v>1377</v>
      </c>
      <c r="B13" s="1010"/>
      <c r="C13" s="378">
        <f t="shared" ref="C13:H13" si="4">C14+C20+C28+C43</f>
        <v>3</v>
      </c>
      <c r="D13" s="378">
        <f t="shared" si="4"/>
        <v>1</v>
      </c>
      <c r="E13" s="378">
        <f t="shared" si="4"/>
        <v>4</v>
      </c>
      <c r="F13" s="378">
        <f t="shared" si="4"/>
        <v>0</v>
      </c>
      <c r="G13" s="378">
        <f t="shared" si="4"/>
        <v>0</v>
      </c>
      <c r="H13" s="378">
        <f t="shared" si="4"/>
        <v>0</v>
      </c>
    </row>
    <row r="14" spans="1:8" s="377" customFormat="1" ht="15.95" customHeight="1">
      <c r="A14" s="1008" t="s">
        <v>1378</v>
      </c>
      <c r="B14" s="1008"/>
      <c r="C14" s="380">
        <f t="shared" ref="C14:G14" si="5">SUM(C15:C19)</f>
        <v>0</v>
      </c>
      <c r="D14" s="380">
        <f t="shared" si="5"/>
        <v>0</v>
      </c>
      <c r="E14" s="380">
        <f t="shared" si="5"/>
        <v>0</v>
      </c>
      <c r="F14" s="380">
        <f t="shared" si="5"/>
        <v>0</v>
      </c>
      <c r="G14" s="380">
        <f t="shared" si="5"/>
        <v>0</v>
      </c>
      <c r="H14" s="380">
        <f t="shared" ref="H14" si="6">SUM(H15:H19)</f>
        <v>0</v>
      </c>
    </row>
    <row r="15" spans="1:8" ht="12.75" hidden="1" outlineLevel="1">
      <c r="A15" s="1009" t="s">
        <v>1379</v>
      </c>
      <c r="B15" s="334" t="s">
        <v>1380</v>
      </c>
      <c r="C15" s="702">
        <v>0</v>
      </c>
      <c r="D15" s="702">
        <v>0</v>
      </c>
      <c r="E15" s="701">
        <f t="shared" ref="E15:E19" si="7">+D15+C15</f>
        <v>0</v>
      </c>
      <c r="F15" s="702">
        <v>0</v>
      </c>
      <c r="G15" s="702">
        <v>0</v>
      </c>
      <c r="H15" s="701">
        <f t="shared" ref="H15:H19" si="8">+G15+F15</f>
        <v>0</v>
      </c>
    </row>
    <row r="16" spans="1:8" ht="12.75" hidden="1" outlineLevel="1">
      <c r="A16" s="1009"/>
      <c r="B16" s="334" t="s">
        <v>1381</v>
      </c>
      <c r="C16" s="700">
        <v>0</v>
      </c>
      <c r="D16" s="700">
        <v>0</v>
      </c>
      <c r="E16" s="701">
        <f t="shared" si="7"/>
        <v>0</v>
      </c>
      <c r="F16" s="702">
        <v>0</v>
      </c>
      <c r="G16" s="702">
        <v>0</v>
      </c>
      <c r="H16" s="701">
        <f t="shared" si="8"/>
        <v>0</v>
      </c>
    </row>
    <row r="17" spans="1:8" ht="12.75" hidden="1" outlineLevel="1">
      <c r="A17" s="1009"/>
      <c r="B17" s="334" t="s">
        <v>1382</v>
      </c>
      <c r="C17" s="702">
        <v>0</v>
      </c>
      <c r="D17" s="702">
        <v>0</v>
      </c>
      <c r="E17" s="701">
        <f t="shared" si="7"/>
        <v>0</v>
      </c>
      <c r="F17" s="702">
        <v>0</v>
      </c>
      <c r="G17" s="702">
        <v>0</v>
      </c>
      <c r="H17" s="701">
        <f t="shared" si="8"/>
        <v>0</v>
      </c>
    </row>
    <row r="18" spans="1:8" ht="12.75" hidden="1" outlineLevel="1">
      <c r="A18" s="1009"/>
      <c r="B18" s="334" t="s">
        <v>1383</v>
      </c>
      <c r="C18" s="700">
        <v>0</v>
      </c>
      <c r="D18" s="700">
        <v>0</v>
      </c>
      <c r="E18" s="701">
        <f t="shared" si="7"/>
        <v>0</v>
      </c>
      <c r="F18" s="702">
        <v>0</v>
      </c>
      <c r="G18" s="702">
        <v>0</v>
      </c>
      <c r="H18" s="701">
        <f t="shared" si="8"/>
        <v>0</v>
      </c>
    </row>
    <row r="19" spans="1:8" ht="12.75" hidden="1" outlineLevel="1">
      <c r="A19" s="334" t="s">
        <v>1384</v>
      </c>
      <c r="B19" s="334" t="s">
        <v>1385</v>
      </c>
      <c r="C19" s="702">
        <v>0</v>
      </c>
      <c r="D19" s="702">
        <v>0</v>
      </c>
      <c r="E19" s="701">
        <f t="shared" si="7"/>
        <v>0</v>
      </c>
      <c r="F19" s="702">
        <v>0</v>
      </c>
      <c r="G19" s="702">
        <v>0</v>
      </c>
      <c r="H19" s="701">
        <f t="shared" si="8"/>
        <v>0</v>
      </c>
    </row>
    <row r="20" spans="1:8" s="377" customFormat="1" ht="15.95" customHeight="1" collapsed="1">
      <c r="A20" s="1008" t="s">
        <v>1386</v>
      </c>
      <c r="B20" s="1008"/>
      <c r="C20" s="379">
        <f t="shared" ref="C20:H20" si="9">SUM(C21:C27)</f>
        <v>1</v>
      </c>
      <c r="D20" s="379">
        <f t="shared" si="9"/>
        <v>0</v>
      </c>
      <c r="E20" s="379">
        <f t="shared" si="9"/>
        <v>1</v>
      </c>
      <c r="F20" s="379">
        <f t="shared" si="9"/>
        <v>0</v>
      </c>
      <c r="G20" s="379">
        <f t="shared" si="9"/>
        <v>0</v>
      </c>
      <c r="H20" s="379">
        <f t="shared" si="9"/>
        <v>0</v>
      </c>
    </row>
    <row r="21" spans="1:8" ht="12.75" hidden="1" outlineLevel="1">
      <c r="A21" s="1009" t="s">
        <v>1387</v>
      </c>
      <c r="B21" s="334" t="s">
        <v>1388</v>
      </c>
      <c r="C21" s="700">
        <v>0</v>
      </c>
      <c r="D21" s="700">
        <v>0</v>
      </c>
      <c r="E21" s="701">
        <f>+D21+C21</f>
        <v>0</v>
      </c>
      <c r="F21" s="702">
        <v>0</v>
      </c>
      <c r="G21" s="702">
        <v>0</v>
      </c>
      <c r="H21" s="701">
        <f>+G21+F21</f>
        <v>0</v>
      </c>
    </row>
    <row r="22" spans="1:8" ht="12.75" hidden="1" outlineLevel="1">
      <c r="A22" s="1009"/>
      <c r="B22" s="334" t="s">
        <v>1389</v>
      </c>
      <c r="C22" s="702">
        <v>1</v>
      </c>
      <c r="D22" s="702">
        <v>0</v>
      </c>
      <c r="E22" s="701">
        <f t="shared" ref="E22:E27" si="10">+D22+C22</f>
        <v>1</v>
      </c>
      <c r="F22" s="702">
        <v>0</v>
      </c>
      <c r="G22" s="702">
        <v>0</v>
      </c>
      <c r="H22" s="701">
        <f t="shared" ref="H22:H27" si="11">+G22+F22</f>
        <v>0</v>
      </c>
    </row>
    <row r="23" spans="1:8" ht="12.75" hidden="1" outlineLevel="1">
      <c r="A23" s="1009"/>
      <c r="B23" s="334" t="s">
        <v>1390</v>
      </c>
      <c r="C23" s="700">
        <v>0</v>
      </c>
      <c r="D23" s="700">
        <v>0</v>
      </c>
      <c r="E23" s="701">
        <f t="shared" si="10"/>
        <v>0</v>
      </c>
      <c r="F23" s="702">
        <v>0</v>
      </c>
      <c r="G23" s="702">
        <v>0</v>
      </c>
      <c r="H23" s="701">
        <f t="shared" si="11"/>
        <v>0</v>
      </c>
    </row>
    <row r="24" spans="1:8" ht="22.5" hidden="1" outlineLevel="1">
      <c r="A24" s="1009"/>
      <c r="B24" s="334" t="s">
        <v>1391</v>
      </c>
      <c r="C24" s="702">
        <v>0</v>
      </c>
      <c r="D24" s="702">
        <v>0</v>
      </c>
      <c r="E24" s="701">
        <f t="shared" si="10"/>
        <v>0</v>
      </c>
      <c r="F24" s="702">
        <v>0</v>
      </c>
      <c r="G24" s="702">
        <v>0</v>
      </c>
      <c r="H24" s="701">
        <f t="shared" si="11"/>
        <v>0</v>
      </c>
    </row>
    <row r="25" spans="1:8" ht="11.25" hidden="1" customHeight="1" outlineLevel="1">
      <c r="A25" s="1009" t="s">
        <v>1392</v>
      </c>
      <c r="B25" s="334" t="s">
        <v>1393</v>
      </c>
      <c r="C25" s="700">
        <v>0</v>
      </c>
      <c r="D25" s="700">
        <v>0</v>
      </c>
      <c r="E25" s="701">
        <f t="shared" si="10"/>
        <v>0</v>
      </c>
      <c r="F25" s="702">
        <v>0</v>
      </c>
      <c r="G25" s="702">
        <v>0</v>
      </c>
      <c r="H25" s="701">
        <f t="shared" si="11"/>
        <v>0</v>
      </c>
    </row>
    <row r="26" spans="1:8" ht="12.75" hidden="1" outlineLevel="1">
      <c r="A26" s="1009"/>
      <c r="B26" s="334" t="s">
        <v>1394</v>
      </c>
      <c r="C26" s="702">
        <v>0</v>
      </c>
      <c r="D26" s="702">
        <v>0</v>
      </c>
      <c r="E26" s="701">
        <f t="shared" si="10"/>
        <v>0</v>
      </c>
      <c r="F26" s="702">
        <v>0</v>
      </c>
      <c r="G26" s="702">
        <v>0</v>
      </c>
      <c r="H26" s="701">
        <f t="shared" si="11"/>
        <v>0</v>
      </c>
    </row>
    <row r="27" spans="1:8" ht="12.75" hidden="1" outlineLevel="1">
      <c r="A27" s="1009"/>
      <c r="B27" s="334" t="s">
        <v>1395</v>
      </c>
      <c r="C27" s="700">
        <v>0</v>
      </c>
      <c r="D27" s="700">
        <v>0</v>
      </c>
      <c r="E27" s="701">
        <f t="shared" si="10"/>
        <v>0</v>
      </c>
      <c r="F27" s="702">
        <v>0</v>
      </c>
      <c r="G27" s="702">
        <v>0</v>
      </c>
      <c r="H27" s="701">
        <f t="shared" si="11"/>
        <v>0</v>
      </c>
    </row>
    <row r="28" spans="1:8" s="377" customFormat="1" ht="15.95" customHeight="1" collapsed="1">
      <c r="A28" s="1008" t="s">
        <v>1396</v>
      </c>
      <c r="B28" s="1008"/>
      <c r="C28" s="380">
        <f t="shared" ref="C28:H28" si="12">SUM(C29:C42)</f>
        <v>2</v>
      </c>
      <c r="D28" s="380">
        <f t="shared" si="12"/>
        <v>0</v>
      </c>
      <c r="E28" s="380">
        <f t="shared" si="12"/>
        <v>2</v>
      </c>
      <c r="F28" s="380">
        <f t="shared" si="12"/>
        <v>0</v>
      </c>
      <c r="G28" s="380">
        <f t="shared" si="12"/>
        <v>0</v>
      </c>
      <c r="H28" s="380">
        <f t="shared" si="12"/>
        <v>0</v>
      </c>
    </row>
    <row r="29" spans="1:8" ht="22.5" hidden="1" outlineLevel="1">
      <c r="A29" s="1009" t="s">
        <v>1397</v>
      </c>
      <c r="B29" s="334" t="s">
        <v>1398</v>
      </c>
      <c r="C29" s="702">
        <v>0</v>
      </c>
      <c r="D29" s="702">
        <v>0</v>
      </c>
      <c r="E29" s="701">
        <f t="shared" ref="E29:E42" si="13">+D29+C29</f>
        <v>0</v>
      </c>
      <c r="F29" s="702">
        <v>0</v>
      </c>
      <c r="G29" s="702">
        <v>0</v>
      </c>
      <c r="H29" s="701">
        <f t="shared" ref="H29:H42" si="14">+G29+F29</f>
        <v>0</v>
      </c>
    </row>
    <row r="30" spans="1:8" ht="22.5" hidden="1" outlineLevel="1">
      <c r="A30" s="1009"/>
      <c r="B30" s="334" t="s">
        <v>1399</v>
      </c>
      <c r="C30" s="700">
        <v>0</v>
      </c>
      <c r="D30" s="700">
        <v>0</v>
      </c>
      <c r="E30" s="701">
        <f t="shared" si="13"/>
        <v>0</v>
      </c>
      <c r="F30" s="702">
        <v>0</v>
      </c>
      <c r="G30" s="702">
        <v>0</v>
      </c>
      <c r="H30" s="701">
        <f t="shared" si="14"/>
        <v>0</v>
      </c>
    </row>
    <row r="31" spans="1:8" ht="11.25" hidden="1" customHeight="1" outlineLevel="1">
      <c r="A31" s="1009" t="s">
        <v>1400</v>
      </c>
      <c r="B31" s="334" t="s">
        <v>1401</v>
      </c>
      <c r="C31" s="702">
        <v>0</v>
      </c>
      <c r="D31" s="702">
        <v>0</v>
      </c>
      <c r="E31" s="701">
        <f t="shared" si="13"/>
        <v>0</v>
      </c>
      <c r="F31" s="702">
        <v>0</v>
      </c>
      <c r="G31" s="702">
        <v>0</v>
      </c>
      <c r="H31" s="701">
        <f t="shared" si="14"/>
        <v>0</v>
      </c>
    </row>
    <row r="32" spans="1:8" ht="12.75" hidden="1" outlineLevel="1">
      <c r="A32" s="1009"/>
      <c r="B32" s="334" t="s">
        <v>1402</v>
      </c>
      <c r="C32" s="700">
        <v>0</v>
      </c>
      <c r="D32" s="700">
        <v>0</v>
      </c>
      <c r="E32" s="701">
        <f t="shared" si="13"/>
        <v>0</v>
      </c>
      <c r="F32" s="702">
        <v>0</v>
      </c>
      <c r="G32" s="702">
        <v>0</v>
      </c>
      <c r="H32" s="701">
        <f t="shared" si="14"/>
        <v>0</v>
      </c>
    </row>
    <row r="33" spans="1:8" ht="12.75" hidden="1" outlineLevel="1">
      <c r="A33" s="1009"/>
      <c r="B33" s="334" t="s">
        <v>1403</v>
      </c>
      <c r="C33" s="702">
        <v>0</v>
      </c>
      <c r="D33" s="702">
        <v>0</v>
      </c>
      <c r="E33" s="701">
        <f t="shared" si="13"/>
        <v>0</v>
      </c>
      <c r="F33" s="702">
        <v>0</v>
      </c>
      <c r="G33" s="702">
        <v>0</v>
      </c>
      <c r="H33" s="701">
        <f t="shared" si="14"/>
        <v>0</v>
      </c>
    </row>
    <row r="34" spans="1:8" ht="22.5" hidden="1" outlineLevel="1">
      <c r="A34" s="1009"/>
      <c r="B34" s="334" t="s">
        <v>1404</v>
      </c>
      <c r="C34" s="700">
        <v>0</v>
      </c>
      <c r="D34" s="700">
        <v>0</v>
      </c>
      <c r="E34" s="701">
        <f t="shared" si="13"/>
        <v>0</v>
      </c>
      <c r="F34" s="702">
        <v>0</v>
      </c>
      <c r="G34" s="702">
        <v>0</v>
      </c>
      <c r="H34" s="701">
        <f t="shared" si="14"/>
        <v>0</v>
      </c>
    </row>
    <row r="35" spans="1:8" ht="22.5" hidden="1" outlineLevel="1">
      <c r="A35" s="334" t="s">
        <v>1405</v>
      </c>
      <c r="B35" s="334" t="s">
        <v>1406</v>
      </c>
      <c r="C35" s="702">
        <v>0</v>
      </c>
      <c r="D35" s="702">
        <v>0</v>
      </c>
      <c r="E35" s="701">
        <f t="shared" si="13"/>
        <v>0</v>
      </c>
      <c r="F35" s="702">
        <v>0</v>
      </c>
      <c r="G35" s="702">
        <v>0</v>
      </c>
      <c r="H35" s="701">
        <f t="shared" si="14"/>
        <v>0</v>
      </c>
    </row>
    <row r="36" spans="1:8" ht="12.75" hidden="1" outlineLevel="1">
      <c r="A36" s="1009" t="s">
        <v>1407</v>
      </c>
      <c r="B36" s="334" t="s">
        <v>1408</v>
      </c>
      <c r="C36" s="700">
        <v>0</v>
      </c>
      <c r="D36" s="700">
        <v>0</v>
      </c>
      <c r="E36" s="701">
        <f t="shared" si="13"/>
        <v>0</v>
      </c>
      <c r="F36" s="702">
        <v>0</v>
      </c>
      <c r="G36" s="702">
        <v>0</v>
      </c>
      <c r="H36" s="701">
        <f t="shared" si="14"/>
        <v>0</v>
      </c>
    </row>
    <row r="37" spans="1:8" ht="12.75" hidden="1" outlineLevel="1">
      <c r="A37" s="1009"/>
      <c r="B37" s="334" t="s">
        <v>1409</v>
      </c>
      <c r="C37" s="702">
        <v>0</v>
      </c>
      <c r="D37" s="702">
        <v>0</v>
      </c>
      <c r="E37" s="701">
        <f t="shared" si="13"/>
        <v>0</v>
      </c>
      <c r="F37" s="702">
        <v>0</v>
      </c>
      <c r="G37" s="702">
        <v>0</v>
      </c>
      <c r="H37" s="701">
        <f t="shared" si="14"/>
        <v>0</v>
      </c>
    </row>
    <row r="38" spans="1:8" ht="12.75" hidden="1" outlineLevel="1">
      <c r="A38" s="1009"/>
      <c r="B38" s="334" t="s">
        <v>1410</v>
      </c>
      <c r="C38" s="700">
        <v>0</v>
      </c>
      <c r="D38" s="700">
        <v>0</v>
      </c>
      <c r="E38" s="701">
        <f t="shared" si="13"/>
        <v>0</v>
      </c>
      <c r="F38" s="702">
        <v>0</v>
      </c>
      <c r="G38" s="702">
        <v>0</v>
      </c>
      <c r="H38" s="701">
        <f t="shared" si="14"/>
        <v>0</v>
      </c>
    </row>
    <row r="39" spans="1:8" ht="12.75" hidden="1" outlineLevel="1">
      <c r="A39" s="1009"/>
      <c r="B39" s="334" t="s">
        <v>1411</v>
      </c>
      <c r="C39" s="702">
        <v>0</v>
      </c>
      <c r="D39" s="702">
        <v>0</v>
      </c>
      <c r="E39" s="701">
        <f t="shared" si="13"/>
        <v>0</v>
      </c>
      <c r="F39" s="702">
        <v>0</v>
      </c>
      <c r="G39" s="702">
        <v>0</v>
      </c>
      <c r="H39" s="701">
        <f t="shared" si="14"/>
        <v>0</v>
      </c>
    </row>
    <row r="40" spans="1:8" ht="12.75" hidden="1" outlineLevel="1">
      <c r="A40" s="1009"/>
      <c r="B40" s="334" t="s">
        <v>1412</v>
      </c>
      <c r="C40" s="700">
        <v>0</v>
      </c>
      <c r="D40" s="700">
        <v>0</v>
      </c>
      <c r="E40" s="701">
        <f t="shared" si="13"/>
        <v>0</v>
      </c>
      <c r="F40" s="702">
        <v>0</v>
      </c>
      <c r="G40" s="702">
        <v>0</v>
      </c>
      <c r="H40" s="701">
        <f t="shared" si="14"/>
        <v>0</v>
      </c>
    </row>
    <row r="41" spans="1:8" ht="12.75" hidden="1" outlineLevel="1">
      <c r="A41" s="1009"/>
      <c r="B41" s="334" t="s">
        <v>1413</v>
      </c>
      <c r="C41" s="702">
        <v>0</v>
      </c>
      <c r="D41" s="702">
        <v>0</v>
      </c>
      <c r="E41" s="701">
        <f t="shared" si="13"/>
        <v>0</v>
      </c>
      <c r="F41" s="702">
        <v>0</v>
      </c>
      <c r="G41" s="702">
        <v>0</v>
      </c>
      <c r="H41" s="701">
        <f t="shared" si="14"/>
        <v>0</v>
      </c>
    </row>
    <row r="42" spans="1:8" ht="22.5" hidden="1" outlineLevel="1">
      <c r="A42" s="1009"/>
      <c r="B42" s="334" t="s">
        <v>1414</v>
      </c>
      <c r="C42" s="700">
        <v>2</v>
      </c>
      <c r="D42" s="700">
        <v>0</v>
      </c>
      <c r="E42" s="701">
        <f t="shared" si="13"/>
        <v>2</v>
      </c>
      <c r="F42" s="702">
        <v>0</v>
      </c>
      <c r="G42" s="702">
        <v>0</v>
      </c>
      <c r="H42" s="701">
        <f t="shared" si="14"/>
        <v>0</v>
      </c>
    </row>
    <row r="43" spans="1:8" s="377" customFormat="1" ht="15.95" customHeight="1" collapsed="1">
      <c r="A43" s="1008" t="s">
        <v>1415</v>
      </c>
      <c r="B43" s="1008"/>
      <c r="C43" s="380">
        <f t="shared" ref="C43:H43" si="15">SUM(C44:C48)</f>
        <v>0</v>
      </c>
      <c r="D43" s="380">
        <f t="shared" si="15"/>
        <v>1</v>
      </c>
      <c r="E43" s="380">
        <f t="shared" si="15"/>
        <v>1</v>
      </c>
      <c r="F43" s="380">
        <f t="shared" si="15"/>
        <v>0</v>
      </c>
      <c r="G43" s="380">
        <f t="shared" si="15"/>
        <v>0</v>
      </c>
      <c r="H43" s="380">
        <f t="shared" si="15"/>
        <v>0</v>
      </c>
    </row>
    <row r="44" spans="1:8" ht="12.75" hidden="1" outlineLevel="1">
      <c r="A44" s="1009" t="s">
        <v>1416</v>
      </c>
      <c r="B44" s="334" t="s">
        <v>1417</v>
      </c>
      <c r="C44" s="702">
        <v>0</v>
      </c>
      <c r="D44" s="702">
        <v>0</v>
      </c>
      <c r="E44" s="701">
        <f t="shared" ref="E44:E48" si="16">+D44+C44</f>
        <v>0</v>
      </c>
      <c r="F44" s="702">
        <v>0</v>
      </c>
      <c r="G44" s="702">
        <v>0</v>
      </c>
      <c r="H44" s="701">
        <f t="shared" ref="H44:H48" si="17">+G44+F44</f>
        <v>0</v>
      </c>
    </row>
    <row r="45" spans="1:8" ht="12.75" hidden="1" outlineLevel="1">
      <c r="A45" s="1009"/>
      <c r="B45" s="334" t="s">
        <v>1418</v>
      </c>
      <c r="C45" s="700">
        <v>0</v>
      </c>
      <c r="D45" s="700">
        <v>0</v>
      </c>
      <c r="E45" s="701">
        <f t="shared" si="16"/>
        <v>0</v>
      </c>
      <c r="F45" s="702">
        <v>0</v>
      </c>
      <c r="G45" s="702">
        <v>0</v>
      </c>
      <c r="H45" s="701">
        <f t="shared" si="17"/>
        <v>0</v>
      </c>
    </row>
    <row r="46" spans="1:8" ht="12.75" hidden="1" outlineLevel="1">
      <c r="A46" s="334" t="s">
        <v>1419</v>
      </c>
      <c r="B46" s="334" t="s">
        <v>1420</v>
      </c>
      <c r="C46" s="702">
        <v>0</v>
      </c>
      <c r="D46" s="702">
        <v>0</v>
      </c>
      <c r="E46" s="701">
        <f t="shared" si="16"/>
        <v>0</v>
      </c>
      <c r="F46" s="702">
        <v>0</v>
      </c>
      <c r="G46" s="702">
        <v>0</v>
      </c>
      <c r="H46" s="701">
        <f t="shared" si="17"/>
        <v>0</v>
      </c>
    </row>
    <row r="47" spans="1:8" ht="22.5" hidden="1" outlineLevel="1">
      <c r="A47" s="1009" t="s">
        <v>1421</v>
      </c>
      <c r="B47" s="334" t="s">
        <v>1422</v>
      </c>
      <c r="C47" s="700">
        <v>0</v>
      </c>
      <c r="D47" s="700">
        <v>0</v>
      </c>
      <c r="E47" s="701">
        <f t="shared" si="16"/>
        <v>0</v>
      </c>
      <c r="F47" s="702">
        <v>0</v>
      </c>
      <c r="G47" s="702">
        <v>0</v>
      </c>
      <c r="H47" s="701">
        <f t="shared" si="17"/>
        <v>0</v>
      </c>
    </row>
    <row r="48" spans="1:8" ht="22.5" hidden="1" outlineLevel="1">
      <c r="A48" s="1009"/>
      <c r="B48" s="334" t="s">
        <v>1423</v>
      </c>
      <c r="C48" s="702">
        <v>0</v>
      </c>
      <c r="D48" s="702">
        <v>1</v>
      </c>
      <c r="E48" s="701">
        <f t="shared" si="16"/>
        <v>1</v>
      </c>
      <c r="F48" s="702">
        <v>0</v>
      </c>
      <c r="G48" s="702">
        <v>0</v>
      </c>
      <c r="H48" s="701">
        <f t="shared" si="17"/>
        <v>0</v>
      </c>
    </row>
    <row r="49" spans="1:8" s="377" customFormat="1" ht="15.95" customHeight="1" collapsed="1">
      <c r="A49" s="1010" t="s">
        <v>1424</v>
      </c>
      <c r="B49" s="1010"/>
      <c r="C49" s="381">
        <f t="shared" ref="C49:H49" si="18">C50+C75+C91+C104+C116+C126</f>
        <v>1</v>
      </c>
      <c r="D49" s="381">
        <f t="shared" si="18"/>
        <v>0</v>
      </c>
      <c r="E49" s="381">
        <f t="shared" si="18"/>
        <v>1</v>
      </c>
      <c r="F49" s="381">
        <f t="shared" si="18"/>
        <v>0</v>
      </c>
      <c r="G49" s="381">
        <f t="shared" si="18"/>
        <v>0</v>
      </c>
      <c r="H49" s="381">
        <f t="shared" si="18"/>
        <v>0</v>
      </c>
    </row>
    <row r="50" spans="1:8" s="377" customFormat="1" ht="15.95" customHeight="1">
      <c r="A50" s="1008" t="s">
        <v>1425</v>
      </c>
      <c r="B50" s="1008"/>
      <c r="C50" s="379">
        <f t="shared" ref="C50:G50" si="19">SUM(C51:C74)</f>
        <v>0</v>
      </c>
      <c r="D50" s="379">
        <f t="shared" si="19"/>
        <v>0</v>
      </c>
      <c r="E50" s="379">
        <f t="shared" si="19"/>
        <v>0</v>
      </c>
      <c r="F50" s="379">
        <f t="shared" si="19"/>
        <v>0</v>
      </c>
      <c r="G50" s="379">
        <f t="shared" si="19"/>
        <v>0</v>
      </c>
      <c r="H50" s="379">
        <f t="shared" ref="H50" si="20">SUM(H51:H74)</f>
        <v>0</v>
      </c>
    </row>
    <row r="51" spans="1:8" ht="11.25" hidden="1" customHeight="1" outlineLevel="1">
      <c r="A51" s="1009" t="s">
        <v>1426</v>
      </c>
      <c r="B51" s="334" t="s">
        <v>1427</v>
      </c>
      <c r="C51" s="700">
        <v>0</v>
      </c>
      <c r="D51" s="700">
        <v>0</v>
      </c>
      <c r="E51" s="701">
        <f t="shared" ref="E51:E74" si="21">+D51+C51</f>
        <v>0</v>
      </c>
      <c r="F51" s="702">
        <v>0</v>
      </c>
      <c r="G51" s="702">
        <v>0</v>
      </c>
      <c r="H51" s="705">
        <v>0</v>
      </c>
    </row>
    <row r="52" spans="1:8" ht="12.75" hidden="1" outlineLevel="1">
      <c r="A52" s="1009"/>
      <c r="B52" s="334" t="s">
        <v>1428</v>
      </c>
      <c r="C52" s="702">
        <v>0</v>
      </c>
      <c r="D52" s="702">
        <v>0</v>
      </c>
      <c r="E52" s="701">
        <f t="shared" si="21"/>
        <v>0</v>
      </c>
      <c r="F52" s="702">
        <v>0</v>
      </c>
      <c r="G52" s="702">
        <v>0</v>
      </c>
      <c r="H52" s="702">
        <v>0</v>
      </c>
    </row>
    <row r="53" spans="1:8" ht="12.75" hidden="1" outlineLevel="1">
      <c r="A53" s="1009"/>
      <c r="B53" s="334" t="s">
        <v>1429</v>
      </c>
      <c r="C53" s="700">
        <v>0</v>
      </c>
      <c r="D53" s="700">
        <v>0</v>
      </c>
      <c r="E53" s="701">
        <f t="shared" si="21"/>
        <v>0</v>
      </c>
      <c r="F53" s="702">
        <v>0</v>
      </c>
      <c r="G53" s="702">
        <v>0</v>
      </c>
      <c r="H53" s="705">
        <v>0</v>
      </c>
    </row>
    <row r="54" spans="1:8" ht="12.75" hidden="1" outlineLevel="1">
      <c r="A54" s="1009"/>
      <c r="B54" s="334" t="s">
        <v>1430</v>
      </c>
      <c r="C54" s="702">
        <v>0</v>
      </c>
      <c r="D54" s="702">
        <v>0</v>
      </c>
      <c r="E54" s="701">
        <f t="shared" si="21"/>
        <v>0</v>
      </c>
      <c r="F54" s="702">
        <v>0</v>
      </c>
      <c r="G54" s="702">
        <v>0</v>
      </c>
      <c r="H54" s="702">
        <v>0</v>
      </c>
    </row>
    <row r="55" spans="1:8" ht="12.75" hidden="1" outlineLevel="1">
      <c r="A55" s="334" t="s">
        <v>1431</v>
      </c>
      <c r="B55" s="334" t="s">
        <v>1432</v>
      </c>
      <c r="C55" s="700">
        <v>0</v>
      </c>
      <c r="D55" s="700">
        <v>0</v>
      </c>
      <c r="E55" s="701">
        <f t="shared" si="21"/>
        <v>0</v>
      </c>
      <c r="F55" s="702">
        <v>0</v>
      </c>
      <c r="G55" s="702">
        <v>0</v>
      </c>
      <c r="H55" s="705">
        <v>0</v>
      </c>
    </row>
    <row r="56" spans="1:8" ht="22.5" hidden="1" outlineLevel="1">
      <c r="A56" s="1009" t="s">
        <v>1433</v>
      </c>
      <c r="B56" s="334" t="s">
        <v>1434</v>
      </c>
      <c r="C56" s="702">
        <v>0</v>
      </c>
      <c r="D56" s="702">
        <v>0</v>
      </c>
      <c r="E56" s="701">
        <f t="shared" si="21"/>
        <v>0</v>
      </c>
      <c r="F56" s="702">
        <v>0</v>
      </c>
      <c r="G56" s="702">
        <v>0</v>
      </c>
      <c r="H56" s="702">
        <v>0</v>
      </c>
    </row>
    <row r="57" spans="1:8" ht="22.5" hidden="1" outlineLevel="1">
      <c r="A57" s="1009"/>
      <c r="B57" s="334" t="s">
        <v>1435</v>
      </c>
      <c r="C57" s="700">
        <v>0</v>
      </c>
      <c r="D57" s="700">
        <v>0</v>
      </c>
      <c r="E57" s="701">
        <f t="shared" si="21"/>
        <v>0</v>
      </c>
      <c r="F57" s="702">
        <v>0</v>
      </c>
      <c r="G57" s="702">
        <v>0</v>
      </c>
      <c r="H57" s="705">
        <v>0</v>
      </c>
    </row>
    <row r="58" spans="1:8" ht="12.75" hidden="1" outlineLevel="1">
      <c r="A58" s="1009"/>
      <c r="B58" s="334" t="s">
        <v>1436</v>
      </c>
      <c r="C58" s="702">
        <v>0</v>
      </c>
      <c r="D58" s="702">
        <v>0</v>
      </c>
      <c r="E58" s="701">
        <f t="shared" si="21"/>
        <v>0</v>
      </c>
      <c r="F58" s="702">
        <v>0</v>
      </c>
      <c r="G58" s="702">
        <v>0</v>
      </c>
      <c r="H58" s="702">
        <v>0</v>
      </c>
    </row>
    <row r="59" spans="1:8" ht="11.25" hidden="1" customHeight="1" outlineLevel="1">
      <c r="A59" s="1009" t="s">
        <v>1437</v>
      </c>
      <c r="B59" s="334" t="s">
        <v>1438</v>
      </c>
      <c r="C59" s="700">
        <v>0</v>
      </c>
      <c r="D59" s="700">
        <v>0</v>
      </c>
      <c r="E59" s="701">
        <f t="shared" si="21"/>
        <v>0</v>
      </c>
      <c r="F59" s="702">
        <v>0</v>
      </c>
      <c r="G59" s="702">
        <v>0</v>
      </c>
      <c r="H59" s="705">
        <v>0</v>
      </c>
    </row>
    <row r="60" spans="1:8" ht="12.75" hidden="1" outlineLevel="1">
      <c r="A60" s="1009"/>
      <c r="B60" s="334" t="s">
        <v>1439</v>
      </c>
      <c r="C60" s="702">
        <v>0</v>
      </c>
      <c r="D60" s="702">
        <v>0</v>
      </c>
      <c r="E60" s="701">
        <f t="shared" si="21"/>
        <v>0</v>
      </c>
      <c r="F60" s="702">
        <v>0</v>
      </c>
      <c r="G60" s="702">
        <v>0</v>
      </c>
      <c r="H60" s="702">
        <v>0</v>
      </c>
    </row>
    <row r="61" spans="1:8" ht="12.75" hidden="1" outlineLevel="1">
      <c r="A61" s="1009"/>
      <c r="B61" s="334" t="s">
        <v>1440</v>
      </c>
      <c r="C61" s="700">
        <v>0</v>
      </c>
      <c r="D61" s="700">
        <v>0</v>
      </c>
      <c r="E61" s="701">
        <f t="shared" si="21"/>
        <v>0</v>
      </c>
      <c r="F61" s="702">
        <v>0</v>
      </c>
      <c r="G61" s="702">
        <v>0</v>
      </c>
      <c r="H61" s="705">
        <v>0</v>
      </c>
    </row>
    <row r="62" spans="1:8" ht="12.75" hidden="1" outlineLevel="1">
      <c r="A62" s="1009"/>
      <c r="B62" s="334" t="s">
        <v>1441</v>
      </c>
      <c r="C62" s="702">
        <v>0</v>
      </c>
      <c r="D62" s="702">
        <v>0</v>
      </c>
      <c r="E62" s="701">
        <f t="shared" si="21"/>
        <v>0</v>
      </c>
      <c r="F62" s="702">
        <v>0</v>
      </c>
      <c r="G62" s="702">
        <v>0</v>
      </c>
      <c r="H62" s="702">
        <v>0</v>
      </c>
    </row>
    <row r="63" spans="1:8" ht="12.75" hidden="1" outlineLevel="1">
      <c r="A63" s="1009"/>
      <c r="B63" s="334" t="s">
        <v>1442</v>
      </c>
      <c r="C63" s="700">
        <v>0</v>
      </c>
      <c r="D63" s="700">
        <v>0</v>
      </c>
      <c r="E63" s="701">
        <f t="shared" si="21"/>
        <v>0</v>
      </c>
      <c r="F63" s="702">
        <v>0</v>
      </c>
      <c r="G63" s="702">
        <v>0</v>
      </c>
      <c r="H63" s="705">
        <v>0</v>
      </c>
    </row>
    <row r="64" spans="1:8" ht="22.5" hidden="1" outlineLevel="1">
      <c r="A64" s="1009"/>
      <c r="B64" s="334" t="s">
        <v>1443</v>
      </c>
      <c r="C64" s="702">
        <v>0</v>
      </c>
      <c r="D64" s="702">
        <v>0</v>
      </c>
      <c r="E64" s="701">
        <f t="shared" si="21"/>
        <v>0</v>
      </c>
      <c r="F64" s="702">
        <v>0</v>
      </c>
      <c r="G64" s="702">
        <v>0</v>
      </c>
      <c r="H64" s="702">
        <v>0</v>
      </c>
    </row>
    <row r="65" spans="1:8" ht="22.5" hidden="1" outlineLevel="1">
      <c r="A65" s="1009"/>
      <c r="B65" s="334" t="s">
        <v>1444</v>
      </c>
      <c r="C65" s="700">
        <v>0</v>
      </c>
      <c r="D65" s="700">
        <v>0</v>
      </c>
      <c r="E65" s="701">
        <f t="shared" si="21"/>
        <v>0</v>
      </c>
      <c r="F65" s="702">
        <v>0</v>
      </c>
      <c r="G65" s="702">
        <v>0</v>
      </c>
      <c r="H65" s="705">
        <v>0</v>
      </c>
    </row>
    <row r="66" spans="1:8" ht="12.75" hidden="1" outlineLevel="1">
      <c r="A66" s="1009" t="s">
        <v>1445</v>
      </c>
      <c r="B66" s="334" t="s">
        <v>1446</v>
      </c>
      <c r="C66" s="702">
        <v>0</v>
      </c>
      <c r="D66" s="702">
        <v>0</v>
      </c>
      <c r="E66" s="701">
        <f t="shared" si="21"/>
        <v>0</v>
      </c>
      <c r="F66" s="702">
        <v>0</v>
      </c>
      <c r="G66" s="702">
        <v>0</v>
      </c>
      <c r="H66" s="702">
        <v>0</v>
      </c>
    </row>
    <row r="67" spans="1:8" ht="12.75" hidden="1" outlineLevel="1">
      <c r="A67" s="1009"/>
      <c r="B67" s="334" t="s">
        <v>1447</v>
      </c>
      <c r="C67" s="700">
        <v>0</v>
      </c>
      <c r="D67" s="700">
        <v>0</v>
      </c>
      <c r="E67" s="701">
        <f t="shared" si="21"/>
        <v>0</v>
      </c>
      <c r="F67" s="702">
        <v>0</v>
      </c>
      <c r="G67" s="702">
        <v>0</v>
      </c>
      <c r="H67" s="705">
        <v>0</v>
      </c>
    </row>
    <row r="68" spans="1:8" ht="12.75" hidden="1" outlineLevel="1">
      <c r="A68" s="1009"/>
      <c r="B68" s="334" t="s">
        <v>1448</v>
      </c>
      <c r="C68" s="702">
        <v>0</v>
      </c>
      <c r="D68" s="702">
        <v>0</v>
      </c>
      <c r="E68" s="701">
        <f t="shared" si="21"/>
        <v>0</v>
      </c>
      <c r="F68" s="702">
        <v>0</v>
      </c>
      <c r="G68" s="702">
        <v>0</v>
      </c>
      <c r="H68" s="702">
        <v>0</v>
      </c>
    </row>
    <row r="69" spans="1:8" ht="11.25" hidden="1" customHeight="1" outlineLevel="1">
      <c r="A69" s="1009" t="s">
        <v>1449</v>
      </c>
      <c r="B69" s="334" t="s">
        <v>1450</v>
      </c>
      <c r="C69" s="700">
        <v>0</v>
      </c>
      <c r="D69" s="700">
        <v>0</v>
      </c>
      <c r="E69" s="701">
        <f t="shared" si="21"/>
        <v>0</v>
      </c>
      <c r="F69" s="702">
        <v>0</v>
      </c>
      <c r="G69" s="702">
        <v>0</v>
      </c>
      <c r="H69" s="705">
        <v>0</v>
      </c>
    </row>
    <row r="70" spans="1:8" ht="12.75" hidden="1" outlineLevel="1">
      <c r="A70" s="1009"/>
      <c r="B70" s="334" t="s">
        <v>1451</v>
      </c>
      <c r="C70" s="702">
        <v>0</v>
      </c>
      <c r="D70" s="702">
        <v>0</v>
      </c>
      <c r="E70" s="701">
        <f t="shared" si="21"/>
        <v>0</v>
      </c>
      <c r="F70" s="702">
        <v>0</v>
      </c>
      <c r="G70" s="702">
        <v>0</v>
      </c>
      <c r="H70" s="702">
        <v>0</v>
      </c>
    </row>
    <row r="71" spans="1:8" ht="12.75" hidden="1" outlineLevel="1">
      <c r="A71" s="1009"/>
      <c r="B71" s="334" t="s">
        <v>1452</v>
      </c>
      <c r="C71" s="700">
        <v>0</v>
      </c>
      <c r="D71" s="700">
        <v>0</v>
      </c>
      <c r="E71" s="701">
        <f t="shared" si="21"/>
        <v>0</v>
      </c>
      <c r="F71" s="702">
        <v>0</v>
      </c>
      <c r="G71" s="702">
        <v>0</v>
      </c>
      <c r="H71" s="705">
        <v>0</v>
      </c>
    </row>
    <row r="72" spans="1:8" ht="12.75" hidden="1" outlineLevel="1">
      <c r="A72" s="1009"/>
      <c r="B72" s="334" t="s">
        <v>1453</v>
      </c>
      <c r="C72" s="702">
        <v>0</v>
      </c>
      <c r="D72" s="702">
        <v>0</v>
      </c>
      <c r="E72" s="701">
        <f t="shared" si="21"/>
        <v>0</v>
      </c>
      <c r="F72" s="702">
        <v>0</v>
      </c>
      <c r="G72" s="702">
        <v>0</v>
      </c>
      <c r="H72" s="702">
        <v>0</v>
      </c>
    </row>
    <row r="73" spans="1:8" ht="12.75" hidden="1" outlineLevel="1">
      <c r="A73" s="1009"/>
      <c r="B73" s="334" t="s">
        <v>1454</v>
      </c>
      <c r="C73" s="700">
        <v>0</v>
      </c>
      <c r="D73" s="700">
        <v>0</v>
      </c>
      <c r="E73" s="701">
        <f t="shared" si="21"/>
        <v>0</v>
      </c>
      <c r="F73" s="702">
        <v>0</v>
      </c>
      <c r="G73" s="702">
        <v>0</v>
      </c>
      <c r="H73" s="705">
        <v>0</v>
      </c>
    </row>
    <row r="74" spans="1:8" ht="12.75" hidden="1" outlineLevel="1">
      <c r="A74" s="1009"/>
      <c r="B74" s="334" t="s">
        <v>1455</v>
      </c>
      <c r="C74" s="702">
        <v>0</v>
      </c>
      <c r="D74" s="702">
        <v>0</v>
      </c>
      <c r="E74" s="701">
        <f t="shared" si="21"/>
        <v>0</v>
      </c>
      <c r="F74" s="702">
        <v>0</v>
      </c>
      <c r="G74" s="702">
        <v>0</v>
      </c>
      <c r="H74" s="702">
        <v>0</v>
      </c>
    </row>
    <row r="75" spans="1:8" s="377" customFormat="1" ht="15.95" customHeight="1" collapsed="1">
      <c r="A75" s="1008" t="s">
        <v>1456</v>
      </c>
      <c r="B75" s="1008"/>
      <c r="C75" s="379">
        <f t="shared" ref="C75:H75" si="22">SUM(C76:C90)</f>
        <v>0</v>
      </c>
      <c r="D75" s="379">
        <f t="shared" si="22"/>
        <v>0</v>
      </c>
      <c r="E75" s="379">
        <f t="shared" si="22"/>
        <v>0</v>
      </c>
      <c r="F75" s="379">
        <f t="shared" si="22"/>
        <v>0</v>
      </c>
      <c r="G75" s="379">
        <f t="shared" si="22"/>
        <v>0</v>
      </c>
      <c r="H75" s="379">
        <f t="shared" si="22"/>
        <v>0</v>
      </c>
    </row>
    <row r="76" spans="1:8" ht="12.75" hidden="1" outlineLevel="1">
      <c r="A76" s="1009" t="s">
        <v>1457</v>
      </c>
      <c r="B76" s="334" t="s">
        <v>1458</v>
      </c>
      <c r="C76" s="700">
        <v>0</v>
      </c>
      <c r="D76" s="700">
        <v>0</v>
      </c>
      <c r="E76" s="701">
        <f t="shared" ref="E76:E90" si="23">+D76+C76</f>
        <v>0</v>
      </c>
      <c r="F76" s="702">
        <v>0</v>
      </c>
      <c r="G76" s="702">
        <v>0</v>
      </c>
      <c r="H76" s="705">
        <v>0</v>
      </c>
    </row>
    <row r="77" spans="1:8" ht="12.75" hidden="1" outlineLevel="1">
      <c r="A77" s="1009"/>
      <c r="B77" s="334" t="s">
        <v>1459</v>
      </c>
      <c r="C77" s="702">
        <v>0</v>
      </c>
      <c r="D77" s="702">
        <v>0</v>
      </c>
      <c r="E77" s="701">
        <f t="shared" si="23"/>
        <v>0</v>
      </c>
      <c r="F77" s="702">
        <v>0</v>
      </c>
      <c r="G77" s="702">
        <v>0</v>
      </c>
      <c r="H77" s="702">
        <v>0</v>
      </c>
    </row>
    <row r="78" spans="1:8" ht="22.5" hidden="1" outlineLevel="1">
      <c r="A78" s="1009" t="s">
        <v>1460</v>
      </c>
      <c r="B78" s="334" t="s">
        <v>1461</v>
      </c>
      <c r="C78" s="700">
        <v>0</v>
      </c>
      <c r="D78" s="700">
        <v>0</v>
      </c>
      <c r="E78" s="701">
        <f t="shared" si="23"/>
        <v>0</v>
      </c>
      <c r="F78" s="702">
        <v>0</v>
      </c>
      <c r="G78" s="702">
        <v>0</v>
      </c>
      <c r="H78" s="705">
        <v>0</v>
      </c>
    </row>
    <row r="79" spans="1:8" ht="22.5" hidden="1" outlineLevel="1">
      <c r="A79" s="1009"/>
      <c r="B79" s="334" t="s">
        <v>1462</v>
      </c>
      <c r="C79" s="702">
        <v>0</v>
      </c>
      <c r="D79" s="702">
        <v>0</v>
      </c>
      <c r="E79" s="701">
        <f t="shared" si="23"/>
        <v>0</v>
      </c>
      <c r="F79" s="702">
        <v>0</v>
      </c>
      <c r="G79" s="702">
        <v>0</v>
      </c>
      <c r="H79" s="702">
        <v>0</v>
      </c>
    </row>
    <row r="80" spans="1:8" ht="22.5" hidden="1" outlineLevel="1">
      <c r="A80" s="334" t="s">
        <v>1463</v>
      </c>
      <c r="B80" s="334" t="s">
        <v>1464</v>
      </c>
      <c r="C80" s="700">
        <v>0</v>
      </c>
      <c r="D80" s="700">
        <v>0</v>
      </c>
      <c r="E80" s="701">
        <f t="shared" si="23"/>
        <v>0</v>
      </c>
      <c r="F80" s="702">
        <v>0</v>
      </c>
      <c r="G80" s="702">
        <v>0</v>
      </c>
      <c r="H80" s="705">
        <v>0</v>
      </c>
    </row>
    <row r="81" spans="1:8" ht="12.75" hidden="1" outlineLevel="1">
      <c r="A81" s="334" t="s">
        <v>1465</v>
      </c>
      <c r="B81" s="334" t="s">
        <v>1466</v>
      </c>
      <c r="C81" s="702">
        <v>0</v>
      </c>
      <c r="D81" s="702">
        <v>0</v>
      </c>
      <c r="E81" s="701">
        <f t="shared" si="23"/>
        <v>0</v>
      </c>
      <c r="F81" s="702">
        <v>0</v>
      </c>
      <c r="G81" s="702">
        <v>0</v>
      </c>
      <c r="H81" s="702">
        <v>0</v>
      </c>
    </row>
    <row r="82" spans="1:8" ht="12.75" hidden="1" outlineLevel="1">
      <c r="A82" s="334" t="s">
        <v>1467</v>
      </c>
      <c r="B82" s="334" t="s">
        <v>1468</v>
      </c>
      <c r="C82" s="700">
        <v>0</v>
      </c>
      <c r="D82" s="700">
        <v>0</v>
      </c>
      <c r="E82" s="701">
        <f t="shared" si="23"/>
        <v>0</v>
      </c>
      <c r="F82" s="702">
        <v>0</v>
      </c>
      <c r="G82" s="702">
        <v>0</v>
      </c>
      <c r="H82" s="705">
        <v>0</v>
      </c>
    </row>
    <row r="83" spans="1:8" ht="11.25" hidden="1" customHeight="1" outlineLevel="1">
      <c r="A83" s="1009" t="s">
        <v>1469</v>
      </c>
      <c r="B83" s="334" t="s">
        <v>1470</v>
      </c>
      <c r="C83" s="702">
        <v>0</v>
      </c>
      <c r="D83" s="702">
        <v>0</v>
      </c>
      <c r="E83" s="701">
        <f t="shared" si="23"/>
        <v>0</v>
      </c>
      <c r="F83" s="702">
        <v>0</v>
      </c>
      <c r="G83" s="702">
        <v>0</v>
      </c>
      <c r="H83" s="702">
        <v>0</v>
      </c>
    </row>
    <row r="84" spans="1:8" ht="12.75" hidden="1" outlineLevel="1">
      <c r="A84" s="1009"/>
      <c r="B84" s="334" t="s">
        <v>1471</v>
      </c>
      <c r="C84" s="700">
        <v>0</v>
      </c>
      <c r="D84" s="700">
        <v>0</v>
      </c>
      <c r="E84" s="701">
        <f t="shared" si="23"/>
        <v>0</v>
      </c>
      <c r="F84" s="702">
        <v>0</v>
      </c>
      <c r="G84" s="702">
        <v>0</v>
      </c>
      <c r="H84" s="705">
        <v>0</v>
      </c>
    </row>
    <row r="85" spans="1:8" ht="22.5" hidden="1" outlineLevel="1">
      <c r="A85" s="1009"/>
      <c r="B85" s="334" t="s">
        <v>1472</v>
      </c>
      <c r="C85" s="702">
        <v>0</v>
      </c>
      <c r="D85" s="702">
        <v>0</v>
      </c>
      <c r="E85" s="701">
        <f t="shared" si="23"/>
        <v>0</v>
      </c>
      <c r="F85" s="702">
        <v>0</v>
      </c>
      <c r="G85" s="702">
        <v>0</v>
      </c>
      <c r="H85" s="702">
        <v>0</v>
      </c>
    </row>
    <row r="86" spans="1:8" ht="12.75" hidden="1" outlineLevel="1">
      <c r="A86" s="1009"/>
      <c r="B86" s="334" t="s">
        <v>1473</v>
      </c>
      <c r="C86" s="700">
        <v>0</v>
      </c>
      <c r="D86" s="700">
        <v>0</v>
      </c>
      <c r="E86" s="701">
        <f t="shared" si="23"/>
        <v>0</v>
      </c>
      <c r="F86" s="702">
        <v>0</v>
      </c>
      <c r="G86" s="702">
        <v>0</v>
      </c>
      <c r="H86" s="705">
        <v>0</v>
      </c>
    </row>
    <row r="87" spans="1:8" ht="12.75" hidden="1" outlineLevel="1">
      <c r="A87" s="1009"/>
      <c r="B87" s="334" t="s">
        <v>1474</v>
      </c>
      <c r="C87" s="702">
        <v>0</v>
      </c>
      <c r="D87" s="702">
        <v>0</v>
      </c>
      <c r="E87" s="701">
        <f t="shared" si="23"/>
        <v>0</v>
      </c>
      <c r="F87" s="702">
        <v>0</v>
      </c>
      <c r="G87" s="702">
        <v>0</v>
      </c>
      <c r="H87" s="702">
        <v>0</v>
      </c>
    </row>
    <row r="88" spans="1:8" ht="12.75" hidden="1" outlineLevel="1">
      <c r="A88" s="1009"/>
      <c r="B88" s="334" t="s">
        <v>1475</v>
      </c>
      <c r="C88" s="700">
        <v>0</v>
      </c>
      <c r="D88" s="700">
        <v>0</v>
      </c>
      <c r="E88" s="701">
        <f t="shared" si="23"/>
        <v>0</v>
      </c>
      <c r="F88" s="702">
        <v>0</v>
      </c>
      <c r="G88" s="702">
        <v>0</v>
      </c>
      <c r="H88" s="705">
        <v>0</v>
      </c>
    </row>
    <row r="89" spans="1:8" ht="12.75" hidden="1" outlineLevel="1">
      <c r="A89" s="1009"/>
      <c r="B89" s="334" t="s">
        <v>1476</v>
      </c>
      <c r="C89" s="702">
        <v>0</v>
      </c>
      <c r="D89" s="702">
        <v>0</v>
      </c>
      <c r="E89" s="701">
        <f t="shared" si="23"/>
        <v>0</v>
      </c>
      <c r="F89" s="702">
        <v>0</v>
      </c>
      <c r="G89" s="702">
        <v>0</v>
      </c>
      <c r="H89" s="702">
        <v>0</v>
      </c>
    </row>
    <row r="90" spans="1:8" ht="22.5" hidden="1" outlineLevel="1">
      <c r="A90" s="1009"/>
      <c r="B90" s="334" t="s">
        <v>1477</v>
      </c>
      <c r="C90" s="700">
        <v>0</v>
      </c>
      <c r="D90" s="700">
        <v>0</v>
      </c>
      <c r="E90" s="701">
        <f t="shared" si="23"/>
        <v>0</v>
      </c>
      <c r="F90" s="702">
        <v>0</v>
      </c>
      <c r="G90" s="702">
        <v>0</v>
      </c>
      <c r="H90" s="705">
        <v>0</v>
      </c>
    </row>
    <row r="91" spans="1:8" s="377" customFormat="1" ht="15.95" customHeight="1" collapsed="1">
      <c r="A91" s="1008" t="s">
        <v>1478</v>
      </c>
      <c r="B91" s="1008"/>
      <c r="C91" s="380">
        <f t="shared" ref="C91:H91" si="24">SUM(C92:C103)</f>
        <v>0</v>
      </c>
      <c r="D91" s="380">
        <f t="shared" si="24"/>
        <v>0</v>
      </c>
      <c r="E91" s="380">
        <f t="shared" si="24"/>
        <v>0</v>
      </c>
      <c r="F91" s="380">
        <f t="shared" si="24"/>
        <v>0</v>
      </c>
      <c r="G91" s="380">
        <f t="shared" si="24"/>
        <v>0</v>
      </c>
      <c r="H91" s="380">
        <f t="shared" si="24"/>
        <v>0</v>
      </c>
    </row>
    <row r="92" spans="1:8" ht="22.5" hidden="1" outlineLevel="1">
      <c r="A92" s="334" t="s">
        <v>1479</v>
      </c>
      <c r="B92" s="334" t="s">
        <v>1480</v>
      </c>
      <c r="C92" s="702">
        <v>0</v>
      </c>
      <c r="D92" s="703">
        <v>0</v>
      </c>
      <c r="E92" s="701">
        <f t="shared" ref="E92:E103" si="25">+D92+C92</f>
        <v>0</v>
      </c>
      <c r="F92" s="702">
        <v>0</v>
      </c>
      <c r="G92" s="702">
        <v>0</v>
      </c>
      <c r="H92" s="703">
        <f>+G92+F92</f>
        <v>0</v>
      </c>
    </row>
    <row r="93" spans="1:8" ht="12.75" hidden="1" outlineLevel="1">
      <c r="A93" s="334" t="s">
        <v>1481</v>
      </c>
      <c r="B93" s="334" t="s">
        <v>1482</v>
      </c>
      <c r="C93" s="700">
        <v>0</v>
      </c>
      <c r="D93" s="704">
        <v>0</v>
      </c>
      <c r="E93" s="701">
        <f t="shared" si="25"/>
        <v>0</v>
      </c>
      <c r="F93" s="702">
        <v>0</v>
      </c>
      <c r="G93" s="702">
        <v>0</v>
      </c>
      <c r="H93" s="703">
        <f t="shared" ref="H93:H147" si="26">+G93+F93</f>
        <v>0</v>
      </c>
    </row>
    <row r="94" spans="1:8" ht="12.75" hidden="1" outlineLevel="1">
      <c r="A94" s="334" t="s">
        <v>1483</v>
      </c>
      <c r="B94" s="334" t="s">
        <v>1484</v>
      </c>
      <c r="C94" s="702">
        <v>0</v>
      </c>
      <c r="D94" s="702">
        <v>0</v>
      </c>
      <c r="E94" s="701">
        <f t="shared" si="25"/>
        <v>0</v>
      </c>
      <c r="F94" s="702">
        <v>0</v>
      </c>
      <c r="G94" s="702">
        <v>0</v>
      </c>
      <c r="H94" s="703">
        <f t="shared" si="26"/>
        <v>0</v>
      </c>
    </row>
    <row r="95" spans="1:8" ht="11.25" hidden="1" customHeight="1" outlineLevel="1">
      <c r="A95" s="1009" t="s">
        <v>1485</v>
      </c>
      <c r="B95" s="334" t="s">
        <v>1486</v>
      </c>
      <c r="C95" s="700">
        <v>0</v>
      </c>
      <c r="D95" s="700">
        <v>0</v>
      </c>
      <c r="E95" s="701">
        <f t="shared" si="25"/>
        <v>0</v>
      </c>
      <c r="F95" s="702">
        <v>0</v>
      </c>
      <c r="G95" s="702">
        <v>0</v>
      </c>
      <c r="H95" s="703">
        <f t="shared" si="26"/>
        <v>0</v>
      </c>
    </row>
    <row r="96" spans="1:8" ht="12.75" hidden="1" outlineLevel="1">
      <c r="A96" s="1009"/>
      <c r="B96" s="334" t="s">
        <v>1487</v>
      </c>
      <c r="C96" s="702">
        <v>0</v>
      </c>
      <c r="D96" s="702">
        <v>0</v>
      </c>
      <c r="E96" s="701">
        <f t="shared" si="25"/>
        <v>0</v>
      </c>
      <c r="F96" s="702">
        <v>0</v>
      </c>
      <c r="G96" s="702">
        <v>0</v>
      </c>
      <c r="H96" s="703">
        <f t="shared" si="26"/>
        <v>0</v>
      </c>
    </row>
    <row r="97" spans="1:8" ht="11.25" hidden="1" customHeight="1" outlineLevel="1">
      <c r="A97" s="1009" t="s">
        <v>1488</v>
      </c>
      <c r="B97" s="334" t="s">
        <v>1489</v>
      </c>
      <c r="C97" s="700">
        <v>0</v>
      </c>
      <c r="D97" s="700">
        <v>0</v>
      </c>
      <c r="E97" s="701">
        <f t="shared" si="25"/>
        <v>0</v>
      </c>
      <c r="F97" s="702">
        <v>0</v>
      </c>
      <c r="G97" s="702">
        <v>0</v>
      </c>
      <c r="H97" s="703">
        <f t="shared" si="26"/>
        <v>0</v>
      </c>
    </row>
    <row r="98" spans="1:8" ht="12.75" hidden="1" outlineLevel="1">
      <c r="A98" s="1009"/>
      <c r="B98" s="334" t="s">
        <v>1490</v>
      </c>
      <c r="C98" s="702">
        <v>0</v>
      </c>
      <c r="D98" s="702">
        <v>0</v>
      </c>
      <c r="E98" s="701">
        <f t="shared" si="25"/>
        <v>0</v>
      </c>
      <c r="F98" s="702">
        <v>0</v>
      </c>
      <c r="G98" s="702">
        <v>0</v>
      </c>
      <c r="H98" s="703">
        <f t="shared" si="26"/>
        <v>0</v>
      </c>
    </row>
    <row r="99" spans="1:8" ht="12.75" hidden="1" outlineLevel="1">
      <c r="A99" s="1009"/>
      <c r="B99" s="334" t="s">
        <v>1491</v>
      </c>
      <c r="C99" s="700">
        <v>0</v>
      </c>
      <c r="D99" s="700">
        <v>0</v>
      </c>
      <c r="E99" s="701">
        <f t="shared" si="25"/>
        <v>0</v>
      </c>
      <c r="F99" s="702">
        <v>0</v>
      </c>
      <c r="G99" s="702">
        <v>0</v>
      </c>
      <c r="H99" s="703">
        <f t="shared" si="26"/>
        <v>0</v>
      </c>
    </row>
    <row r="100" spans="1:8" ht="12.75" hidden="1" outlineLevel="1">
      <c r="A100" s="1009"/>
      <c r="B100" s="334" t="s">
        <v>1492</v>
      </c>
      <c r="C100" s="702">
        <v>0</v>
      </c>
      <c r="D100" s="702">
        <v>0</v>
      </c>
      <c r="E100" s="701">
        <f t="shared" si="25"/>
        <v>0</v>
      </c>
      <c r="F100" s="702">
        <v>0</v>
      </c>
      <c r="G100" s="702">
        <v>0</v>
      </c>
      <c r="H100" s="703">
        <f t="shared" si="26"/>
        <v>0</v>
      </c>
    </row>
    <row r="101" spans="1:8" ht="12.75" hidden="1" outlineLevel="1">
      <c r="A101" s="1009"/>
      <c r="B101" s="334" t="s">
        <v>1493</v>
      </c>
      <c r="C101" s="700">
        <v>0</v>
      </c>
      <c r="D101" s="700">
        <v>0</v>
      </c>
      <c r="E101" s="701">
        <f t="shared" si="25"/>
        <v>0</v>
      </c>
      <c r="F101" s="702">
        <v>0</v>
      </c>
      <c r="G101" s="702">
        <v>0</v>
      </c>
      <c r="H101" s="703">
        <f t="shared" si="26"/>
        <v>0</v>
      </c>
    </row>
    <row r="102" spans="1:8" ht="12.75" hidden="1" outlineLevel="1">
      <c r="A102" s="1009"/>
      <c r="B102" s="334" t="s">
        <v>1494</v>
      </c>
      <c r="C102" s="702">
        <v>0</v>
      </c>
      <c r="D102" s="702">
        <v>0</v>
      </c>
      <c r="E102" s="701">
        <f t="shared" si="25"/>
        <v>0</v>
      </c>
      <c r="F102" s="702">
        <v>0</v>
      </c>
      <c r="G102" s="702">
        <v>0</v>
      </c>
      <c r="H102" s="703">
        <f t="shared" si="26"/>
        <v>0</v>
      </c>
    </row>
    <row r="103" spans="1:8" ht="22.5" hidden="1" outlineLevel="1">
      <c r="A103" s="1009"/>
      <c r="B103" s="334" t="s">
        <v>1495</v>
      </c>
      <c r="C103" s="700">
        <v>0</v>
      </c>
      <c r="D103" s="700">
        <v>0</v>
      </c>
      <c r="E103" s="701">
        <f t="shared" si="25"/>
        <v>0</v>
      </c>
      <c r="F103" s="702">
        <v>0</v>
      </c>
      <c r="G103" s="702">
        <v>0</v>
      </c>
      <c r="H103" s="703">
        <f t="shared" si="26"/>
        <v>0</v>
      </c>
    </row>
    <row r="104" spans="1:8" s="377" customFormat="1" ht="15.95" customHeight="1" collapsed="1">
      <c r="A104" s="1008" t="s">
        <v>1496</v>
      </c>
      <c r="B104" s="1008"/>
      <c r="C104" s="380">
        <f t="shared" ref="C104:H104" si="27">SUM(C105:C115)</f>
        <v>1</v>
      </c>
      <c r="D104" s="380">
        <f t="shared" si="27"/>
        <v>0</v>
      </c>
      <c r="E104" s="380">
        <f t="shared" si="27"/>
        <v>1</v>
      </c>
      <c r="F104" s="380">
        <f t="shared" si="27"/>
        <v>0</v>
      </c>
      <c r="G104" s="380">
        <f t="shared" si="27"/>
        <v>0</v>
      </c>
      <c r="H104" s="380">
        <f t="shared" si="27"/>
        <v>0</v>
      </c>
    </row>
    <row r="105" spans="1:8" ht="11.25" hidden="1" customHeight="1" outlineLevel="1">
      <c r="A105" s="1009" t="s">
        <v>1497</v>
      </c>
      <c r="B105" s="334" t="s">
        <v>1498</v>
      </c>
      <c r="C105" s="702">
        <v>0</v>
      </c>
      <c r="D105" s="702">
        <v>0</v>
      </c>
      <c r="E105" s="701">
        <f t="shared" ref="E105:E115" si="28">+D105+C105</f>
        <v>0</v>
      </c>
      <c r="F105" s="702">
        <v>0</v>
      </c>
      <c r="G105" s="702">
        <v>0</v>
      </c>
      <c r="H105" s="703">
        <f t="shared" si="26"/>
        <v>0</v>
      </c>
    </row>
    <row r="106" spans="1:8" ht="12.75" hidden="1" outlineLevel="1">
      <c r="A106" s="1009"/>
      <c r="B106" s="334" t="s">
        <v>1499</v>
      </c>
      <c r="C106" s="700">
        <v>1</v>
      </c>
      <c r="D106" s="700">
        <v>0</v>
      </c>
      <c r="E106" s="701">
        <f t="shared" si="28"/>
        <v>1</v>
      </c>
      <c r="F106" s="702">
        <v>0</v>
      </c>
      <c r="G106" s="702">
        <v>0</v>
      </c>
      <c r="H106" s="703">
        <f t="shared" si="26"/>
        <v>0</v>
      </c>
    </row>
    <row r="107" spans="1:8" ht="12.75" hidden="1" outlineLevel="1">
      <c r="A107" s="1009"/>
      <c r="B107" s="334" t="s">
        <v>1500</v>
      </c>
      <c r="C107" s="702">
        <v>0</v>
      </c>
      <c r="D107" s="702">
        <v>0</v>
      </c>
      <c r="E107" s="701">
        <f t="shared" si="28"/>
        <v>0</v>
      </c>
      <c r="F107" s="702">
        <v>0</v>
      </c>
      <c r="G107" s="702">
        <v>0</v>
      </c>
      <c r="H107" s="703">
        <f t="shared" si="26"/>
        <v>0</v>
      </c>
    </row>
    <row r="108" spans="1:8" ht="11.25" hidden="1" customHeight="1" outlineLevel="1">
      <c r="A108" s="1009" t="s">
        <v>1501</v>
      </c>
      <c r="B108" s="334" t="s">
        <v>1502</v>
      </c>
      <c r="C108" s="704">
        <v>0</v>
      </c>
      <c r="D108" s="700">
        <v>0</v>
      </c>
      <c r="E108" s="701">
        <f t="shared" si="28"/>
        <v>0</v>
      </c>
      <c r="F108" s="702">
        <v>0</v>
      </c>
      <c r="G108" s="702">
        <v>0</v>
      </c>
      <c r="H108" s="703">
        <f t="shared" si="26"/>
        <v>0</v>
      </c>
    </row>
    <row r="109" spans="1:8" ht="22.5" hidden="1" outlineLevel="1">
      <c r="A109" s="1009"/>
      <c r="B109" s="334" t="s">
        <v>1503</v>
      </c>
      <c r="C109" s="702">
        <v>0</v>
      </c>
      <c r="D109" s="702">
        <v>0</v>
      </c>
      <c r="E109" s="701">
        <f t="shared" si="28"/>
        <v>0</v>
      </c>
      <c r="F109" s="702">
        <v>0</v>
      </c>
      <c r="G109" s="702">
        <v>0</v>
      </c>
      <c r="H109" s="703">
        <f t="shared" si="26"/>
        <v>0</v>
      </c>
    </row>
    <row r="110" spans="1:8" ht="22.5" hidden="1" outlineLevel="1">
      <c r="A110" s="1009"/>
      <c r="B110" s="334" t="s">
        <v>1504</v>
      </c>
      <c r="C110" s="700">
        <v>0</v>
      </c>
      <c r="D110" s="700">
        <v>0</v>
      </c>
      <c r="E110" s="701">
        <f t="shared" si="28"/>
        <v>0</v>
      </c>
      <c r="F110" s="702">
        <v>0</v>
      </c>
      <c r="G110" s="702">
        <v>0</v>
      </c>
      <c r="H110" s="703">
        <f t="shared" si="26"/>
        <v>0</v>
      </c>
    </row>
    <row r="111" spans="1:8" ht="22.5" hidden="1" outlineLevel="1">
      <c r="A111" s="1009"/>
      <c r="B111" s="334" t="s">
        <v>1505</v>
      </c>
      <c r="C111" s="702">
        <v>0</v>
      </c>
      <c r="D111" s="702">
        <v>0</v>
      </c>
      <c r="E111" s="701">
        <f t="shared" si="28"/>
        <v>0</v>
      </c>
      <c r="F111" s="702">
        <v>0</v>
      </c>
      <c r="G111" s="702">
        <v>0</v>
      </c>
      <c r="H111" s="703">
        <f t="shared" si="26"/>
        <v>0</v>
      </c>
    </row>
    <row r="112" spans="1:8" ht="22.5" hidden="1" outlineLevel="1">
      <c r="A112" s="1009" t="s">
        <v>1506</v>
      </c>
      <c r="B112" s="334" t="s">
        <v>1507</v>
      </c>
      <c r="C112" s="700">
        <v>0</v>
      </c>
      <c r="D112" s="700">
        <v>0</v>
      </c>
      <c r="E112" s="701">
        <f t="shared" si="28"/>
        <v>0</v>
      </c>
      <c r="F112" s="702">
        <v>0</v>
      </c>
      <c r="G112" s="702">
        <v>0</v>
      </c>
      <c r="H112" s="703">
        <f t="shared" si="26"/>
        <v>0</v>
      </c>
    </row>
    <row r="113" spans="1:8" ht="22.5" hidden="1" outlineLevel="1">
      <c r="A113" s="1009"/>
      <c r="B113" s="334" t="s">
        <v>1508</v>
      </c>
      <c r="C113" s="702">
        <v>0</v>
      </c>
      <c r="D113" s="702">
        <v>0</v>
      </c>
      <c r="E113" s="701">
        <f t="shared" si="28"/>
        <v>0</v>
      </c>
      <c r="F113" s="702">
        <v>0</v>
      </c>
      <c r="G113" s="702">
        <v>0</v>
      </c>
      <c r="H113" s="703">
        <f t="shared" si="26"/>
        <v>0</v>
      </c>
    </row>
    <row r="114" spans="1:8" ht="22.5" hidden="1" outlineLevel="1">
      <c r="A114" s="1009"/>
      <c r="B114" s="334" t="s">
        <v>1509</v>
      </c>
      <c r="C114" s="700">
        <v>0</v>
      </c>
      <c r="D114" s="700">
        <v>0</v>
      </c>
      <c r="E114" s="701">
        <f t="shared" si="28"/>
        <v>0</v>
      </c>
      <c r="F114" s="702">
        <v>0</v>
      </c>
      <c r="G114" s="702">
        <v>0</v>
      </c>
      <c r="H114" s="703">
        <f t="shared" si="26"/>
        <v>0</v>
      </c>
    </row>
    <row r="115" spans="1:8" ht="22.5" hidden="1" outlineLevel="1">
      <c r="A115" s="1009"/>
      <c r="B115" s="334" t="s">
        <v>1510</v>
      </c>
      <c r="C115" s="702">
        <v>0</v>
      </c>
      <c r="D115" s="702">
        <v>0</v>
      </c>
      <c r="E115" s="701">
        <f t="shared" si="28"/>
        <v>0</v>
      </c>
      <c r="F115" s="702">
        <v>0</v>
      </c>
      <c r="G115" s="702">
        <v>0</v>
      </c>
      <c r="H115" s="703">
        <f t="shared" si="26"/>
        <v>0</v>
      </c>
    </row>
    <row r="116" spans="1:8" s="377" customFormat="1" ht="15.95" customHeight="1" collapsed="1">
      <c r="A116" s="1008" t="s">
        <v>1511</v>
      </c>
      <c r="B116" s="1008"/>
      <c r="C116" s="379">
        <f t="shared" ref="C116:H116" si="29">SUM(C117:C125)</f>
        <v>0</v>
      </c>
      <c r="D116" s="379">
        <f t="shared" si="29"/>
        <v>0</v>
      </c>
      <c r="E116" s="379">
        <f t="shared" si="29"/>
        <v>0</v>
      </c>
      <c r="F116" s="379">
        <f t="shared" si="29"/>
        <v>0</v>
      </c>
      <c r="G116" s="379">
        <f t="shared" si="29"/>
        <v>0</v>
      </c>
      <c r="H116" s="379">
        <f t="shared" si="29"/>
        <v>0</v>
      </c>
    </row>
    <row r="117" spans="1:8" ht="11.25" hidden="1" customHeight="1" outlineLevel="1">
      <c r="A117" s="1009" t="s">
        <v>1512</v>
      </c>
      <c r="B117" s="334" t="s">
        <v>1513</v>
      </c>
      <c r="C117" s="700">
        <v>0</v>
      </c>
      <c r="D117" s="700">
        <v>0</v>
      </c>
      <c r="E117" s="701">
        <f t="shared" ref="E117:E125" si="30">+D117+C117</f>
        <v>0</v>
      </c>
      <c r="F117" s="702">
        <v>0</v>
      </c>
      <c r="G117" s="702">
        <v>0</v>
      </c>
      <c r="H117" s="703">
        <f t="shared" si="26"/>
        <v>0</v>
      </c>
    </row>
    <row r="118" spans="1:8" ht="12.75" hidden="1" outlineLevel="1">
      <c r="A118" s="1009"/>
      <c r="B118" s="334" t="s">
        <v>1514</v>
      </c>
      <c r="C118" s="702">
        <v>0</v>
      </c>
      <c r="D118" s="702">
        <v>0</v>
      </c>
      <c r="E118" s="701">
        <f t="shared" si="30"/>
        <v>0</v>
      </c>
      <c r="F118" s="702">
        <v>0</v>
      </c>
      <c r="G118" s="702">
        <v>0</v>
      </c>
      <c r="H118" s="703">
        <f t="shared" si="26"/>
        <v>0</v>
      </c>
    </row>
    <row r="119" spans="1:8" ht="12.75" hidden="1" outlineLevel="1">
      <c r="A119" s="1009"/>
      <c r="B119" s="334" t="s">
        <v>1515</v>
      </c>
      <c r="C119" s="700">
        <v>0</v>
      </c>
      <c r="D119" s="700">
        <v>0</v>
      </c>
      <c r="E119" s="701">
        <f t="shared" si="30"/>
        <v>0</v>
      </c>
      <c r="F119" s="702">
        <v>0</v>
      </c>
      <c r="G119" s="702">
        <v>0</v>
      </c>
      <c r="H119" s="703">
        <f t="shared" si="26"/>
        <v>0</v>
      </c>
    </row>
    <row r="120" spans="1:8" ht="12.75" hidden="1" outlineLevel="1">
      <c r="A120" s="1009"/>
      <c r="B120" s="334" t="s">
        <v>1516</v>
      </c>
      <c r="C120" s="702">
        <v>0</v>
      </c>
      <c r="D120" s="702">
        <v>0</v>
      </c>
      <c r="E120" s="701">
        <f t="shared" si="30"/>
        <v>0</v>
      </c>
      <c r="F120" s="702">
        <v>0</v>
      </c>
      <c r="G120" s="702">
        <v>0</v>
      </c>
      <c r="H120" s="703">
        <f t="shared" si="26"/>
        <v>0</v>
      </c>
    </row>
    <row r="121" spans="1:8" ht="22.5" hidden="1" outlineLevel="1">
      <c r="A121" s="1009"/>
      <c r="B121" s="334" t="s">
        <v>1517</v>
      </c>
      <c r="C121" s="700">
        <v>0</v>
      </c>
      <c r="D121" s="700">
        <v>0</v>
      </c>
      <c r="E121" s="701">
        <f t="shared" si="30"/>
        <v>0</v>
      </c>
      <c r="F121" s="702">
        <v>0</v>
      </c>
      <c r="G121" s="702">
        <v>0</v>
      </c>
      <c r="H121" s="703">
        <f t="shared" si="26"/>
        <v>0</v>
      </c>
    </row>
    <row r="122" spans="1:8" ht="11.25" hidden="1" customHeight="1" outlineLevel="1">
      <c r="A122" s="1009" t="s">
        <v>1518</v>
      </c>
      <c r="B122" s="334" t="s">
        <v>1519</v>
      </c>
      <c r="C122" s="702">
        <v>0</v>
      </c>
      <c r="D122" s="702">
        <v>0</v>
      </c>
      <c r="E122" s="701">
        <f t="shared" si="30"/>
        <v>0</v>
      </c>
      <c r="F122" s="702">
        <v>0</v>
      </c>
      <c r="G122" s="702">
        <v>0</v>
      </c>
      <c r="H122" s="703">
        <f t="shared" si="26"/>
        <v>0</v>
      </c>
    </row>
    <row r="123" spans="1:8" ht="12.75" hidden="1" outlineLevel="1">
      <c r="A123" s="1009"/>
      <c r="B123" s="334" t="s">
        <v>1520</v>
      </c>
      <c r="C123" s="700">
        <v>0</v>
      </c>
      <c r="D123" s="700">
        <v>0</v>
      </c>
      <c r="E123" s="701">
        <f t="shared" si="30"/>
        <v>0</v>
      </c>
      <c r="F123" s="702">
        <v>0</v>
      </c>
      <c r="G123" s="702">
        <v>0</v>
      </c>
      <c r="H123" s="703">
        <f t="shared" si="26"/>
        <v>0</v>
      </c>
    </row>
    <row r="124" spans="1:8" ht="22.5" hidden="1" outlineLevel="1">
      <c r="A124" s="1009"/>
      <c r="B124" s="334" t="s">
        <v>1521</v>
      </c>
      <c r="C124" s="702">
        <v>0</v>
      </c>
      <c r="D124" s="702">
        <v>0</v>
      </c>
      <c r="E124" s="701">
        <f t="shared" si="30"/>
        <v>0</v>
      </c>
      <c r="F124" s="702">
        <v>0</v>
      </c>
      <c r="G124" s="702">
        <v>0</v>
      </c>
      <c r="H124" s="703">
        <f t="shared" si="26"/>
        <v>0</v>
      </c>
    </row>
    <row r="125" spans="1:8" ht="33.75" hidden="1" outlineLevel="1">
      <c r="A125" s="1009"/>
      <c r="B125" s="334" t="s">
        <v>1522</v>
      </c>
      <c r="C125" s="700">
        <v>0</v>
      </c>
      <c r="D125" s="700">
        <v>0</v>
      </c>
      <c r="E125" s="701">
        <f t="shared" si="30"/>
        <v>0</v>
      </c>
      <c r="F125" s="702">
        <v>0</v>
      </c>
      <c r="G125" s="702">
        <v>0</v>
      </c>
      <c r="H125" s="703">
        <f t="shared" si="26"/>
        <v>0</v>
      </c>
    </row>
    <row r="126" spans="1:8" s="377" customFormat="1" ht="15.95" customHeight="1" collapsed="1">
      <c r="A126" s="1008" t="s">
        <v>1523</v>
      </c>
      <c r="B126" s="1008"/>
      <c r="C126" s="380">
        <f t="shared" ref="C126:H126" si="31">SUM(C127:C147)</f>
        <v>0</v>
      </c>
      <c r="D126" s="380">
        <f t="shared" si="31"/>
        <v>0</v>
      </c>
      <c r="E126" s="380">
        <f t="shared" si="31"/>
        <v>0</v>
      </c>
      <c r="F126" s="380">
        <f t="shared" si="31"/>
        <v>0</v>
      </c>
      <c r="G126" s="380">
        <f t="shared" si="31"/>
        <v>0</v>
      </c>
      <c r="H126" s="380">
        <f t="shared" si="31"/>
        <v>0</v>
      </c>
    </row>
    <row r="127" spans="1:8" ht="11.25" hidden="1" customHeight="1" outlineLevel="1">
      <c r="A127" s="1009" t="s">
        <v>1524</v>
      </c>
      <c r="B127" s="334" t="s">
        <v>1525</v>
      </c>
      <c r="C127" s="702">
        <v>0</v>
      </c>
      <c r="D127" s="702">
        <v>0</v>
      </c>
      <c r="E127" s="701">
        <f t="shared" ref="E127:E147" si="32">+D127+C127</f>
        <v>0</v>
      </c>
      <c r="F127" s="702">
        <v>0</v>
      </c>
      <c r="G127" s="702">
        <v>0</v>
      </c>
      <c r="H127" s="703">
        <f t="shared" si="26"/>
        <v>0</v>
      </c>
    </row>
    <row r="128" spans="1:8" ht="12.75" hidden="1" outlineLevel="1">
      <c r="A128" s="1009"/>
      <c r="B128" s="334" t="s">
        <v>1526</v>
      </c>
      <c r="C128" s="700">
        <v>0</v>
      </c>
      <c r="D128" s="700">
        <v>0</v>
      </c>
      <c r="E128" s="701">
        <f t="shared" si="32"/>
        <v>0</v>
      </c>
      <c r="F128" s="702">
        <v>0</v>
      </c>
      <c r="G128" s="702">
        <v>0</v>
      </c>
      <c r="H128" s="703">
        <f t="shared" si="26"/>
        <v>0</v>
      </c>
    </row>
    <row r="129" spans="1:8" ht="22.5" hidden="1" outlineLevel="1">
      <c r="A129" s="1009"/>
      <c r="B129" s="334" t="s">
        <v>1527</v>
      </c>
      <c r="C129" s="702">
        <v>0</v>
      </c>
      <c r="D129" s="702">
        <v>0</v>
      </c>
      <c r="E129" s="701">
        <f t="shared" si="32"/>
        <v>0</v>
      </c>
      <c r="F129" s="702">
        <v>0</v>
      </c>
      <c r="G129" s="702">
        <v>0</v>
      </c>
      <c r="H129" s="703">
        <f t="shared" si="26"/>
        <v>0</v>
      </c>
    </row>
    <row r="130" spans="1:8" ht="12.75" hidden="1" outlineLevel="1">
      <c r="A130" s="1009" t="s">
        <v>1528</v>
      </c>
      <c r="B130" s="334" t="s">
        <v>1529</v>
      </c>
      <c r="C130" s="700">
        <v>0</v>
      </c>
      <c r="D130" s="700">
        <v>0</v>
      </c>
      <c r="E130" s="701">
        <f t="shared" si="32"/>
        <v>0</v>
      </c>
      <c r="F130" s="702">
        <v>0</v>
      </c>
      <c r="G130" s="702">
        <v>0</v>
      </c>
      <c r="H130" s="703">
        <f t="shared" si="26"/>
        <v>0</v>
      </c>
    </row>
    <row r="131" spans="1:8" ht="22.5" hidden="1" outlineLevel="1">
      <c r="A131" s="1009"/>
      <c r="B131" s="334" t="s">
        <v>1530</v>
      </c>
      <c r="C131" s="702">
        <v>0</v>
      </c>
      <c r="D131" s="702">
        <v>0</v>
      </c>
      <c r="E131" s="701">
        <f t="shared" si="32"/>
        <v>0</v>
      </c>
      <c r="F131" s="702">
        <v>0</v>
      </c>
      <c r="G131" s="702">
        <v>0</v>
      </c>
      <c r="H131" s="703">
        <f t="shared" si="26"/>
        <v>0</v>
      </c>
    </row>
    <row r="132" spans="1:8" ht="11.25" hidden="1" customHeight="1" outlineLevel="1">
      <c r="A132" s="1009" t="s">
        <v>1531</v>
      </c>
      <c r="B132" s="334" t="s">
        <v>1532</v>
      </c>
      <c r="C132" s="700">
        <v>0</v>
      </c>
      <c r="D132" s="700">
        <v>0</v>
      </c>
      <c r="E132" s="701">
        <f t="shared" si="32"/>
        <v>0</v>
      </c>
      <c r="F132" s="702">
        <v>0</v>
      </c>
      <c r="G132" s="702">
        <v>0</v>
      </c>
      <c r="H132" s="703">
        <f t="shared" si="26"/>
        <v>0</v>
      </c>
    </row>
    <row r="133" spans="1:8" ht="22.5" hidden="1" outlineLevel="1">
      <c r="A133" s="1009"/>
      <c r="B133" s="334" t="s">
        <v>1533</v>
      </c>
      <c r="C133" s="702">
        <v>0</v>
      </c>
      <c r="D133" s="702">
        <v>0</v>
      </c>
      <c r="E133" s="701">
        <f t="shared" si="32"/>
        <v>0</v>
      </c>
      <c r="F133" s="702">
        <v>0</v>
      </c>
      <c r="G133" s="702">
        <v>0</v>
      </c>
      <c r="H133" s="703">
        <f t="shared" si="26"/>
        <v>0</v>
      </c>
    </row>
    <row r="134" spans="1:8" ht="12.75" hidden="1" outlineLevel="1">
      <c r="A134" s="1009"/>
      <c r="B134" s="334" t="s">
        <v>1534</v>
      </c>
      <c r="C134" s="700">
        <v>0</v>
      </c>
      <c r="D134" s="700">
        <v>0</v>
      </c>
      <c r="E134" s="701">
        <f t="shared" si="32"/>
        <v>0</v>
      </c>
      <c r="F134" s="702">
        <v>0</v>
      </c>
      <c r="G134" s="702">
        <v>0</v>
      </c>
      <c r="H134" s="703">
        <f t="shared" si="26"/>
        <v>0</v>
      </c>
    </row>
    <row r="135" spans="1:8" ht="12.75" hidden="1" outlineLevel="1">
      <c r="A135" s="1009"/>
      <c r="B135" s="334" t="s">
        <v>1535</v>
      </c>
      <c r="C135" s="702">
        <v>0</v>
      </c>
      <c r="D135" s="702">
        <v>0</v>
      </c>
      <c r="E135" s="701">
        <f t="shared" si="32"/>
        <v>0</v>
      </c>
      <c r="F135" s="702">
        <v>0</v>
      </c>
      <c r="G135" s="702">
        <v>0</v>
      </c>
      <c r="H135" s="703">
        <f t="shared" si="26"/>
        <v>0</v>
      </c>
    </row>
    <row r="136" spans="1:8" ht="22.5" hidden="1" outlineLevel="1">
      <c r="A136" s="1009"/>
      <c r="B136" s="334" t="s">
        <v>1536</v>
      </c>
      <c r="C136" s="700">
        <v>0</v>
      </c>
      <c r="D136" s="700">
        <v>0</v>
      </c>
      <c r="E136" s="701">
        <f t="shared" si="32"/>
        <v>0</v>
      </c>
      <c r="F136" s="702">
        <v>0</v>
      </c>
      <c r="G136" s="702">
        <v>0</v>
      </c>
      <c r="H136" s="703">
        <f t="shared" si="26"/>
        <v>0</v>
      </c>
    </row>
    <row r="137" spans="1:8" ht="12.75" hidden="1" outlineLevel="1">
      <c r="A137" s="1009"/>
      <c r="B137" s="334" t="s">
        <v>1537</v>
      </c>
      <c r="C137" s="702">
        <v>0</v>
      </c>
      <c r="D137" s="702">
        <v>0</v>
      </c>
      <c r="E137" s="701">
        <f t="shared" si="32"/>
        <v>0</v>
      </c>
      <c r="F137" s="702">
        <v>0</v>
      </c>
      <c r="G137" s="702">
        <v>0</v>
      </c>
      <c r="H137" s="703">
        <f t="shared" si="26"/>
        <v>0</v>
      </c>
    </row>
    <row r="138" spans="1:8" ht="12.75" hidden="1" outlineLevel="1">
      <c r="A138" s="1009" t="s">
        <v>1538</v>
      </c>
      <c r="B138" s="334" t="s">
        <v>1539</v>
      </c>
      <c r="C138" s="700">
        <v>0</v>
      </c>
      <c r="D138" s="700">
        <v>0</v>
      </c>
      <c r="E138" s="701">
        <f t="shared" si="32"/>
        <v>0</v>
      </c>
      <c r="F138" s="702">
        <v>0</v>
      </c>
      <c r="G138" s="702">
        <v>0</v>
      </c>
      <c r="H138" s="703">
        <f t="shared" si="26"/>
        <v>0</v>
      </c>
    </row>
    <row r="139" spans="1:8" ht="12.75" hidden="1" outlineLevel="1">
      <c r="A139" s="1009"/>
      <c r="B139" s="334" t="s">
        <v>1540</v>
      </c>
      <c r="C139" s="702">
        <v>0</v>
      </c>
      <c r="D139" s="702">
        <v>0</v>
      </c>
      <c r="E139" s="701">
        <f t="shared" si="32"/>
        <v>0</v>
      </c>
      <c r="F139" s="702">
        <v>0</v>
      </c>
      <c r="G139" s="702">
        <v>0</v>
      </c>
      <c r="H139" s="703">
        <f t="shared" si="26"/>
        <v>0</v>
      </c>
    </row>
    <row r="140" spans="1:8" ht="22.5" hidden="1" outlineLevel="1">
      <c r="A140" s="1009"/>
      <c r="B140" s="334" t="s">
        <v>1541</v>
      </c>
      <c r="C140" s="700">
        <v>0</v>
      </c>
      <c r="D140" s="700">
        <v>0</v>
      </c>
      <c r="E140" s="701">
        <f t="shared" si="32"/>
        <v>0</v>
      </c>
      <c r="F140" s="702">
        <v>0</v>
      </c>
      <c r="G140" s="702">
        <v>0</v>
      </c>
      <c r="H140" s="703">
        <f t="shared" si="26"/>
        <v>0</v>
      </c>
    </row>
    <row r="141" spans="1:8" ht="12.75" hidden="1" outlineLevel="1">
      <c r="A141" s="1009" t="s">
        <v>1542</v>
      </c>
      <c r="B141" s="334" t="s">
        <v>1543</v>
      </c>
      <c r="C141" s="702">
        <v>0</v>
      </c>
      <c r="D141" s="702">
        <v>0</v>
      </c>
      <c r="E141" s="701">
        <f t="shared" si="32"/>
        <v>0</v>
      </c>
      <c r="F141" s="702">
        <v>0</v>
      </c>
      <c r="G141" s="702">
        <v>0</v>
      </c>
      <c r="H141" s="703">
        <f t="shared" si="26"/>
        <v>0</v>
      </c>
    </row>
    <row r="142" spans="1:8" ht="12.75" hidden="1" outlineLevel="1">
      <c r="A142" s="1009"/>
      <c r="B142" s="334" t="s">
        <v>1544</v>
      </c>
      <c r="C142" s="700">
        <v>0</v>
      </c>
      <c r="D142" s="700">
        <v>0</v>
      </c>
      <c r="E142" s="701">
        <f t="shared" si="32"/>
        <v>0</v>
      </c>
      <c r="F142" s="702">
        <v>0</v>
      </c>
      <c r="G142" s="702">
        <v>0</v>
      </c>
      <c r="H142" s="703">
        <f t="shared" si="26"/>
        <v>0</v>
      </c>
    </row>
    <row r="143" spans="1:8" ht="12.75" hidden="1" outlineLevel="1">
      <c r="A143" s="1009"/>
      <c r="B143" s="334" t="s">
        <v>1545</v>
      </c>
      <c r="C143" s="702">
        <v>0</v>
      </c>
      <c r="D143" s="702">
        <v>0</v>
      </c>
      <c r="E143" s="701">
        <f t="shared" si="32"/>
        <v>0</v>
      </c>
      <c r="F143" s="702">
        <v>0</v>
      </c>
      <c r="G143" s="702">
        <v>0</v>
      </c>
      <c r="H143" s="703">
        <f t="shared" si="26"/>
        <v>0</v>
      </c>
    </row>
    <row r="144" spans="1:8" ht="12.75" hidden="1" outlineLevel="1">
      <c r="A144" s="1009"/>
      <c r="B144" s="334" t="s">
        <v>1546</v>
      </c>
      <c r="C144" s="700">
        <v>0</v>
      </c>
      <c r="D144" s="700">
        <v>0</v>
      </c>
      <c r="E144" s="701">
        <f t="shared" si="32"/>
        <v>0</v>
      </c>
      <c r="F144" s="702">
        <v>0</v>
      </c>
      <c r="G144" s="702">
        <v>0</v>
      </c>
      <c r="H144" s="703">
        <f t="shared" si="26"/>
        <v>0</v>
      </c>
    </row>
    <row r="145" spans="1:8" ht="12.75" hidden="1" outlineLevel="1">
      <c r="A145" s="1009"/>
      <c r="B145" s="334" t="s">
        <v>1547</v>
      </c>
      <c r="C145" s="702">
        <v>0</v>
      </c>
      <c r="D145" s="702">
        <v>0</v>
      </c>
      <c r="E145" s="701">
        <f t="shared" si="32"/>
        <v>0</v>
      </c>
      <c r="F145" s="702">
        <v>0</v>
      </c>
      <c r="G145" s="702">
        <v>0</v>
      </c>
      <c r="H145" s="703">
        <f t="shared" si="26"/>
        <v>0</v>
      </c>
    </row>
    <row r="146" spans="1:8" ht="12.75" hidden="1" outlineLevel="1">
      <c r="A146" s="1009"/>
      <c r="B146" s="334" t="s">
        <v>1548</v>
      </c>
      <c r="C146" s="700">
        <v>0</v>
      </c>
      <c r="D146" s="700">
        <v>0</v>
      </c>
      <c r="E146" s="701">
        <f t="shared" si="32"/>
        <v>0</v>
      </c>
      <c r="F146" s="702">
        <v>0</v>
      </c>
      <c r="G146" s="702">
        <v>0</v>
      </c>
      <c r="H146" s="703">
        <f t="shared" si="26"/>
        <v>0</v>
      </c>
    </row>
    <row r="147" spans="1:8" ht="22.5" hidden="1" outlineLevel="1">
      <c r="A147" s="1009"/>
      <c r="B147" s="334" t="s">
        <v>1549</v>
      </c>
      <c r="C147" s="702">
        <v>0</v>
      </c>
      <c r="D147" s="702">
        <v>0</v>
      </c>
      <c r="E147" s="701">
        <f t="shared" si="32"/>
        <v>0</v>
      </c>
      <c r="F147" s="702">
        <v>0</v>
      </c>
      <c r="G147" s="702">
        <v>0</v>
      </c>
      <c r="H147" s="703">
        <f t="shared" si="26"/>
        <v>0</v>
      </c>
    </row>
    <row r="148" spans="1:8" s="377" customFormat="1" ht="15.95" customHeight="1" collapsed="1">
      <c r="A148" s="1010" t="s">
        <v>1550</v>
      </c>
      <c r="B148" s="1010"/>
      <c r="C148" s="381">
        <f t="shared" ref="C148:H148" si="33">C149+C176+C194+C219+C235</f>
        <v>9</v>
      </c>
      <c r="D148" s="381">
        <f t="shared" si="33"/>
        <v>1</v>
      </c>
      <c r="E148" s="381">
        <f t="shared" si="33"/>
        <v>10</v>
      </c>
      <c r="F148" s="381">
        <f t="shared" si="33"/>
        <v>0</v>
      </c>
      <c r="G148" s="381">
        <f t="shared" si="33"/>
        <v>0</v>
      </c>
      <c r="H148" s="381">
        <f t="shared" si="33"/>
        <v>0</v>
      </c>
    </row>
    <row r="149" spans="1:8" s="377" customFormat="1" ht="15.95" customHeight="1">
      <c r="A149" s="1008" t="s">
        <v>1551</v>
      </c>
      <c r="B149" s="1008"/>
      <c r="C149" s="379">
        <f t="shared" ref="C149:G149" si="34">SUM(C150:C175)</f>
        <v>3</v>
      </c>
      <c r="D149" s="379">
        <f t="shared" si="34"/>
        <v>0</v>
      </c>
      <c r="E149" s="379">
        <f t="shared" si="34"/>
        <v>3</v>
      </c>
      <c r="F149" s="379">
        <f t="shared" si="34"/>
        <v>0</v>
      </c>
      <c r="G149" s="379">
        <f t="shared" si="34"/>
        <v>0</v>
      </c>
      <c r="H149" s="379">
        <f t="shared" ref="H149" si="35">SUM(H150:H175)</f>
        <v>0</v>
      </c>
    </row>
    <row r="150" spans="1:8" ht="11.25" hidden="1" customHeight="1" outlineLevel="1">
      <c r="A150" s="1009" t="s">
        <v>1552</v>
      </c>
      <c r="B150" s="334" t="s">
        <v>1553</v>
      </c>
      <c r="C150" s="700">
        <v>0</v>
      </c>
      <c r="D150" s="700">
        <v>0</v>
      </c>
      <c r="E150" s="701">
        <f t="shared" ref="E150:E175" si="36">+D150+C150</f>
        <v>0</v>
      </c>
      <c r="F150" s="702">
        <v>0</v>
      </c>
      <c r="G150" s="702">
        <v>0</v>
      </c>
      <c r="H150" s="703">
        <f t="shared" ref="H150:H213" si="37">+G150+F150</f>
        <v>0</v>
      </c>
    </row>
    <row r="151" spans="1:8" ht="12.75" hidden="1" outlineLevel="1">
      <c r="A151" s="1009"/>
      <c r="B151" s="334" t="s">
        <v>1554</v>
      </c>
      <c r="C151" s="702">
        <v>0</v>
      </c>
      <c r="D151" s="702">
        <v>0</v>
      </c>
      <c r="E151" s="701">
        <f t="shared" si="36"/>
        <v>0</v>
      </c>
      <c r="F151" s="702">
        <v>0</v>
      </c>
      <c r="G151" s="702">
        <v>0</v>
      </c>
      <c r="H151" s="703">
        <f t="shared" si="37"/>
        <v>0</v>
      </c>
    </row>
    <row r="152" spans="1:8" ht="12.75" hidden="1" outlineLevel="1">
      <c r="A152" s="1009"/>
      <c r="B152" s="334" t="s">
        <v>1555</v>
      </c>
      <c r="C152" s="700">
        <v>0</v>
      </c>
      <c r="D152" s="700">
        <v>0</v>
      </c>
      <c r="E152" s="701">
        <f t="shared" si="36"/>
        <v>0</v>
      </c>
      <c r="F152" s="702">
        <v>0</v>
      </c>
      <c r="G152" s="702">
        <v>0</v>
      </c>
      <c r="H152" s="703">
        <f t="shared" si="37"/>
        <v>0</v>
      </c>
    </row>
    <row r="153" spans="1:8" ht="12.75" hidden="1" outlineLevel="1">
      <c r="A153" s="1009"/>
      <c r="B153" s="334" t="s">
        <v>1556</v>
      </c>
      <c r="C153" s="702">
        <v>0</v>
      </c>
      <c r="D153" s="702">
        <v>0</v>
      </c>
      <c r="E153" s="701">
        <f t="shared" si="36"/>
        <v>0</v>
      </c>
      <c r="F153" s="702">
        <v>0</v>
      </c>
      <c r="G153" s="702">
        <v>0</v>
      </c>
      <c r="H153" s="703">
        <f t="shared" si="37"/>
        <v>0</v>
      </c>
    </row>
    <row r="154" spans="1:8" ht="12.75" hidden="1" outlineLevel="1">
      <c r="A154" s="1009"/>
      <c r="B154" s="334" t="s">
        <v>1557</v>
      </c>
      <c r="C154" s="704">
        <v>1</v>
      </c>
      <c r="D154" s="700">
        <v>0</v>
      </c>
      <c r="E154" s="701">
        <f t="shared" si="36"/>
        <v>1</v>
      </c>
      <c r="F154" s="702">
        <v>0</v>
      </c>
      <c r="G154" s="702">
        <v>0</v>
      </c>
      <c r="H154" s="703">
        <f t="shared" si="37"/>
        <v>0</v>
      </c>
    </row>
    <row r="155" spans="1:8" ht="12.75" hidden="1" outlineLevel="1">
      <c r="A155" s="1009"/>
      <c r="B155" s="334" t="s">
        <v>1558</v>
      </c>
      <c r="C155" s="702">
        <v>0</v>
      </c>
      <c r="D155" s="702">
        <v>0</v>
      </c>
      <c r="E155" s="701">
        <f t="shared" si="36"/>
        <v>0</v>
      </c>
      <c r="F155" s="702">
        <v>0</v>
      </c>
      <c r="G155" s="702">
        <v>0</v>
      </c>
      <c r="H155" s="703">
        <f t="shared" si="37"/>
        <v>0</v>
      </c>
    </row>
    <row r="156" spans="1:8" ht="12.75" hidden="1" outlineLevel="1">
      <c r="A156" s="1009"/>
      <c r="B156" s="334" t="s">
        <v>1559</v>
      </c>
      <c r="C156" s="700">
        <v>0</v>
      </c>
      <c r="D156" s="700">
        <v>0</v>
      </c>
      <c r="E156" s="701">
        <f t="shared" si="36"/>
        <v>0</v>
      </c>
      <c r="F156" s="702">
        <v>0</v>
      </c>
      <c r="G156" s="702">
        <v>0</v>
      </c>
      <c r="H156" s="703">
        <f t="shared" si="37"/>
        <v>0</v>
      </c>
    </row>
    <row r="157" spans="1:8" ht="12.75" hidden="1" outlineLevel="1">
      <c r="A157" s="1009"/>
      <c r="B157" s="334" t="s">
        <v>1560</v>
      </c>
      <c r="C157" s="702">
        <v>0</v>
      </c>
      <c r="D157" s="702">
        <v>0</v>
      </c>
      <c r="E157" s="701">
        <f t="shared" si="36"/>
        <v>0</v>
      </c>
      <c r="F157" s="702">
        <v>0</v>
      </c>
      <c r="G157" s="702">
        <v>0</v>
      </c>
      <c r="H157" s="703">
        <f t="shared" si="37"/>
        <v>0</v>
      </c>
    </row>
    <row r="158" spans="1:8" ht="22.5" hidden="1" outlineLevel="1">
      <c r="A158" s="1009"/>
      <c r="B158" s="334" t="s">
        <v>1561</v>
      </c>
      <c r="C158" s="700">
        <v>0</v>
      </c>
      <c r="D158" s="700">
        <v>0</v>
      </c>
      <c r="E158" s="701">
        <f t="shared" si="36"/>
        <v>0</v>
      </c>
      <c r="F158" s="702">
        <v>0</v>
      </c>
      <c r="G158" s="702">
        <v>0</v>
      </c>
      <c r="H158" s="703">
        <f t="shared" si="37"/>
        <v>0</v>
      </c>
    </row>
    <row r="159" spans="1:8" ht="12.75" hidden="1" outlineLevel="1">
      <c r="A159" s="1009" t="s">
        <v>1562</v>
      </c>
      <c r="B159" s="334" t="s">
        <v>1563</v>
      </c>
      <c r="C159" s="702">
        <v>0</v>
      </c>
      <c r="D159" s="702">
        <v>0</v>
      </c>
      <c r="E159" s="701">
        <f t="shared" si="36"/>
        <v>0</v>
      </c>
      <c r="F159" s="702">
        <v>0</v>
      </c>
      <c r="G159" s="702">
        <v>0</v>
      </c>
      <c r="H159" s="703">
        <f t="shared" si="37"/>
        <v>0</v>
      </c>
    </row>
    <row r="160" spans="1:8" ht="12.75" hidden="1" outlineLevel="1">
      <c r="A160" s="1009"/>
      <c r="B160" s="334" t="s">
        <v>1564</v>
      </c>
      <c r="C160" s="700">
        <v>0</v>
      </c>
      <c r="D160" s="700">
        <v>0</v>
      </c>
      <c r="E160" s="701">
        <f t="shared" si="36"/>
        <v>0</v>
      </c>
      <c r="F160" s="702">
        <v>0</v>
      </c>
      <c r="G160" s="702">
        <v>0</v>
      </c>
      <c r="H160" s="703">
        <f t="shared" si="37"/>
        <v>0</v>
      </c>
    </row>
    <row r="161" spans="1:8" ht="12.75" hidden="1" outlineLevel="1">
      <c r="A161" s="1009"/>
      <c r="B161" s="334" t="s">
        <v>1565</v>
      </c>
      <c r="C161" s="702">
        <v>1</v>
      </c>
      <c r="D161" s="702">
        <v>0</v>
      </c>
      <c r="E161" s="701">
        <f t="shared" si="36"/>
        <v>1</v>
      </c>
      <c r="F161" s="702">
        <v>0</v>
      </c>
      <c r="G161" s="702">
        <v>0</v>
      </c>
      <c r="H161" s="703">
        <f t="shared" si="37"/>
        <v>0</v>
      </c>
    </row>
    <row r="162" spans="1:8" ht="12.75" hidden="1" outlineLevel="1">
      <c r="A162" s="1009" t="s">
        <v>1566</v>
      </c>
      <c r="B162" s="334" t="s">
        <v>1567</v>
      </c>
      <c r="C162" s="700">
        <v>0</v>
      </c>
      <c r="D162" s="700">
        <v>0</v>
      </c>
      <c r="E162" s="701">
        <f t="shared" si="36"/>
        <v>0</v>
      </c>
      <c r="F162" s="702">
        <v>0</v>
      </c>
      <c r="G162" s="702">
        <v>0</v>
      </c>
      <c r="H162" s="703">
        <f t="shared" si="37"/>
        <v>0</v>
      </c>
    </row>
    <row r="163" spans="1:8" ht="22.5" hidden="1" outlineLevel="1">
      <c r="A163" s="1009"/>
      <c r="B163" s="334" t="s">
        <v>1568</v>
      </c>
      <c r="C163" s="702">
        <v>0</v>
      </c>
      <c r="D163" s="702">
        <v>0</v>
      </c>
      <c r="E163" s="701">
        <f t="shared" si="36"/>
        <v>0</v>
      </c>
      <c r="F163" s="702">
        <v>0</v>
      </c>
      <c r="G163" s="702">
        <v>0</v>
      </c>
      <c r="H163" s="703">
        <f t="shared" si="37"/>
        <v>0</v>
      </c>
    </row>
    <row r="164" spans="1:8" ht="12.75" hidden="1" outlineLevel="1">
      <c r="A164" s="1009"/>
      <c r="B164" s="334" t="s">
        <v>1569</v>
      </c>
      <c r="C164" s="700">
        <v>0</v>
      </c>
      <c r="D164" s="700">
        <v>0</v>
      </c>
      <c r="E164" s="701">
        <f t="shared" si="36"/>
        <v>0</v>
      </c>
      <c r="F164" s="702">
        <v>0</v>
      </c>
      <c r="G164" s="702">
        <v>0</v>
      </c>
      <c r="H164" s="703">
        <f t="shared" si="37"/>
        <v>0</v>
      </c>
    </row>
    <row r="165" spans="1:8" ht="12.75" hidden="1" outlineLevel="1">
      <c r="A165" s="1009"/>
      <c r="B165" s="334" t="s">
        <v>1570</v>
      </c>
      <c r="C165" s="702">
        <v>0</v>
      </c>
      <c r="D165" s="702">
        <v>0</v>
      </c>
      <c r="E165" s="701">
        <f t="shared" si="36"/>
        <v>0</v>
      </c>
      <c r="F165" s="702">
        <v>0</v>
      </c>
      <c r="G165" s="702">
        <v>0</v>
      </c>
      <c r="H165" s="703">
        <f t="shared" si="37"/>
        <v>0</v>
      </c>
    </row>
    <row r="166" spans="1:8" ht="12.75" hidden="1" outlineLevel="1">
      <c r="A166" s="1009"/>
      <c r="B166" s="334" t="s">
        <v>1571</v>
      </c>
      <c r="C166" s="700">
        <v>0</v>
      </c>
      <c r="D166" s="700">
        <v>0</v>
      </c>
      <c r="E166" s="701">
        <f t="shared" si="36"/>
        <v>0</v>
      </c>
      <c r="F166" s="702">
        <v>0</v>
      </c>
      <c r="G166" s="702">
        <v>0</v>
      </c>
      <c r="H166" s="703">
        <f t="shared" si="37"/>
        <v>0</v>
      </c>
    </row>
    <row r="167" spans="1:8" ht="22.5" hidden="1" outlineLevel="1">
      <c r="A167" s="1009"/>
      <c r="B167" s="334" t="s">
        <v>1572</v>
      </c>
      <c r="C167" s="702">
        <v>1</v>
      </c>
      <c r="D167" s="702">
        <v>0</v>
      </c>
      <c r="E167" s="701">
        <f t="shared" si="36"/>
        <v>1</v>
      </c>
      <c r="F167" s="702">
        <v>0</v>
      </c>
      <c r="G167" s="702">
        <v>0</v>
      </c>
      <c r="H167" s="703">
        <f t="shared" si="37"/>
        <v>0</v>
      </c>
    </row>
    <row r="168" spans="1:8" ht="11.25" hidden="1" customHeight="1" outlineLevel="1">
      <c r="A168" s="1009" t="s">
        <v>1573</v>
      </c>
      <c r="B168" s="334" t="s">
        <v>1574</v>
      </c>
      <c r="C168" s="700">
        <v>0</v>
      </c>
      <c r="D168" s="700">
        <v>0</v>
      </c>
      <c r="E168" s="701">
        <f t="shared" si="36"/>
        <v>0</v>
      </c>
      <c r="F168" s="702">
        <v>0</v>
      </c>
      <c r="G168" s="702">
        <v>0</v>
      </c>
      <c r="H168" s="703">
        <f t="shared" si="37"/>
        <v>0</v>
      </c>
    </row>
    <row r="169" spans="1:8" ht="12.75" hidden="1" outlineLevel="1">
      <c r="A169" s="1009"/>
      <c r="B169" s="334" t="s">
        <v>1575</v>
      </c>
      <c r="C169" s="702">
        <v>0</v>
      </c>
      <c r="D169" s="702">
        <v>0</v>
      </c>
      <c r="E169" s="701">
        <f t="shared" si="36"/>
        <v>0</v>
      </c>
      <c r="F169" s="702">
        <v>0</v>
      </c>
      <c r="G169" s="702">
        <v>0</v>
      </c>
      <c r="H169" s="703">
        <f t="shared" si="37"/>
        <v>0</v>
      </c>
    </row>
    <row r="170" spans="1:8" ht="12.75" hidden="1" outlineLevel="1">
      <c r="A170" s="1009"/>
      <c r="B170" s="334" t="s">
        <v>1576</v>
      </c>
      <c r="C170" s="700">
        <v>0</v>
      </c>
      <c r="D170" s="700">
        <v>0</v>
      </c>
      <c r="E170" s="701">
        <f t="shared" si="36"/>
        <v>0</v>
      </c>
      <c r="F170" s="702">
        <v>0</v>
      </c>
      <c r="G170" s="702">
        <v>0</v>
      </c>
      <c r="H170" s="703">
        <f t="shared" si="37"/>
        <v>0</v>
      </c>
    </row>
    <row r="171" spans="1:8" ht="11.25" hidden="1" customHeight="1" outlineLevel="1">
      <c r="A171" s="1009" t="s">
        <v>1577</v>
      </c>
      <c r="B171" s="334" t="s">
        <v>1578</v>
      </c>
      <c r="C171" s="702">
        <v>0</v>
      </c>
      <c r="D171" s="702">
        <v>0</v>
      </c>
      <c r="E171" s="701">
        <f t="shared" si="36"/>
        <v>0</v>
      </c>
      <c r="F171" s="702">
        <v>0</v>
      </c>
      <c r="G171" s="702">
        <v>0</v>
      </c>
      <c r="H171" s="703">
        <f t="shared" si="37"/>
        <v>0</v>
      </c>
    </row>
    <row r="172" spans="1:8" ht="12.75" hidden="1" outlineLevel="1">
      <c r="A172" s="1009"/>
      <c r="B172" s="334" t="s">
        <v>1579</v>
      </c>
      <c r="C172" s="700">
        <v>0</v>
      </c>
      <c r="D172" s="700">
        <v>0</v>
      </c>
      <c r="E172" s="701">
        <f t="shared" si="36"/>
        <v>0</v>
      </c>
      <c r="F172" s="702">
        <v>0</v>
      </c>
      <c r="G172" s="702">
        <v>0</v>
      </c>
      <c r="H172" s="703">
        <f t="shared" si="37"/>
        <v>0</v>
      </c>
    </row>
    <row r="173" spans="1:8" ht="22.5" hidden="1" outlineLevel="1">
      <c r="A173" s="1009"/>
      <c r="B173" s="334" t="s">
        <v>1580</v>
      </c>
      <c r="C173" s="702">
        <v>0</v>
      </c>
      <c r="D173" s="702">
        <v>0</v>
      </c>
      <c r="E173" s="701">
        <f t="shared" si="36"/>
        <v>0</v>
      </c>
      <c r="F173" s="702">
        <v>0</v>
      </c>
      <c r="G173" s="702">
        <v>0</v>
      </c>
      <c r="H173" s="703">
        <f t="shared" si="37"/>
        <v>0</v>
      </c>
    </row>
    <row r="174" spans="1:8" ht="12.75" hidden="1" outlineLevel="1">
      <c r="A174" s="1009"/>
      <c r="B174" s="334" t="s">
        <v>1581</v>
      </c>
      <c r="C174" s="704">
        <v>0</v>
      </c>
      <c r="D174" s="700">
        <v>0</v>
      </c>
      <c r="E174" s="701">
        <f t="shared" si="36"/>
        <v>0</v>
      </c>
      <c r="F174" s="702">
        <v>0</v>
      </c>
      <c r="G174" s="702">
        <v>0</v>
      </c>
      <c r="H174" s="703">
        <f t="shared" si="37"/>
        <v>0</v>
      </c>
    </row>
    <row r="175" spans="1:8" ht="12.75" hidden="1" outlineLevel="1">
      <c r="A175" s="1009"/>
      <c r="B175" s="334" t="s">
        <v>1582</v>
      </c>
      <c r="C175" s="702">
        <v>0</v>
      </c>
      <c r="D175" s="702">
        <v>0</v>
      </c>
      <c r="E175" s="701">
        <f t="shared" si="36"/>
        <v>0</v>
      </c>
      <c r="F175" s="702">
        <v>0</v>
      </c>
      <c r="G175" s="702">
        <v>0</v>
      </c>
      <c r="H175" s="703">
        <f t="shared" si="37"/>
        <v>0</v>
      </c>
    </row>
    <row r="176" spans="1:8" s="377" customFormat="1" ht="15.95" customHeight="1" collapsed="1">
      <c r="A176" s="1008" t="s">
        <v>1583</v>
      </c>
      <c r="B176" s="1008"/>
      <c r="C176" s="379">
        <f t="shared" ref="C176:H176" si="38">SUM(C177:C193)</f>
        <v>3</v>
      </c>
      <c r="D176" s="379">
        <f t="shared" si="38"/>
        <v>1</v>
      </c>
      <c r="E176" s="379">
        <f t="shared" si="38"/>
        <v>4</v>
      </c>
      <c r="F176" s="379">
        <f t="shared" si="38"/>
        <v>0</v>
      </c>
      <c r="G176" s="379">
        <f t="shared" si="38"/>
        <v>0</v>
      </c>
      <c r="H176" s="379">
        <f t="shared" si="38"/>
        <v>0</v>
      </c>
    </row>
    <row r="177" spans="1:8" ht="22.5" hidden="1" outlineLevel="1">
      <c r="A177" s="1009" t="s">
        <v>1584</v>
      </c>
      <c r="B177" s="334" t="s">
        <v>1585</v>
      </c>
      <c r="C177" s="700">
        <v>0</v>
      </c>
      <c r="D177" s="700">
        <v>0</v>
      </c>
      <c r="E177" s="701">
        <f t="shared" ref="E177:E193" si="39">+D177+C177</f>
        <v>0</v>
      </c>
      <c r="F177" s="702">
        <v>0</v>
      </c>
      <c r="G177" s="702">
        <v>0</v>
      </c>
      <c r="H177" s="703">
        <f t="shared" si="37"/>
        <v>0</v>
      </c>
    </row>
    <row r="178" spans="1:8" ht="22.5" hidden="1" outlineLevel="1">
      <c r="A178" s="1009"/>
      <c r="B178" s="334" t="s">
        <v>1586</v>
      </c>
      <c r="C178" s="702">
        <v>0</v>
      </c>
      <c r="D178" s="702">
        <v>0</v>
      </c>
      <c r="E178" s="701">
        <f t="shared" si="39"/>
        <v>0</v>
      </c>
      <c r="F178" s="702">
        <v>0</v>
      </c>
      <c r="G178" s="702">
        <v>0</v>
      </c>
      <c r="H178" s="703">
        <f t="shared" si="37"/>
        <v>0</v>
      </c>
    </row>
    <row r="179" spans="1:8" ht="22.5" hidden="1" outlineLevel="1">
      <c r="A179" s="1009"/>
      <c r="B179" s="334" t="s">
        <v>1587</v>
      </c>
      <c r="C179" s="700">
        <v>0</v>
      </c>
      <c r="D179" s="700">
        <v>0</v>
      </c>
      <c r="E179" s="701">
        <f t="shared" si="39"/>
        <v>0</v>
      </c>
      <c r="F179" s="702">
        <v>0</v>
      </c>
      <c r="G179" s="702">
        <v>0</v>
      </c>
      <c r="H179" s="703">
        <f t="shared" si="37"/>
        <v>0</v>
      </c>
    </row>
    <row r="180" spans="1:8" ht="12.75" hidden="1" outlineLevel="1">
      <c r="A180" s="1009"/>
      <c r="B180" s="334" t="s">
        <v>1588</v>
      </c>
      <c r="C180" s="702">
        <v>2</v>
      </c>
      <c r="D180" s="702">
        <v>0</v>
      </c>
      <c r="E180" s="701">
        <f t="shared" si="39"/>
        <v>2</v>
      </c>
      <c r="F180" s="702">
        <v>0</v>
      </c>
      <c r="G180" s="702">
        <v>0</v>
      </c>
      <c r="H180" s="703">
        <f t="shared" si="37"/>
        <v>0</v>
      </c>
    </row>
    <row r="181" spans="1:8" ht="22.5" hidden="1" outlineLevel="1">
      <c r="A181" s="1009" t="s">
        <v>1589</v>
      </c>
      <c r="B181" s="334" t="s">
        <v>1590</v>
      </c>
      <c r="C181" s="700">
        <v>0</v>
      </c>
      <c r="D181" s="700">
        <v>0</v>
      </c>
      <c r="E181" s="701">
        <f t="shared" si="39"/>
        <v>0</v>
      </c>
      <c r="F181" s="702">
        <v>0</v>
      </c>
      <c r="G181" s="702">
        <v>0</v>
      </c>
      <c r="H181" s="703">
        <f t="shared" si="37"/>
        <v>0</v>
      </c>
    </row>
    <row r="182" spans="1:8" ht="22.5" hidden="1" outlineLevel="1">
      <c r="A182" s="1009"/>
      <c r="B182" s="334" t="s">
        <v>1591</v>
      </c>
      <c r="C182" s="702">
        <v>0</v>
      </c>
      <c r="D182" s="702">
        <v>0</v>
      </c>
      <c r="E182" s="701">
        <f t="shared" si="39"/>
        <v>0</v>
      </c>
      <c r="F182" s="702">
        <v>0</v>
      </c>
      <c r="G182" s="702">
        <v>0</v>
      </c>
      <c r="H182" s="703">
        <f t="shared" si="37"/>
        <v>0</v>
      </c>
    </row>
    <row r="183" spans="1:8" ht="22.5" hidden="1" outlineLevel="1">
      <c r="A183" s="334" t="s">
        <v>1592</v>
      </c>
      <c r="B183" s="334" t="s">
        <v>1593</v>
      </c>
      <c r="C183" s="700">
        <v>0</v>
      </c>
      <c r="D183" s="700">
        <v>0</v>
      </c>
      <c r="E183" s="701">
        <f t="shared" si="39"/>
        <v>0</v>
      </c>
      <c r="F183" s="702">
        <v>0</v>
      </c>
      <c r="G183" s="702">
        <v>0</v>
      </c>
      <c r="H183" s="703">
        <f t="shared" si="37"/>
        <v>0</v>
      </c>
    </row>
    <row r="184" spans="1:8" ht="22.5" hidden="1" outlineLevel="1">
      <c r="A184" s="334" t="s">
        <v>1594</v>
      </c>
      <c r="B184" s="334" t="s">
        <v>1595</v>
      </c>
      <c r="C184" s="702">
        <v>0</v>
      </c>
      <c r="D184" s="702">
        <v>0</v>
      </c>
      <c r="E184" s="701">
        <f t="shared" si="39"/>
        <v>0</v>
      </c>
      <c r="F184" s="702">
        <v>0</v>
      </c>
      <c r="G184" s="702">
        <v>0</v>
      </c>
      <c r="H184" s="703">
        <f t="shared" si="37"/>
        <v>0</v>
      </c>
    </row>
    <row r="185" spans="1:8" ht="11.25" hidden="1" customHeight="1" outlineLevel="1">
      <c r="A185" s="1009" t="s">
        <v>1596</v>
      </c>
      <c r="B185" s="334" t="s">
        <v>1597</v>
      </c>
      <c r="C185" s="700">
        <v>1</v>
      </c>
      <c r="D185" s="700">
        <v>0</v>
      </c>
      <c r="E185" s="701">
        <f t="shared" si="39"/>
        <v>1</v>
      </c>
      <c r="F185" s="702">
        <v>0</v>
      </c>
      <c r="G185" s="702">
        <v>0</v>
      </c>
      <c r="H185" s="703">
        <f t="shared" si="37"/>
        <v>0</v>
      </c>
    </row>
    <row r="186" spans="1:8" ht="12.75" hidden="1" outlineLevel="1">
      <c r="A186" s="1009"/>
      <c r="B186" s="334" t="s">
        <v>1598</v>
      </c>
      <c r="C186" s="702">
        <v>0</v>
      </c>
      <c r="D186" s="702">
        <v>0</v>
      </c>
      <c r="E186" s="701">
        <f t="shared" si="39"/>
        <v>0</v>
      </c>
      <c r="F186" s="702">
        <v>0</v>
      </c>
      <c r="G186" s="702">
        <v>0</v>
      </c>
      <c r="H186" s="703">
        <f t="shared" si="37"/>
        <v>0</v>
      </c>
    </row>
    <row r="187" spans="1:8" ht="12.75" hidden="1" outlineLevel="1">
      <c r="A187" s="1009"/>
      <c r="B187" s="334" t="s">
        <v>1599</v>
      </c>
      <c r="C187" s="700">
        <v>0</v>
      </c>
      <c r="D187" s="700">
        <v>0</v>
      </c>
      <c r="E187" s="701">
        <f t="shared" si="39"/>
        <v>0</v>
      </c>
      <c r="F187" s="702">
        <v>0</v>
      </c>
      <c r="G187" s="702">
        <v>0</v>
      </c>
      <c r="H187" s="703">
        <f t="shared" si="37"/>
        <v>0</v>
      </c>
    </row>
    <row r="188" spans="1:8" ht="12.75" hidden="1" outlineLevel="1">
      <c r="A188" s="1009"/>
      <c r="B188" s="334" t="s">
        <v>1600</v>
      </c>
      <c r="C188" s="702">
        <v>0</v>
      </c>
      <c r="D188" s="702">
        <v>0</v>
      </c>
      <c r="E188" s="701">
        <f t="shared" si="39"/>
        <v>0</v>
      </c>
      <c r="F188" s="702">
        <v>0</v>
      </c>
      <c r="G188" s="702">
        <v>0</v>
      </c>
      <c r="H188" s="703">
        <f t="shared" si="37"/>
        <v>0</v>
      </c>
    </row>
    <row r="189" spans="1:8" ht="12.75" hidden="1" outlineLevel="1">
      <c r="A189" s="1009"/>
      <c r="B189" s="334" t="s">
        <v>1601</v>
      </c>
      <c r="C189" s="700">
        <v>0</v>
      </c>
      <c r="D189" s="700">
        <v>0</v>
      </c>
      <c r="E189" s="701">
        <f t="shared" si="39"/>
        <v>0</v>
      </c>
      <c r="F189" s="702">
        <v>0</v>
      </c>
      <c r="G189" s="702">
        <v>0</v>
      </c>
      <c r="H189" s="703">
        <f t="shared" si="37"/>
        <v>0</v>
      </c>
    </row>
    <row r="190" spans="1:8" ht="12.75" hidden="1" outlineLevel="1">
      <c r="A190" s="1009"/>
      <c r="B190" s="334" t="s">
        <v>1602</v>
      </c>
      <c r="C190" s="702">
        <v>0</v>
      </c>
      <c r="D190" s="702">
        <v>0</v>
      </c>
      <c r="E190" s="701">
        <f t="shared" si="39"/>
        <v>0</v>
      </c>
      <c r="F190" s="702">
        <v>0</v>
      </c>
      <c r="G190" s="702">
        <v>0</v>
      </c>
      <c r="H190" s="703">
        <f t="shared" si="37"/>
        <v>0</v>
      </c>
    </row>
    <row r="191" spans="1:8" ht="22.5" hidden="1" outlineLevel="1">
      <c r="A191" s="1009"/>
      <c r="B191" s="334" t="s">
        <v>1603</v>
      </c>
      <c r="C191" s="700">
        <v>0</v>
      </c>
      <c r="D191" s="700">
        <v>0</v>
      </c>
      <c r="E191" s="701">
        <f t="shared" si="39"/>
        <v>0</v>
      </c>
      <c r="F191" s="702">
        <v>0</v>
      </c>
      <c r="G191" s="702">
        <v>0</v>
      </c>
      <c r="H191" s="703">
        <f t="shared" si="37"/>
        <v>0</v>
      </c>
    </row>
    <row r="192" spans="1:8" ht="12.75" hidden="1" outlineLevel="1">
      <c r="A192" s="1009"/>
      <c r="B192" s="334" t="s">
        <v>1604</v>
      </c>
      <c r="C192" s="702">
        <v>0</v>
      </c>
      <c r="D192" s="702">
        <v>0</v>
      </c>
      <c r="E192" s="701">
        <f t="shared" si="39"/>
        <v>0</v>
      </c>
      <c r="F192" s="702">
        <v>0</v>
      </c>
      <c r="G192" s="702">
        <v>0</v>
      </c>
      <c r="H192" s="703">
        <f t="shared" si="37"/>
        <v>0</v>
      </c>
    </row>
    <row r="193" spans="1:8" ht="22.5" hidden="1" outlineLevel="1">
      <c r="A193" s="1009"/>
      <c r="B193" s="334" t="s">
        <v>1605</v>
      </c>
      <c r="C193" s="700">
        <v>0</v>
      </c>
      <c r="D193" s="700">
        <v>1</v>
      </c>
      <c r="E193" s="701">
        <f t="shared" si="39"/>
        <v>1</v>
      </c>
      <c r="F193" s="702">
        <v>0</v>
      </c>
      <c r="G193" s="702">
        <v>0</v>
      </c>
      <c r="H193" s="703">
        <f t="shared" si="37"/>
        <v>0</v>
      </c>
    </row>
    <row r="194" spans="1:8" s="377" customFormat="1" ht="15.95" customHeight="1" collapsed="1">
      <c r="A194" s="1008" t="s">
        <v>1606</v>
      </c>
      <c r="B194" s="1008"/>
      <c r="C194" s="380">
        <f t="shared" ref="C194:H194" si="40">SUM(C195:C218)</f>
        <v>1</v>
      </c>
      <c r="D194" s="380">
        <f t="shared" si="40"/>
        <v>0</v>
      </c>
      <c r="E194" s="380">
        <f t="shared" si="40"/>
        <v>1</v>
      </c>
      <c r="F194" s="380">
        <f t="shared" si="40"/>
        <v>0</v>
      </c>
      <c r="G194" s="380">
        <f t="shared" si="40"/>
        <v>0</v>
      </c>
      <c r="H194" s="380">
        <f t="shared" si="40"/>
        <v>0</v>
      </c>
    </row>
    <row r="195" spans="1:8" ht="22.5" hidden="1" outlineLevel="1">
      <c r="A195" s="1009" t="s">
        <v>1607</v>
      </c>
      <c r="B195" s="334" t="s">
        <v>1608</v>
      </c>
      <c r="C195" s="702">
        <v>0</v>
      </c>
      <c r="D195" s="702">
        <v>0</v>
      </c>
      <c r="E195" s="701">
        <f t="shared" ref="E195:E218" si="41">+D195+C195</f>
        <v>0</v>
      </c>
      <c r="F195" s="702">
        <v>0</v>
      </c>
      <c r="G195" s="702">
        <v>0</v>
      </c>
      <c r="H195" s="703">
        <f t="shared" si="37"/>
        <v>0</v>
      </c>
    </row>
    <row r="196" spans="1:8" ht="12.75" hidden="1" outlineLevel="1">
      <c r="A196" s="1009"/>
      <c r="B196" s="334" t="s">
        <v>1609</v>
      </c>
      <c r="C196" s="700">
        <v>0</v>
      </c>
      <c r="D196" s="700">
        <v>0</v>
      </c>
      <c r="E196" s="701">
        <f t="shared" si="41"/>
        <v>0</v>
      </c>
      <c r="F196" s="702">
        <v>0</v>
      </c>
      <c r="G196" s="702">
        <v>0</v>
      </c>
      <c r="H196" s="703">
        <f t="shared" si="37"/>
        <v>0</v>
      </c>
    </row>
    <row r="197" spans="1:8" ht="22.5" hidden="1" outlineLevel="1">
      <c r="A197" s="1009"/>
      <c r="B197" s="334" t="s">
        <v>1610</v>
      </c>
      <c r="C197" s="702">
        <v>0</v>
      </c>
      <c r="D197" s="702">
        <v>0</v>
      </c>
      <c r="E197" s="701">
        <f t="shared" si="41"/>
        <v>0</v>
      </c>
      <c r="F197" s="702">
        <v>0</v>
      </c>
      <c r="G197" s="702">
        <v>0</v>
      </c>
      <c r="H197" s="703">
        <f t="shared" si="37"/>
        <v>0</v>
      </c>
    </row>
    <row r="198" spans="1:8" ht="22.5" hidden="1" outlineLevel="1">
      <c r="A198" s="1009"/>
      <c r="B198" s="334" t="s">
        <v>1611</v>
      </c>
      <c r="C198" s="700">
        <v>0</v>
      </c>
      <c r="D198" s="700">
        <v>0</v>
      </c>
      <c r="E198" s="701">
        <f t="shared" si="41"/>
        <v>0</v>
      </c>
      <c r="F198" s="702">
        <v>0</v>
      </c>
      <c r="G198" s="702">
        <v>0</v>
      </c>
      <c r="H198" s="703">
        <f t="shared" si="37"/>
        <v>0</v>
      </c>
    </row>
    <row r="199" spans="1:8" ht="12.75" hidden="1" outlineLevel="1">
      <c r="A199" s="1009"/>
      <c r="B199" s="334" t="s">
        <v>1612</v>
      </c>
      <c r="C199" s="702">
        <v>0</v>
      </c>
      <c r="D199" s="702">
        <v>0</v>
      </c>
      <c r="E199" s="701">
        <f t="shared" si="41"/>
        <v>0</v>
      </c>
      <c r="F199" s="702">
        <v>0</v>
      </c>
      <c r="G199" s="702">
        <v>0</v>
      </c>
      <c r="H199" s="703">
        <f t="shared" si="37"/>
        <v>0</v>
      </c>
    </row>
    <row r="200" spans="1:8" ht="11.25" hidden="1" customHeight="1" outlineLevel="1">
      <c r="A200" s="1009" t="s">
        <v>1613</v>
      </c>
      <c r="B200" s="334" t="s">
        <v>1614</v>
      </c>
      <c r="C200" s="700">
        <v>0</v>
      </c>
      <c r="D200" s="700">
        <v>0</v>
      </c>
      <c r="E200" s="701">
        <f t="shared" si="41"/>
        <v>0</v>
      </c>
      <c r="F200" s="702">
        <v>0</v>
      </c>
      <c r="G200" s="702">
        <v>0</v>
      </c>
      <c r="H200" s="703">
        <f t="shared" si="37"/>
        <v>0</v>
      </c>
    </row>
    <row r="201" spans="1:8" ht="12.75" hidden="1" outlineLevel="1">
      <c r="A201" s="1009"/>
      <c r="B201" s="334" t="s">
        <v>1615</v>
      </c>
      <c r="C201" s="702">
        <v>0</v>
      </c>
      <c r="D201" s="702">
        <v>0</v>
      </c>
      <c r="E201" s="701">
        <f t="shared" si="41"/>
        <v>0</v>
      </c>
      <c r="F201" s="702">
        <v>0</v>
      </c>
      <c r="G201" s="702">
        <v>0</v>
      </c>
      <c r="H201" s="703">
        <f t="shared" si="37"/>
        <v>0</v>
      </c>
    </row>
    <row r="202" spans="1:8" ht="12.75" hidden="1" outlineLevel="1">
      <c r="A202" s="1009"/>
      <c r="B202" s="334" t="s">
        <v>1616</v>
      </c>
      <c r="C202" s="700">
        <v>0</v>
      </c>
      <c r="D202" s="700">
        <v>0</v>
      </c>
      <c r="E202" s="701">
        <f t="shared" si="41"/>
        <v>0</v>
      </c>
      <c r="F202" s="702">
        <v>0</v>
      </c>
      <c r="G202" s="702">
        <v>0</v>
      </c>
      <c r="H202" s="703">
        <f t="shared" si="37"/>
        <v>0</v>
      </c>
    </row>
    <row r="203" spans="1:8" ht="12.75" hidden="1" outlineLevel="1">
      <c r="A203" s="1009"/>
      <c r="B203" s="334" t="s">
        <v>1617</v>
      </c>
      <c r="C203" s="702">
        <v>0</v>
      </c>
      <c r="D203" s="702">
        <v>0</v>
      </c>
      <c r="E203" s="701">
        <f t="shared" si="41"/>
        <v>0</v>
      </c>
      <c r="F203" s="702">
        <v>0</v>
      </c>
      <c r="G203" s="702">
        <v>0</v>
      </c>
      <c r="H203" s="703">
        <f t="shared" si="37"/>
        <v>0</v>
      </c>
    </row>
    <row r="204" spans="1:8" ht="12.75" hidden="1" outlineLevel="1">
      <c r="A204" s="1009" t="s">
        <v>1618</v>
      </c>
      <c r="B204" s="334" t="s">
        <v>1619</v>
      </c>
      <c r="C204" s="700">
        <v>0</v>
      </c>
      <c r="D204" s="700">
        <v>0</v>
      </c>
      <c r="E204" s="701">
        <f t="shared" si="41"/>
        <v>0</v>
      </c>
      <c r="F204" s="702">
        <v>0</v>
      </c>
      <c r="G204" s="702">
        <v>0</v>
      </c>
      <c r="H204" s="703">
        <f t="shared" si="37"/>
        <v>0</v>
      </c>
    </row>
    <row r="205" spans="1:8" ht="12.75" hidden="1" outlineLevel="1">
      <c r="A205" s="1009"/>
      <c r="B205" s="334" t="s">
        <v>1620</v>
      </c>
      <c r="C205" s="702">
        <v>0</v>
      </c>
      <c r="D205" s="702">
        <v>0</v>
      </c>
      <c r="E205" s="701">
        <f t="shared" si="41"/>
        <v>0</v>
      </c>
      <c r="F205" s="702">
        <v>0</v>
      </c>
      <c r="G205" s="702">
        <v>0</v>
      </c>
      <c r="H205" s="703">
        <f t="shared" si="37"/>
        <v>0</v>
      </c>
    </row>
    <row r="206" spans="1:8" ht="12.75" hidden="1" outlineLevel="1">
      <c r="A206" s="1009"/>
      <c r="B206" s="334" t="s">
        <v>1621</v>
      </c>
      <c r="C206" s="700">
        <v>0</v>
      </c>
      <c r="D206" s="700">
        <v>0</v>
      </c>
      <c r="E206" s="701">
        <f t="shared" si="41"/>
        <v>0</v>
      </c>
      <c r="F206" s="702">
        <v>0</v>
      </c>
      <c r="G206" s="702">
        <v>0</v>
      </c>
      <c r="H206" s="703">
        <f t="shared" si="37"/>
        <v>0</v>
      </c>
    </row>
    <row r="207" spans="1:8" ht="12.75" hidden="1" outlineLevel="1">
      <c r="A207" s="1009"/>
      <c r="B207" s="334" t="s">
        <v>1622</v>
      </c>
      <c r="C207" s="702">
        <v>0</v>
      </c>
      <c r="D207" s="702">
        <v>0</v>
      </c>
      <c r="E207" s="701">
        <f t="shared" si="41"/>
        <v>0</v>
      </c>
      <c r="F207" s="702">
        <v>0</v>
      </c>
      <c r="G207" s="702">
        <v>0</v>
      </c>
      <c r="H207" s="703">
        <f t="shared" si="37"/>
        <v>0</v>
      </c>
    </row>
    <row r="208" spans="1:8" ht="22.5" hidden="1" outlineLevel="1">
      <c r="A208" s="1009"/>
      <c r="B208" s="334" t="s">
        <v>1623</v>
      </c>
      <c r="C208" s="700">
        <v>1</v>
      </c>
      <c r="D208" s="700">
        <v>0</v>
      </c>
      <c r="E208" s="701">
        <f t="shared" si="41"/>
        <v>1</v>
      </c>
      <c r="F208" s="702">
        <v>0</v>
      </c>
      <c r="G208" s="702">
        <v>0</v>
      </c>
      <c r="H208" s="703">
        <f t="shared" si="37"/>
        <v>0</v>
      </c>
    </row>
    <row r="209" spans="1:8" ht="12.75" hidden="1" outlineLevel="1">
      <c r="A209" s="1009" t="s">
        <v>1624</v>
      </c>
      <c r="B209" s="334" t="s">
        <v>1625</v>
      </c>
      <c r="C209" s="702">
        <v>0</v>
      </c>
      <c r="D209" s="702">
        <v>0</v>
      </c>
      <c r="E209" s="701">
        <f t="shared" si="41"/>
        <v>0</v>
      </c>
      <c r="F209" s="702">
        <v>0</v>
      </c>
      <c r="G209" s="702">
        <v>0</v>
      </c>
      <c r="H209" s="703">
        <f t="shared" si="37"/>
        <v>0</v>
      </c>
    </row>
    <row r="210" spans="1:8" ht="12.75" hidden="1" outlineLevel="1">
      <c r="A210" s="1009"/>
      <c r="B210" s="334" t="s">
        <v>1626</v>
      </c>
      <c r="C210" s="700">
        <v>0</v>
      </c>
      <c r="D210" s="700">
        <v>0</v>
      </c>
      <c r="E210" s="701">
        <f t="shared" si="41"/>
        <v>0</v>
      </c>
      <c r="F210" s="702">
        <v>0</v>
      </c>
      <c r="G210" s="702">
        <v>0</v>
      </c>
      <c r="H210" s="703">
        <f t="shared" si="37"/>
        <v>0</v>
      </c>
    </row>
    <row r="211" spans="1:8" ht="12.75" hidden="1" outlineLevel="1">
      <c r="A211" s="1009"/>
      <c r="B211" s="334" t="s">
        <v>1627</v>
      </c>
      <c r="C211" s="702">
        <v>0</v>
      </c>
      <c r="D211" s="702">
        <v>0</v>
      </c>
      <c r="E211" s="701">
        <f t="shared" si="41"/>
        <v>0</v>
      </c>
      <c r="F211" s="702">
        <v>0</v>
      </c>
      <c r="G211" s="702">
        <v>0</v>
      </c>
      <c r="H211" s="703">
        <f t="shared" si="37"/>
        <v>0</v>
      </c>
    </row>
    <row r="212" spans="1:8" ht="12.75" hidden="1" outlineLevel="1">
      <c r="A212" s="1009"/>
      <c r="B212" s="334" t="s">
        <v>1628</v>
      </c>
      <c r="C212" s="700">
        <v>0</v>
      </c>
      <c r="D212" s="700">
        <v>0</v>
      </c>
      <c r="E212" s="701">
        <f t="shared" si="41"/>
        <v>0</v>
      </c>
      <c r="F212" s="702">
        <v>0</v>
      </c>
      <c r="G212" s="702">
        <v>0</v>
      </c>
      <c r="H212" s="703">
        <f t="shared" si="37"/>
        <v>0</v>
      </c>
    </row>
    <row r="213" spans="1:8" ht="11.25" hidden="1" customHeight="1" outlineLevel="1">
      <c r="A213" s="1009" t="s">
        <v>1629</v>
      </c>
      <c r="B213" s="334" t="s">
        <v>1630</v>
      </c>
      <c r="C213" s="702">
        <v>0</v>
      </c>
      <c r="D213" s="702">
        <v>0</v>
      </c>
      <c r="E213" s="701">
        <f t="shared" si="41"/>
        <v>0</v>
      </c>
      <c r="F213" s="702">
        <v>0</v>
      </c>
      <c r="G213" s="702">
        <v>0</v>
      </c>
      <c r="H213" s="703">
        <f t="shared" si="37"/>
        <v>0</v>
      </c>
    </row>
    <row r="214" spans="1:8" ht="12.75" hidden="1" outlineLevel="1">
      <c r="A214" s="1009"/>
      <c r="B214" s="334" t="s">
        <v>1631</v>
      </c>
      <c r="C214" s="700">
        <v>0</v>
      </c>
      <c r="D214" s="700">
        <v>0</v>
      </c>
      <c r="E214" s="701">
        <f t="shared" si="41"/>
        <v>0</v>
      </c>
      <c r="F214" s="702">
        <v>0</v>
      </c>
      <c r="G214" s="702">
        <v>0</v>
      </c>
      <c r="H214" s="703">
        <f t="shared" ref="H214:H234" si="42">+G214+F214</f>
        <v>0</v>
      </c>
    </row>
    <row r="215" spans="1:8" ht="12.75" hidden="1" outlineLevel="1">
      <c r="A215" s="1009"/>
      <c r="B215" s="334" t="s">
        <v>1632</v>
      </c>
      <c r="C215" s="702">
        <v>0</v>
      </c>
      <c r="D215" s="702">
        <v>0</v>
      </c>
      <c r="E215" s="701">
        <f t="shared" si="41"/>
        <v>0</v>
      </c>
      <c r="F215" s="702">
        <v>0</v>
      </c>
      <c r="G215" s="702">
        <v>0</v>
      </c>
      <c r="H215" s="703">
        <f t="shared" si="42"/>
        <v>0</v>
      </c>
    </row>
    <row r="216" spans="1:8" ht="12.75" hidden="1" outlineLevel="1">
      <c r="A216" s="1009"/>
      <c r="B216" s="334" t="s">
        <v>1633</v>
      </c>
      <c r="C216" s="700">
        <v>0</v>
      </c>
      <c r="D216" s="700">
        <v>0</v>
      </c>
      <c r="E216" s="701">
        <f t="shared" si="41"/>
        <v>0</v>
      </c>
      <c r="F216" s="702">
        <v>0</v>
      </c>
      <c r="G216" s="702">
        <v>0</v>
      </c>
      <c r="H216" s="703">
        <f t="shared" si="42"/>
        <v>0</v>
      </c>
    </row>
    <row r="217" spans="1:8" ht="12.75" hidden="1" outlineLevel="1">
      <c r="A217" s="1009"/>
      <c r="B217" s="334" t="s">
        <v>1634</v>
      </c>
      <c r="C217" s="702">
        <v>0</v>
      </c>
      <c r="D217" s="702">
        <v>0</v>
      </c>
      <c r="E217" s="701">
        <f t="shared" si="41"/>
        <v>0</v>
      </c>
      <c r="F217" s="702">
        <v>0</v>
      </c>
      <c r="G217" s="702">
        <v>0</v>
      </c>
      <c r="H217" s="703">
        <f t="shared" si="42"/>
        <v>0</v>
      </c>
    </row>
    <row r="218" spans="1:8" ht="33.75" hidden="1" outlineLevel="1">
      <c r="A218" s="1009"/>
      <c r="B218" s="334" t="s">
        <v>1635</v>
      </c>
      <c r="C218" s="700">
        <v>0</v>
      </c>
      <c r="D218" s="700">
        <v>0</v>
      </c>
      <c r="E218" s="701">
        <f t="shared" si="41"/>
        <v>0</v>
      </c>
      <c r="F218" s="702">
        <v>0</v>
      </c>
      <c r="G218" s="702">
        <v>0</v>
      </c>
      <c r="H218" s="703">
        <f t="shared" si="42"/>
        <v>0</v>
      </c>
    </row>
    <row r="219" spans="1:8" ht="22.5" customHeight="1" collapsed="1">
      <c r="A219" s="1011" t="s">
        <v>1636</v>
      </c>
      <c r="B219" s="1011"/>
      <c r="C219" s="380">
        <f t="shared" ref="C219:H219" si="43">SUM(C220:C234)</f>
        <v>0</v>
      </c>
      <c r="D219" s="380">
        <f t="shared" si="43"/>
        <v>0</v>
      </c>
      <c r="E219" s="380">
        <f t="shared" si="43"/>
        <v>0</v>
      </c>
      <c r="F219" s="380">
        <f t="shared" si="43"/>
        <v>0</v>
      </c>
      <c r="G219" s="380">
        <f t="shared" si="43"/>
        <v>0</v>
      </c>
      <c r="H219" s="380">
        <f t="shared" si="43"/>
        <v>0</v>
      </c>
    </row>
    <row r="220" spans="1:8" ht="22.5" hidden="1" outlineLevel="1">
      <c r="A220" s="1009" t="s">
        <v>1637</v>
      </c>
      <c r="B220" s="334" t="s">
        <v>1638</v>
      </c>
      <c r="C220" s="702">
        <v>0</v>
      </c>
      <c r="D220" s="702">
        <v>0</v>
      </c>
      <c r="E220" s="701">
        <f t="shared" ref="E220:E234" si="44">+D220+C220</f>
        <v>0</v>
      </c>
      <c r="F220" s="702">
        <v>0</v>
      </c>
      <c r="G220" s="702">
        <v>0</v>
      </c>
      <c r="H220" s="703">
        <f t="shared" si="42"/>
        <v>0</v>
      </c>
    </row>
    <row r="221" spans="1:8" ht="22.5" hidden="1" outlineLevel="1">
      <c r="A221" s="1009"/>
      <c r="B221" s="334" t="s">
        <v>1639</v>
      </c>
      <c r="C221" s="700">
        <v>0</v>
      </c>
      <c r="D221" s="700">
        <v>0</v>
      </c>
      <c r="E221" s="701">
        <f t="shared" si="44"/>
        <v>0</v>
      </c>
      <c r="F221" s="702">
        <v>0</v>
      </c>
      <c r="G221" s="702">
        <v>0</v>
      </c>
      <c r="H221" s="703">
        <f t="shared" si="42"/>
        <v>0</v>
      </c>
    </row>
    <row r="222" spans="1:8" ht="22.5" hidden="1" outlineLevel="1">
      <c r="A222" s="1009"/>
      <c r="B222" s="334" t="s">
        <v>1640</v>
      </c>
      <c r="C222" s="702">
        <v>0</v>
      </c>
      <c r="D222" s="702">
        <v>0</v>
      </c>
      <c r="E222" s="701">
        <f t="shared" si="44"/>
        <v>0</v>
      </c>
      <c r="F222" s="702">
        <v>0</v>
      </c>
      <c r="G222" s="702">
        <v>0</v>
      </c>
      <c r="H222" s="703">
        <f t="shared" si="42"/>
        <v>0</v>
      </c>
    </row>
    <row r="223" spans="1:8" ht="12.75" hidden="1" outlineLevel="1">
      <c r="A223" s="1009" t="s">
        <v>1641</v>
      </c>
      <c r="B223" s="334" t="s">
        <v>1642</v>
      </c>
      <c r="C223" s="700">
        <v>0</v>
      </c>
      <c r="D223" s="700">
        <v>0</v>
      </c>
      <c r="E223" s="701">
        <f t="shared" si="44"/>
        <v>0</v>
      </c>
      <c r="F223" s="702">
        <v>0</v>
      </c>
      <c r="G223" s="702">
        <v>0</v>
      </c>
      <c r="H223" s="703">
        <f t="shared" si="42"/>
        <v>0</v>
      </c>
    </row>
    <row r="224" spans="1:8" ht="12.75" hidden="1" outlineLevel="1">
      <c r="A224" s="1009"/>
      <c r="B224" s="334" t="s">
        <v>1643</v>
      </c>
      <c r="C224" s="702">
        <v>0</v>
      </c>
      <c r="D224" s="702">
        <v>0</v>
      </c>
      <c r="E224" s="701">
        <f t="shared" si="44"/>
        <v>0</v>
      </c>
      <c r="F224" s="702">
        <v>0</v>
      </c>
      <c r="G224" s="702">
        <v>0</v>
      </c>
      <c r="H224" s="703">
        <f t="shared" si="42"/>
        <v>0</v>
      </c>
    </row>
    <row r="225" spans="1:8" ht="22.5" hidden="1" outlineLevel="1">
      <c r="A225" s="1009"/>
      <c r="B225" s="334" t="s">
        <v>1644</v>
      </c>
      <c r="C225" s="700">
        <v>0</v>
      </c>
      <c r="D225" s="700">
        <v>0</v>
      </c>
      <c r="E225" s="701">
        <f t="shared" si="44"/>
        <v>0</v>
      </c>
      <c r="F225" s="702">
        <v>0</v>
      </c>
      <c r="G225" s="702">
        <v>0</v>
      </c>
      <c r="H225" s="703">
        <f t="shared" si="42"/>
        <v>0</v>
      </c>
    </row>
    <row r="226" spans="1:8" ht="11.25" hidden="1" customHeight="1" outlineLevel="1">
      <c r="A226" s="1009" t="s">
        <v>1645</v>
      </c>
      <c r="B226" s="334" t="s">
        <v>1646</v>
      </c>
      <c r="C226" s="702">
        <v>0</v>
      </c>
      <c r="D226" s="702">
        <v>0</v>
      </c>
      <c r="E226" s="701">
        <f t="shared" si="44"/>
        <v>0</v>
      </c>
      <c r="F226" s="702">
        <v>0</v>
      </c>
      <c r="G226" s="702">
        <v>0</v>
      </c>
      <c r="H226" s="703">
        <f t="shared" si="42"/>
        <v>0</v>
      </c>
    </row>
    <row r="227" spans="1:8" ht="12.75" hidden="1" outlineLevel="1">
      <c r="A227" s="1009"/>
      <c r="B227" s="334" t="s">
        <v>1647</v>
      </c>
      <c r="C227" s="700">
        <v>0</v>
      </c>
      <c r="D227" s="700">
        <v>0</v>
      </c>
      <c r="E227" s="701">
        <f t="shared" si="44"/>
        <v>0</v>
      </c>
      <c r="F227" s="702">
        <v>0</v>
      </c>
      <c r="G227" s="702">
        <v>0</v>
      </c>
      <c r="H227" s="703">
        <f t="shared" si="42"/>
        <v>0</v>
      </c>
    </row>
    <row r="228" spans="1:8" ht="12.75" hidden="1" outlineLevel="1">
      <c r="A228" s="1009"/>
      <c r="B228" s="334" t="s">
        <v>1648</v>
      </c>
      <c r="C228" s="702">
        <v>0</v>
      </c>
      <c r="D228" s="702">
        <v>0</v>
      </c>
      <c r="E228" s="701">
        <f t="shared" si="44"/>
        <v>0</v>
      </c>
      <c r="F228" s="702">
        <v>0</v>
      </c>
      <c r="G228" s="702">
        <v>0</v>
      </c>
      <c r="H228" s="703">
        <f t="shared" si="42"/>
        <v>0</v>
      </c>
    </row>
    <row r="229" spans="1:8" ht="22.5" hidden="1" outlineLevel="1">
      <c r="A229" s="1009"/>
      <c r="B229" s="334" t="s">
        <v>1649</v>
      </c>
      <c r="C229" s="700">
        <v>0</v>
      </c>
      <c r="D229" s="700">
        <v>0</v>
      </c>
      <c r="E229" s="701">
        <f t="shared" si="44"/>
        <v>0</v>
      </c>
      <c r="F229" s="702">
        <v>0</v>
      </c>
      <c r="G229" s="702">
        <v>0</v>
      </c>
      <c r="H229" s="703">
        <f t="shared" si="42"/>
        <v>0</v>
      </c>
    </row>
    <row r="230" spans="1:8" ht="22.5" hidden="1" outlineLevel="1">
      <c r="A230" s="1009"/>
      <c r="B230" s="334" t="s">
        <v>1650</v>
      </c>
      <c r="C230" s="702">
        <v>0</v>
      </c>
      <c r="D230" s="702">
        <v>0</v>
      </c>
      <c r="E230" s="701">
        <f t="shared" si="44"/>
        <v>0</v>
      </c>
      <c r="F230" s="702">
        <v>0</v>
      </c>
      <c r="G230" s="702">
        <v>0</v>
      </c>
      <c r="H230" s="703">
        <f t="shared" si="42"/>
        <v>0</v>
      </c>
    </row>
    <row r="231" spans="1:8" ht="22.5" hidden="1" outlineLevel="1">
      <c r="A231" s="1009" t="s">
        <v>1651</v>
      </c>
      <c r="B231" s="334" t="s">
        <v>1652</v>
      </c>
      <c r="C231" s="700">
        <v>0</v>
      </c>
      <c r="D231" s="700">
        <v>0</v>
      </c>
      <c r="E231" s="701">
        <f t="shared" si="44"/>
        <v>0</v>
      </c>
      <c r="F231" s="702">
        <v>0</v>
      </c>
      <c r="G231" s="702">
        <v>0</v>
      </c>
      <c r="H231" s="703">
        <f t="shared" si="42"/>
        <v>0</v>
      </c>
    </row>
    <row r="232" spans="1:8" ht="22.5" hidden="1" outlineLevel="1">
      <c r="A232" s="1009"/>
      <c r="B232" s="334" t="s">
        <v>1653</v>
      </c>
      <c r="C232" s="702">
        <v>0</v>
      </c>
      <c r="D232" s="702">
        <v>0</v>
      </c>
      <c r="E232" s="701">
        <f t="shared" si="44"/>
        <v>0</v>
      </c>
      <c r="F232" s="702">
        <v>0</v>
      </c>
      <c r="G232" s="702">
        <v>0</v>
      </c>
      <c r="H232" s="703">
        <f t="shared" si="42"/>
        <v>0</v>
      </c>
    </row>
    <row r="233" spans="1:8" ht="12.75" hidden="1" outlineLevel="1">
      <c r="A233" s="1009"/>
      <c r="B233" s="334" t="s">
        <v>1654</v>
      </c>
      <c r="C233" s="700">
        <v>0</v>
      </c>
      <c r="D233" s="700">
        <v>0</v>
      </c>
      <c r="E233" s="701">
        <f t="shared" si="44"/>
        <v>0</v>
      </c>
      <c r="F233" s="702">
        <v>0</v>
      </c>
      <c r="G233" s="702">
        <v>0</v>
      </c>
      <c r="H233" s="703">
        <f t="shared" si="42"/>
        <v>0</v>
      </c>
    </row>
    <row r="234" spans="1:8" ht="12.75" hidden="1" outlineLevel="1">
      <c r="A234" s="1009"/>
      <c r="B234" s="334" t="s">
        <v>1655</v>
      </c>
      <c r="C234" s="702">
        <v>0</v>
      </c>
      <c r="D234" s="702">
        <v>0</v>
      </c>
      <c r="E234" s="701">
        <f t="shared" si="44"/>
        <v>0</v>
      </c>
      <c r="F234" s="702">
        <v>0</v>
      </c>
      <c r="G234" s="702">
        <v>0</v>
      </c>
      <c r="H234" s="703">
        <f t="shared" si="42"/>
        <v>0</v>
      </c>
    </row>
    <row r="235" spans="1:8" s="377" customFormat="1" ht="15.95" customHeight="1" collapsed="1">
      <c r="A235" s="1008" t="s">
        <v>1656</v>
      </c>
      <c r="B235" s="1008"/>
      <c r="C235" s="379">
        <f t="shared" ref="C235:H235" si="45">SUM(C236:C237)</f>
        <v>2</v>
      </c>
      <c r="D235" s="379">
        <f t="shared" si="45"/>
        <v>0</v>
      </c>
      <c r="E235" s="379">
        <f t="shared" si="45"/>
        <v>2</v>
      </c>
      <c r="F235" s="379">
        <f t="shared" si="45"/>
        <v>0</v>
      </c>
      <c r="G235" s="379">
        <f t="shared" si="45"/>
        <v>0</v>
      </c>
      <c r="H235" s="379">
        <f t="shared" si="45"/>
        <v>0</v>
      </c>
    </row>
    <row r="236" spans="1:8" ht="12.75" hidden="1" outlineLevel="1">
      <c r="A236" s="1009" t="s">
        <v>1657</v>
      </c>
      <c r="B236" s="334" t="s">
        <v>1658</v>
      </c>
      <c r="C236" s="700">
        <v>2</v>
      </c>
      <c r="D236" s="700">
        <v>0</v>
      </c>
      <c r="E236" s="701">
        <f t="shared" ref="E236:E237" si="46">+D236+C236</f>
        <v>2</v>
      </c>
      <c r="F236" s="702">
        <v>0</v>
      </c>
      <c r="G236" s="702">
        <v>0</v>
      </c>
      <c r="H236" s="705">
        <v>0</v>
      </c>
    </row>
    <row r="237" spans="1:8" ht="22.5" hidden="1" outlineLevel="1">
      <c r="A237" s="1009"/>
      <c r="B237" s="334" t="s">
        <v>1659</v>
      </c>
      <c r="C237" s="702">
        <v>0</v>
      </c>
      <c r="D237" s="702">
        <v>0</v>
      </c>
      <c r="E237" s="701">
        <f t="shared" si="46"/>
        <v>0</v>
      </c>
      <c r="F237" s="702">
        <v>0</v>
      </c>
      <c r="G237" s="702">
        <v>0</v>
      </c>
      <c r="H237" s="702">
        <v>0</v>
      </c>
    </row>
    <row r="238" spans="1:8" s="377" customFormat="1" ht="15.95" customHeight="1" collapsed="1">
      <c r="A238" s="1010" t="s">
        <v>1660</v>
      </c>
      <c r="B238" s="1010"/>
      <c r="C238" s="381">
        <f t="shared" ref="C238:H238" si="47">C239+C244+C257+C264</f>
        <v>6</v>
      </c>
      <c r="D238" s="381">
        <f t="shared" si="47"/>
        <v>3</v>
      </c>
      <c r="E238" s="381">
        <f t="shared" si="47"/>
        <v>9</v>
      </c>
      <c r="F238" s="381">
        <f t="shared" si="47"/>
        <v>0</v>
      </c>
      <c r="G238" s="381">
        <f t="shared" si="47"/>
        <v>0</v>
      </c>
      <c r="H238" s="381">
        <f t="shared" si="47"/>
        <v>0</v>
      </c>
    </row>
    <row r="239" spans="1:8" s="377" customFormat="1" ht="15.95" customHeight="1">
      <c r="A239" s="1008" t="s">
        <v>1661</v>
      </c>
      <c r="B239" s="1008"/>
      <c r="C239" s="379">
        <f t="shared" ref="C239:G239" si="48">SUM(C240:C243)</f>
        <v>0</v>
      </c>
      <c r="D239" s="379">
        <f t="shared" si="48"/>
        <v>2</v>
      </c>
      <c r="E239" s="379">
        <f t="shared" si="48"/>
        <v>2</v>
      </c>
      <c r="F239" s="379">
        <f t="shared" si="48"/>
        <v>0</v>
      </c>
      <c r="G239" s="379">
        <f t="shared" si="48"/>
        <v>0</v>
      </c>
      <c r="H239" s="379">
        <f t="shared" ref="H239" si="49">SUM(H240:H243)</f>
        <v>0</v>
      </c>
    </row>
    <row r="240" spans="1:8" ht="12.75" hidden="1" outlineLevel="1">
      <c r="A240" s="334" t="s">
        <v>1662</v>
      </c>
      <c r="B240" s="334" t="s">
        <v>1663</v>
      </c>
      <c r="C240" s="700">
        <v>0</v>
      </c>
      <c r="D240" s="700">
        <v>1</v>
      </c>
      <c r="E240" s="701">
        <f t="shared" ref="E240:E271" si="50">+D240+C240</f>
        <v>1</v>
      </c>
      <c r="F240" s="702">
        <v>0</v>
      </c>
      <c r="G240" s="702">
        <v>0</v>
      </c>
      <c r="H240" s="703">
        <f t="shared" ref="H240:H256" si="51">+G240+F240</f>
        <v>0</v>
      </c>
    </row>
    <row r="241" spans="1:8" ht="12.75" hidden="1" outlineLevel="1">
      <c r="A241" s="334" t="s">
        <v>1664</v>
      </c>
      <c r="B241" s="334" t="s">
        <v>1665</v>
      </c>
      <c r="C241" s="700">
        <v>0</v>
      </c>
      <c r="D241" s="700">
        <v>1</v>
      </c>
      <c r="E241" s="701">
        <f t="shared" si="50"/>
        <v>1</v>
      </c>
      <c r="F241" s="702">
        <v>0</v>
      </c>
      <c r="G241" s="702">
        <v>0</v>
      </c>
      <c r="H241" s="703">
        <f t="shared" si="51"/>
        <v>0</v>
      </c>
    </row>
    <row r="242" spans="1:8" ht="12.75" hidden="1" outlineLevel="1">
      <c r="A242" s="1009" t="s">
        <v>1666</v>
      </c>
      <c r="B242" s="334" t="s">
        <v>1667</v>
      </c>
      <c r="C242" s="700">
        <v>0</v>
      </c>
      <c r="D242" s="700">
        <v>0</v>
      </c>
      <c r="E242" s="701">
        <f t="shared" si="50"/>
        <v>0</v>
      </c>
      <c r="F242" s="702">
        <v>0</v>
      </c>
      <c r="G242" s="702">
        <v>0</v>
      </c>
      <c r="H242" s="703">
        <f t="shared" si="51"/>
        <v>0</v>
      </c>
    </row>
    <row r="243" spans="1:8" ht="12.75" hidden="1" outlineLevel="1">
      <c r="A243" s="1009"/>
      <c r="B243" s="334" t="s">
        <v>1668</v>
      </c>
      <c r="C243" s="700">
        <v>0</v>
      </c>
      <c r="D243" s="700">
        <v>0</v>
      </c>
      <c r="E243" s="701">
        <f t="shared" si="50"/>
        <v>0</v>
      </c>
      <c r="F243" s="702">
        <v>0</v>
      </c>
      <c r="G243" s="702">
        <v>0</v>
      </c>
      <c r="H243" s="703">
        <f t="shared" si="51"/>
        <v>0</v>
      </c>
    </row>
    <row r="244" spans="1:8" s="377" customFormat="1" ht="15.95" customHeight="1" collapsed="1">
      <c r="A244" s="1008" t="s">
        <v>1669</v>
      </c>
      <c r="B244" s="1008"/>
      <c r="C244" s="379">
        <f t="shared" ref="C244:H244" si="52">SUM(C245:C256)</f>
        <v>0</v>
      </c>
      <c r="D244" s="379">
        <f t="shared" si="52"/>
        <v>0</v>
      </c>
      <c r="E244" s="379">
        <f t="shared" si="52"/>
        <v>0</v>
      </c>
      <c r="F244" s="379">
        <f t="shared" si="52"/>
        <v>0</v>
      </c>
      <c r="G244" s="379">
        <f t="shared" si="52"/>
        <v>0</v>
      </c>
      <c r="H244" s="379">
        <f t="shared" si="52"/>
        <v>0</v>
      </c>
    </row>
    <row r="245" spans="1:8" ht="11.25" hidden="1" customHeight="1" outlineLevel="1">
      <c r="A245" s="1009" t="s">
        <v>1670</v>
      </c>
      <c r="B245" s="334" t="s">
        <v>1671</v>
      </c>
      <c r="C245" s="700">
        <v>0</v>
      </c>
      <c r="D245" s="700">
        <v>0</v>
      </c>
      <c r="E245" s="701">
        <f t="shared" si="50"/>
        <v>0</v>
      </c>
      <c r="F245" s="702">
        <v>0</v>
      </c>
      <c r="G245" s="702">
        <v>0</v>
      </c>
      <c r="H245" s="703">
        <f t="shared" si="51"/>
        <v>0</v>
      </c>
    </row>
    <row r="246" spans="1:8" ht="22.5" hidden="1" outlineLevel="1">
      <c r="A246" s="1009"/>
      <c r="B246" s="334" t="s">
        <v>1672</v>
      </c>
      <c r="C246" s="702">
        <v>0</v>
      </c>
      <c r="D246" s="702">
        <v>0</v>
      </c>
      <c r="E246" s="701">
        <f t="shared" si="50"/>
        <v>0</v>
      </c>
      <c r="F246" s="702">
        <v>0</v>
      </c>
      <c r="G246" s="702">
        <v>0</v>
      </c>
      <c r="H246" s="703">
        <f t="shared" si="51"/>
        <v>0</v>
      </c>
    </row>
    <row r="247" spans="1:8" ht="12.75" hidden="1" outlineLevel="1">
      <c r="A247" s="1009"/>
      <c r="B247" s="334" t="s">
        <v>1673</v>
      </c>
      <c r="C247" s="700">
        <v>0</v>
      </c>
      <c r="D247" s="700">
        <v>0</v>
      </c>
      <c r="E247" s="701">
        <f t="shared" si="50"/>
        <v>0</v>
      </c>
      <c r="F247" s="702">
        <v>0</v>
      </c>
      <c r="G247" s="702">
        <v>0</v>
      </c>
      <c r="H247" s="703">
        <f t="shared" si="51"/>
        <v>0</v>
      </c>
    </row>
    <row r="248" spans="1:8" ht="12.75" hidden="1" outlineLevel="1">
      <c r="A248" s="1009"/>
      <c r="B248" s="334" t="s">
        <v>1674</v>
      </c>
      <c r="C248" s="702">
        <v>0</v>
      </c>
      <c r="D248" s="702">
        <v>0</v>
      </c>
      <c r="E248" s="701">
        <f t="shared" si="50"/>
        <v>0</v>
      </c>
      <c r="F248" s="702">
        <v>0</v>
      </c>
      <c r="G248" s="702">
        <v>0</v>
      </c>
      <c r="H248" s="703">
        <f t="shared" si="51"/>
        <v>0</v>
      </c>
    </row>
    <row r="249" spans="1:8" ht="22.5" hidden="1" outlineLevel="1" collapsed="1">
      <c r="A249" s="1009" t="s">
        <v>1675</v>
      </c>
      <c r="B249" s="334" t="s">
        <v>1676</v>
      </c>
      <c r="C249" s="700">
        <v>0</v>
      </c>
      <c r="D249" s="700">
        <v>0</v>
      </c>
      <c r="E249" s="701">
        <f t="shared" si="50"/>
        <v>0</v>
      </c>
      <c r="F249" s="702">
        <v>0</v>
      </c>
      <c r="G249" s="702">
        <v>0</v>
      </c>
      <c r="H249" s="703">
        <f t="shared" si="51"/>
        <v>0</v>
      </c>
    </row>
    <row r="250" spans="1:8" ht="12.75" hidden="1" outlineLevel="1">
      <c r="A250" s="1009"/>
      <c r="B250" s="334" t="s">
        <v>1677</v>
      </c>
      <c r="C250" s="702">
        <v>0</v>
      </c>
      <c r="D250" s="702">
        <v>0</v>
      </c>
      <c r="E250" s="701">
        <f t="shared" si="50"/>
        <v>0</v>
      </c>
      <c r="F250" s="702">
        <v>0</v>
      </c>
      <c r="G250" s="702">
        <v>0</v>
      </c>
      <c r="H250" s="703">
        <f t="shared" si="51"/>
        <v>0</v>
      </c>
    </row>
    <row r="251" spans="1:8" ht="12.75" hidden="1" outlineLevel="1">
      <c r="A251" s="1009"/>
      <c r="B251" s="334" t="s">
        <v>1678</v>
      </c>
      <c r="C251" s="700">
        <v>0</v>
      </c>
      <c r="D251" s="700">
        <v>0</v>
      </c>
      <c r="E251" s="701">
        <f t="shared" si="50"/>
        <v>0</v>
      </c>
      <c r="F251" s="702">
        <v>0</v>
      </c>
      <c r="G251" s="702">
        <v>0</v>
      </c>
      <c r="H251" s="703">
        <f t="shared" si="51"/>
        <v>0</v>
      </c>
    </row>
    <row r="252" spans="1:8" ht="12.75" hidden="1" outlineLevel="1">
      <c r="A252" s="1009"/>
      <c r="B252" s="334" t="s">
        <v>1679</v>
      </c>
      <c r="C252" s="702">
        <v>0</v>
      </c>
      <c r="D252" s="702">
        <v>0</v>
      </c>
      <c r="E252" s="701">
        <f t="shared" si="50"/>
        <v>0</v>
      </c>
      <c r="F252" s="702">
        <v>0</v>
      </c>
      <c r="G252" s="702">
        <v>0</v>
      </c>
      <c r="H252" s="703">
        <f t="shared" si="51"/>
        <v>0</v>
      </c>
    </row>
    <row r="253" spans="1:8" ht="12.75" hidden="1" outlineLevel="1">
      <c r="A253" s="1009"/>
      <c r="B253" s="334" t="s">
        <v>1680</v>
      </c>
      <c r="C253" s="700">
        <v>0</v>
      </c>
      <c r="D253" s="700">
        <v>0</v>
      </c>
      <c r="E253" s="701">
        <f t="shared" si="50"/>
        <v>0</v>
      </c>
      <c r="F253" s="702">
        <v>0</v>
      </c>
      <c r="G253" s="702">
        <v>0</v>
      </c>
      <c r="H253" s="703">
        <f t="shared" si="51"/>
        <v>0</v>
      </c>
    </row>
    <row r="254" spans="1:8" ht="12.75" hidden="1" outlineLevel="1">
      <c r="A254" s="1009"/>
      <c r="B254" s="334" t="s">
        <v>1681</v>
      </c>
      <c r="C254" s="702">
        <v>0</v>
      </c>
      <c r="D254" s="702">
        <v>0</v>
      </c>
      <c r="E254" s="701">
        <f t="shared" si="50"/>
        <v>0</v>
      </c>
      <c r="F254" s="702">
        <v>0</v>
      </c>
      <c r="G254" s="702">
        <v>0</v>
      </c>
      <c r="H254" s="703">
        <f t="shared" si="51"/>
        <v>0</v>
      </c>
    </row>
    <row r="255" spans="1:8" ht="12.75" hidden="1" outlineLevel="1">
      <c r="A255" s="1009"/>
      <c r="B255" s="334" t="s">
        <v>1682</v>
      </c>
      <c r="C255" s="700">
        <v>0</v>
      </c>
      <c r="D255" s="700">
        <v>0</v>
      </c>
      <c r="E255" s="701">
        <f t="shared" si="50"/>
        <v>0</v>
      </c>
      <c r="F255" s="702">
        <v>0</v>
      </c>
      <c r="G255" s="702">
        <v>0</v>
      </c>
      <c r="H255" s="703">
        <f t="shared" si="51"/>
        <v>0</v>
      </c>
    </row>
    <row r="256" spans="1:8" ht="22.5" hidden="1" outlineLevel="1">
      <c r="A256" s="1009"/>
      <c r="B256" s="334" t="s">
        <v>1683</v>
      </c>
      <c r="C256" s="702">
        <v>0</v>
      </c>
      <c r="D256" s="702">
        <v>0</v>
      </c>
      <c r="E256" s="701">
        <f t="shared" si="50"/>
        <v>0</v>
      </c>
      <c r="F256" s="702">
        <v>0</v>
      </c>
      <c r="G256" s="702">
        <v>0</v>
      </c>
      <c r="H256" s="703">
        <f t="shared" si="51"/>
        <v>0</v>
      </c>
    </row>
    <row r="257" spans="1:8" s="377" customFormat="1" ht="15.95" customHeight="1" collapsed="1">
      <c r="A257" s="1008" t="s">
        <v>1684</v>
      </c>
      <c r="B257" s="1008"/>
      <c r="C257" s="379">
        <f t="shared" ref="C257:H257" si="53">SUM(C258:C263)</f>
        <v>0</v>
      </c>
      <c r="D257" s="379">
        <f t="shared" si="53"/>
        <v>0</v>
      </c>
      <c r="E257" s="379">
        <f t="shared" si="53"/>
        <v>0</v>
      </c>
      <c r="F257" s="379">
        <f t="shared" si="53"/>
        <v>0</v>
      </c>
      <c r="G257" s="379">
        <f t="shared" si="53"/>
        <v>0</v>
      </c>
      <c r="H257" s="379">
        <f t="shared" si="53"/>
        <v>0</v>
      </c>
    </row>
    <row r="258" spans="1:8" ht="22.5" hidden="1" outlineLevel="1">
      <c r="A258" s="1009" t="s">
        <v>1685</v>
      </c>
      <c r="B258" s="334" t="s">
        <v>1686</v>
      </c>
      <c r="C258" s="700">
        <v>0</v>
      </c>
      <c r="D258" s="700">
        <v>0</v>
      </c>
      <c r="E258" s="701">
        <f t="shared" si="50"/>
        <v>0</v>
      </c>
      <c r="F258" s="702">
        <v>0</v>
      </c>
      <c r="G258" s="702">
        <v>0</v>
      </c>
      <c r="H258" s="703">
        <f t="shared" ref="H258:H263" si="54">+G258+F258</f>
        <v>0</v>
      </c>
    </row>
    <row r="259" spans="1:8" ht="22.5" hidden="1" outlineLevel="1">
      <c r="A259" s="1009"/>
      <c r="B259" s="334" t="s">
        <v>1687</v>
      </c>
      <c r="C259" s="700">
        <v>0</v>
      </c>
      <c r="D259" s="700">
        <v>0</v>
      </c>
      <c r="E259" s="701">
        <f t="shared" si="50"/>
        <v>0</v>
      </c>
      <c r="F259" s="702">
        <v>0</v>
      </c>
      <c r="G259" s="702">
        <v>0</v>
      </c>
      <c r="H259" s="703">
        <f t="shared" si="54"/>
        <v>0</v>
      </c>
    </row>
    <row r="260" spans="1:8" ht="12.75" hidden="1" outlineLevel="1">
      <c r="A260" s="1009"/>
      <c r="B260" s="334" t="s">
        <v>1688</v>
      </c>
      <c r="C260" s="700">
        <v>0</v>
      </c>
      <c r="D260" s="700">
        <v>0</v>
      </c>
      <c r="E260" s="701">
        <f t="shared" si="50"/>
        <v>0</v>
      </c>
      <c r="F260" s="702">
        <v>0</v>
      </c>
      <c r="G260" s="702">
        <v>0</v>
      </c>
      <c r="H260" s="703">
        <f t="shared" si="54"/>
        <v>0</v>
      </c>
    </row>
    <row r="261" spans="1:8" ht="11.25" hidden="1" customHeight="1" outlineLevel="1">
      <c r="A261" s="1009" t="s">
        <v>1689</v>
      </c>
      <c r="B261" s="334" t="s">
        <v>1690</v>
      </c>
      <c r="C261" s="700">
        <v>0</v>
      </c>
      <c r="D261" s="700">
        <v>0</v>
      </c>
      <c r="E261" s="701">
        <f t="shared" si="50"/>
        <v>0</v>
      </c>
      <c r="F261" s="702">
        <v>0</v>
      </c>
      <c r="G261" s="702">
        <v>0</v>
      </c>
      <c r="H261" s="703">
        <f t="shared" si="54"/>
        <v>0</v>
      </c>
    </row>
    <row r="262" spans="1:8" ht="12.75" hidden="1" outlineLevel="1">
      <c r="A262" s="1009"/>
      <c r="B262" s="334" t="s">
        <v>1691</v>
      </c>
      <c r="C262" s="700">
        <v>0</v>
      </c>
      <c r="D262" s="700">
        <v>0</v>
      </c>
      <c r="E262" s="701">
        <f t="shared" si="50"/>
        <v>0</v>
      </c>
      <c r="F262" s="702">
        <v>0</v>
      </c>
      <c r="G262" s="702">
        <v>0</v>
      </c>
      <c r="H262" s="703">
        <f t="shared" si="54"/>
        <v>0</v>
      </c>
    </row>
    <row r="263" spans="1:8" ht="12.75" hidden="1" outlineLevel="1">
      <c r="A263" s="1009"/>
      <c r="B263" s="334" t="s">
        <v>1692</v>
      </c>
      <c r="C263" s="700">
        <v>0</v>
      </c>
      <c r="D263" s="700">
        <v>0</v>
      </c>
      <c r="E263" s="701">
        <f t="shared" si="50"/>
        <v>0</v>
      </c>
      <c r="F263" s="702">
        <v>0</v>
      </c>
      <c r="G263" s="702">
        <v>0</v>
      </c>
      <c r="H263" s="703">
        <f t="shared" si="54"/>
        <v>0</v>
      </c>
    </row>
    <row r="264" spans="1:8" s="377" customFormat="1" ht="15.95" customHeight="1" collapsed="1">
      <c r="A264" s="1008" t="s">
        <v>1693</v>
      </c>
      <c r="B264" s="1008"/>
      <c r="C264" s="379">
        <f t="shared" ref="C264:H264" si="55">SUM(C265:C271)</f>
        <v>6</v>
      </c>
      <c r="D264" s="379">
        <f t="shared" si="55"/>
        <v>1</v>
      </c>
      <c r="E264" s="379">
        <f t="shared" si="55"/>
        <v>7</v>
      </c>
      <c r="F264" s="379">
        <f t="shared" si="55"/>
        <v>0</v>
      </c>
      <c r="G264" s="379">
        <f t="shared" si="55"/>
        <v>0</v>
      </c>
      <c r="H264" s="379">
        <f t="shared" si="55"/>
        <v>0</v>
      </c>
    </row>
    <row r="265" spans="1:8" ht="11.25" hidden="1" customHeight="1" outlineLevel="1">
      <c r="A265" s="1009" t="s">
        <v>1694</v>
      </c>
      <c r="B265" s="334" t="s">
        <v>1695</v>
      </c>
      <c r="C265" s="700">
        <v>0</v>
      </c>
      <c r="D265" s="700">
        <v>0</v>
      </c>
      <c r="E265" s="701">
        <f t="shared" si="50"/>
        <v>0</v>
      </c>
      <c r="F265" s="702">
        <v>0</v>
      </c>
      <c r="G265" s="702">
        <v>0</v>
      </c>
      <c r="H265" s="703">
        <f t="shared" ref="H265:H271" si="56">+G265+F265</f>
        <v>0</v>
      </c>
    </row>
    <row r="266" spans="1:8" ht="12.75" hidden="1" outlineLevel="1">
      <c r="A266" s="1009"/>
      <c r="B266" s="334" t="s">
        <v>1696</v>
      </c>
      <c r="C266" s="700">
        <v>0</v>
      </c>
      <c r="D266" s="700">
        <v>0</v>
      </c>
      <c r="E266" s="701">
        <f t="shared" si="50"/>
        <v>0</v>
      </c>
      <c r="F266" s="702">
        <v>0</v>
      </c>
      <c r="G266" s="702">
        <v>0</v>
      </c>
      <c r="H266" s="703">
        <f t="shared" si="56"/>
        <v>0</v>
      </c>
    </row>
    <row r="267" spans="1:8" ht="22.5" hidden="1" outlineLevel="1">
      <c r="A267" s="1009"/>
      <c r="B267" s="334" t="s">
        <v>1697</v>
      </c>
      <c r="C267" s="700">
        <v>0</v>
      </c>
      <c r="D267" s="700">
        <v>0</v>
      </c>
      <c r="E267" s="701">
        <f t="shared" si="50"/>
        <v>0</v>
      </c>
      <c r="F267" s="702">
        <v>0</v>
      </c>
      <c r="G267" s="702">
        <v>0</v>
      </c>
      <c r="H267" s="703">
        <f t="shared" si="56"/>
        <v>0</v>
      </c>
    </row>
    <row r="268" spans="1:8" ht="12.75" hidden="1" outlineLevel="1">
      <c r="A268" s="1009"/>
      <c r="B268" s="334" t="s">
        <v>1698</v>
      </c>
      <c r="C268" s="700">
        <v>0</v>
      </c>
      <c r="D268" s="700">
        <v>0</v>
      </c>
      <c r="E268" s="701">
        <f t="shared" si="50"/>
        <v>0</v>
      </c>
      <c r="F268" s="702">
        <v>0</v>
      </c>
      <c r="G268" s="702">
        <v>0</v>
      </c>
      <c r="H268" s="703">
        <f t="shared" si="56"/>
        <v>0</v>
      </c>
    </row>
    <row r="269" spans="1:8" ht="12.75" hidden="1" outlineLevel="1">
      <c r="A269" s="1009"/>
      <c r="B269" s="334" t="s">
        <v>1699</v>
      </c>
      <c r="C269" s="700">
        <v>0</v>
      </c>
      <c r="D269" s="700">
        <v>0</v>
      </c>
      <c r="E269" s="701">
        <f t="shared" si="50"/>
        <v>0</v>
      </c>
      <c r="F269" s="702">
        <v>0</v>
      </c>
      <c r="G269" s="702">
        <v>0</v>
      </c>
      <c r="H269" s="703">
        <f t="shared" si="56"/>
        <v>0</v>
      </c>
    </row>
    <row r="270" spans="1:8" ht="12.75" hidden="1" outlineLevel="1">
      <c r="A270" s="1009"/>
      <c r="B270" s="334" t="s">
        <v>1700</v>
      </c>
      <c r="C270" s="700">
        <v>0</v>
      </c>
      <c r="D270" s="700">
        <v>0</v>
      </c>
      <c r="E270" s="701">
        <f t="shared" si="50"/>
        <v>0</v>
      </c>
      <c r="F270" s="702">
        <v>0</v>
      </c>
      <c r="G270" s="702">
        <v>0</v>
      </c>
      <c r="H270" s="703">
        <f t="shared" si="56"/>
        <v>0</v>
      </c>
    </row>
    <row r="271" spans="1:8" ht="22.5" hidden="1" outlineLevel="1">
      <c r="A271" s="1009"/>
      <c r="B271" s="334" t="s">
        <v>1701</v>
      </c>
      <c r="C271" s="700">
        <v>6</v>
      </c>
      <c r="D271" s="700">
        <v>1</v>
      </c>
      <c r="E271" s="701">
        <f t="shared" si="50"/>
        <v>7</v>
      </c>
      <c r="F271" s="702">
        <v>0</v>
      </c>
      <c r="G271" s="702">
        <v>0</v>
      </c>
      <c r="H271" s="703">
        <f t="shared" si="56"/>
        <v>0</v>
      </c>
    </row>
    <row r="272" spans="1:8" s="377" customFormat="1" ht="15.95" customHeight="1" collapsed="1">
      <c r="A272" s="1010" t="s">
        <v>1702</v>
      </c>
      <c r="B272" s="1010"/>
      <c r="C272" s="378">
        <f t="shared" ref="C272:H272" si="57">C273+C291+C305+C311</f>
        <v>6</v>
      </c>
      <c r="D272" s="378">
        <f t="shared" si="57"/>
        <v>5</v>
      </c>
      <c r="E272" s="378">
        <f t="shared" si="57"/>
        <v>11</v>
      </c>
      <c r="F272" s="378">
        <f t="shared" si="57"/>
        <v>0</v>
      </c>
      <c r="G272" s="378">
        <f t="shared" si="57"/>
        <v>0</v>
      </c>
      <c r="H272" s="378">
        <f t="shared" si="57"/>
        <v>0</v>
      </c>
    </row>
    <row r="273" spans="1:8" s="377" customFormat="1" ht="15.95" customHeight="1">
      <c r="A273" s="1008" t="s">
        <v>1703</v>
      </c>
      <c r="B273" s="1008"/>
      <c r="C273" s="380">
        <f t="shared" ref="C273:G273" si="58">SUM(C274:C290)</f>
        <v>2</v>
      </c>
      <c r="D273" s="380">
        <f t="shared" si="58"/>
        <v>3</v>
      </c>
      <c r="E273" s="380">
        <f t="shared" si="58"/>
        <v>5</v>
      </c>
      <c r="F273" s="380">
        <f t="shared" si="58"/>
        <v>0</v>
      </c>
      <c r="G273" s="380">
        <f t="shared" si="58"/>
        <v>0</v>
      </c>
      <c r="H273" s="380">
        <f t="shared" ref="H273" si="59">SUM(H274:H290)</f>
        <v>0</v>
      </c>
    </row>
    <row r="274" spans="1:8" ht="11.25" hidden="1" customHeight="1" outlineLevel="1">
      <c r="A274" s="1009" t="s">
        <v>1704</v>
      </c>
      <c r="B274" s="334" t="s">
        <v>1705</v>
      </c>
      <c r="C274" s="700">
        <v>1</v>
      </c>
      <c r="D274" s="700">
        <v>2</v>
      </c>
      <c r="E274" s="701">
        <f t="shared" ref="E274:E290" si="60">+D274+C274</f>
        <v>3</v>
      </c>
      <c r="F274" s="702">
        <v>0</v>
      </c>
      <c r="G274" s="702">
        <v>0</v>
      </c>
      <c r="H274" s="703">
        <f t="shared" ref="H274:H290" si="61">+G274+F274</f>
        <v>0</v>
      </c>
    </row>
    <row r="275" spans="1:8" ht="22.5" hidden="1" outlineLevel="1">
      <c r="A275" s="1009"/>
      <c r="B275" s="334" t="s">
        <v>1706</v>
      </c>
      <c r="C275" s="700">
        <v>0</v>
      </c>
      <c r="D275" s="700">
        <v>0</v>
      </c>
      <c r="E275" s="701">
        <f t="shared" si="60"/>
        <v>0</v>
      </c>
      <c r="F275" s="702">
        <v>0</v>
      </c>
      <c r="G275" s="702">
        <v>0</v>
      </c>
      <c r="H275" s="703">
        <f t="shared" si="61"/>
        <v>0</v>
      </c>
    </row>
    <row r="276" spans="1:8" ht="12.75" hidden="1" outlineLevel="1">
      <c r="A276" s="1009"/>
      <c r="B276" s="334" t="s">
        <v>1707</v>
      </c>
      <c r="C276" s="700">
        <v>0</v>
      </c>
      <c r="D276" s="700">
        <v>0</v>
      </c>
      <c r="E276" s="701">
        <f t="shared" si="60"/>
        <v>0</v>
      </c>
      <c r="F276" s="702">
        <v>0</v>
      </c>
      <c r="G276" s="702">
        <v>0</v>
      </c>
      <c r="H276" s="703">
        <f t="shared" si="61"/>
        <v>0</v>
      </c>
    </row>
    <row r="277" spans="1:8" ht="12.75" hidden="1" outlineLevel="1">
      <c r="A277" s="334" t="s">
        <v>1708</v>
      </c>
      <c r="B277" s="334" t="s">
        <v>1709</v>
      </c>
      <c r="C277" s="700">
        <v>0</v>
      </c>
      <c r="D277" s="700">
        <v>1</v>
      </c>
      <c r="E277" s="701">
        <f t="shared" si="60"/>
        <v>1</v>
      </c>
      <c r="F277" s="702">
        <v>0</v>
      </c>
      <c r="G277" s="702">
        <v>0</v>
      </c>
      <c r="H277" s="703">
        <f t="shared" si="61"/>
        <v>0</v>
      </c>
    </row>
    <row r="278" spans="1:8" ht="12.75" hidden="1" outlineLevel="1">
      <c r="A278" s="1009" t="s">
        <v>1710</v>
      </c>
      <c r="B278" s="334" t="s">
        <v>1711</v>
      </c>
      <c r="C278" s="700">
        <v>0</v>
      </c>
      <c r="D278" s="700">
        <v>0</v>
      </c>
      <c r="E278" s="701">
        <f t="shared" si="60"/>
        <v>0</v>
      </c>
      <c r="F278" s="702">
        <v>0</v>
      </c>
      <c r="G278" s="702">
        <v>0</v>
      </c>
      <c r="H278" s="703">
        <f t="shared" si="61"/>
        <v>0</v>
      </c>
    </row>
    <row r="279" spans="1:8" ht="12.75" hidden="1" outlineLevel="1">
      <c r="A279" s="1009"/>
      <c r="B279" s="334" t="s">
        <v>1712</v>
      </c>
      <c r="C279" s="700">
        <v>0</v>
      </c>
      <c r="D279" s="700">
        <v>0</v>
      </c>
      <c r="E279" s="701">
        <f t="shared" si="60"/>
        <v>0</v>
      </c>
      <c r="F279" s="702">
        <v>0</v>
      </c>
      <c r="G279" s="702">
        <v>0</v>
      </c>
      <c r="H279" s="703">
        <f t="shared" si="61"/>
        <v>0</v>
      </c>
    </row>
    <row r="280" spans="1:8" ht="11.25" hidden="1" customHeight="1" outlineLevel="1">
      <c r="A280" s="1009" t="s">
        <v>1713</v>
      </c>
      <c r="B280" s="334" t="s">
        <v>1714</v>
      </c>
      <c r="C280" s="700">
        <v>0</v>
      </c>
      <c r="D280" s="700">
        <v>0</v>
      </c>
      <c r="E280" s="701">
        <f t="shared" si="60"/>
        <v>0</v>
      </c>
      <c r="F280" s="702">
        <v>0</v>
      </c>
      <c r="G280" s="702">
        <v>0</v>
      </c>
      <c r="H280" s="703">
        <f t="shared" si="61"/>
        <v>0</v>
      </c>
    </row>
    <row r="281" spans="1:8" ht="12.75" hidden="1" outlineLevel="1">
      <c r="A281" s="1009"/>
      <c r="B281" s="334" t="s">
        <v>1715</v>
      </c>
      <c r="C281" s="700">
        <v>0</v>
      </c>
      <c r="D281" s="700">
        <v>0</v>
      </c>
      <c r="E281" s="701">
        <f t="shared" si="60"/>
        <v>0</v>
      </c>
      <c r="F281" s="702">
        <v>0</v>
      </c>
      <c r="G281" s="702">
        <v>0</v>
      </c>
      <c r="H281" s="703">
        <f t="shared" si="61"/>
        <v>0</v>
      </c>
    </row>
    <row r="282" spans="1:8" ht="22.5" hidden="1" outlineLevel="1">
      <c r="A282" s="1009" t="s">
        <v>1716</v>
      </c>
      <c r="B282" s="334" t="s">
        <v>1717</v>
      </c>
      <c r="C282" s="700">
        <v>0</v>
      </c>
      <c r="D282" s="700">
        <v>0</v>
      </c>
      <c r="E282" s="701">
        <f t="shared" si="60"/>
        <v>0</v>
      </c>
      <c r="F282" s="702">
        <v>0</v>
      </c>
      <c r="G282" s="702">
        <v>0</v>
      </c>
      <c r="H282" s="703">
        <f t="shared" si="61"/>
        <v>0</v>
      </c>
    </row>
    <row r="283" spans="1:8" ht="12.75" hidden="1" outlineLevel="1">
      <c r="A283" s="1009"/>
      <c r="B283" s="334" t="s">
        <v>1718</v>
      </c>
      <c r="C283" s="700">
        <v>0</v>
      </c>
      <c r="D283" s="700">
        <v>0</v>
      </c>
      <c r="E283" s="701">
        <f t="shared" si="60"/>
        <v>0</v>
      </c>
      <c r="F283" s="702">
        <v>0</v>
      </c>
      <c r="G283" s="702">
        <v>0</v>
      </c>
      <c r="H283" s="703">
        <f t="shared" si="61"/>
        <v>0</v>
      </c>
    </row>
    <row r="284" spans="1:8" ht="12.75" hidden="1" outlineLevel="1">
      <c r="A284" s="1009"/>
      <c r="B284" s="334" t="s">
        <v>1719</v>
      </c>
      <c r="C284" s="700">
        <v>0</v>
      </c>
      <c r="D284" s="700">
        <v>0</v>
      </c>
      <c r="E284" s="701">
        <f t="shared" si="60"/>
        <v>0</v>
      </c>
      <c r="F284" s="702">
        <v>0</v>
      </c>
      <c r="G284" s="702">
        <v>0</v>
      </c>
      <c r="H284" s="703">
        <f t="shared" si="61"/>
        <v>0</v>
      </c>
    </row>
    <row r="285" spans="1:8" ht="12.75" hidden="1" outlineLevel="1">
      <c r="A285" s="1009" t="s">
        <v>1720</v>
      </c>
      <c r="B285" s="334" t="s">
        <v>1721</v>
      </c>
      <c r="C285" s="700">
        <v>0</v>
      </c>
      <c r="D285" s="700">
        <v>0</v>
      </c>
      <c r="E285" s="701">
        <f t="shared" si="60"/>
        <v>0</v>
      </c>
      <c r="F285" s="702">
        <v>0</v>
      </c>
      <c r="G285" s="702">
        <v>0</v>
      </c>
      <c r="H285" s="703">
        <f t="shared" si="61"/>
        <v>0</v>
      </c>
    </row>
    <row r="286" spans="1:8" ht="12.75" hidden="1" outlineLevel="1">
      <c r="A286" s="1009"/>
      <c r="B286" s="334" t="s">
        <v>1722</v>
      </c>
      <c r="C286" s="700">
        <v>0</v>
      </c>
      <c r="D286" s="700">
        <v>0</v>
      </c>
      <c r="E286" s="701">
        <f t="shared" si="60"/>
        <v>0</v>
      </c>
      <c r="F286" s="702">
        <v>0</v>
      </c>
      <c r="G286" s="702">
        <v>0</v>
      </c>
      <c r="H286" s="703">
        <f t="shared" si="61"/>
        <v>0</v>
      </c>
    </row>
    <row r="287" spans="1:8" ht="22.5" hidden="1" outlineLevel="1">
      <c r="A287" s="1009"/>
      <c r="B287" s="334" t="s">
        <v>1723</v>
      </c>
      <c r="C287" s="700">
        <v>0</v>
      </c>
      <c r="D287" s="700">
        <v>0</v>
      </c>
      <c r="E287" s="701">
        <f t="shared" si="60"/>
        <v>0</v>
      </c>
      <c r="F287" s="702">
        <v>0</v>
      </c>
      <c r="G287" s="702">
        <v>0</v>
      </c>
      <c r="H287" s="703">
        <f t="shared" si="61"/>
        <v>0</v>
      </c>
    </row>
    <row r="288" spans="1:8" ht="22.5" hidden="1" outlineLevel="1">
      <c r="A288" s="1009"/>
      <c r="B288" s="334" t="s">
        <v>1724</v>
      </c>
      <c r="C288" s="700">
        <v>0</v>
      </c>
      <c r="D288" s="700">
        <v>0</v>
      </c>
      <c r="E288" s="701">
        <f t="shared" si="60"/>
        <v>0</v>
      </c>
      <c r="F288" s="702">
        <v>0</v>
      </c>
      <c r="G288" s="702">
        <v>0</v>
      </c>
      <c r="H288" s="703">
        <f t="shared" si="61"/>
        <v>0</v>
      </c>
    </row>
    <row r="289" spans="1:8" ht="12.75" hidden="1" outlineLevel="1">
      <c r="A289" s="1009"/>
      <c r="B289" s="334" t="s">
        <v>1725</v>
      </c>
      <c r="C289" s="700">
        <v>0</v>
      </c>
      <c r="D289" s="700">
        <v>0</v>
      </c>
      <c r="E289" s="701">
        <f t="shared" si="60"/>
        <v>0</v>
      </c>
      <c r="F289" s="702">
        <v>0</v>
      </c>
      <c r="G289" s="702">
        <v>0</v>
      </c>
      <c r="H289" s="703">
        <f t="shared" si="61"/>
        <v>0</v>
      </c>
    </row>
    <row r="290" spans="1:8" ht="22.5" hidden="1" outlineLevel="1">
      <c r="A290" s="1009"/>
      <c r="B290" s="334" t="s">
        <v>1726</v>
      </c>
      <c r="C290" s="700">
        <v>1</v>
      </c>
      <c r="D290" s="700">
        <v>0</v>
      </c>
      <c r="E290" s="701">
        <f t="shared" si="60"/>
        <v>1</v>
      </c>
      <c r="F290" s="702">
        <v>0</v>
      </c>
      <c r="G290" s="702">
        <v>0</v>
      </c>
      <c r="H290" s="703">
        <f t="shared" si="61"/>
        <v>0</v>
      </c>
    </row>
    <row r="291" spans="1:8" s="377" customFormat="1" ht="15.95" customHeight="1" collapsed="1">
      <c r="A291" s="1008" t="s">
        <v>1727</v>
      </c>
      <c r="B291" s="1008"/>
      <c r="C291" s="379">
        <f t="shared" ref="C291:H291" si="62">SUM(C292:C304)</f>
        <v>4</v>
      </c>
      <c r="D291" s="379">
        <f t="shared" si="62"/>
        <v>1</v>
      </c>
      <c r="E291" s="379">
        <f t="shared" si="62"/>
        <v>5</v>
      </c>
      <c r="F291" s="379">
        <f t="shared" si="62"/>
        <v>0</v>
      </c>
      <c r="G291" s="379">
        <f t="shared" si="62"/>
        <v>0</v>
      </c>
      <c r="H291" s="379">
        <f t="shared" si="62"/>
        <v>0</v>
      </c>
    </row>
    <row r="292" spans="1:8" ht="22.5" hidden="1" outlineLevel="1">
      <c r="A292" s="1009" t="s">
        <v>1728</v>
      </c>
      <c r="B292" s="334" t="s">
        <v>1729</v>
      </c>
      <c r="C292" s="700">
        <v>0</v>
      </c>
      <c r="D292" s="700">
        <v>0</v>
      </c>
      <c r="E292" s="701">
        <f t="shared" ref="E292:E304" si="63">+D292+C292</f>
        <v>0</v>
      </c>
      <c r="F292" s="702">
        <v>0</v>
      </c>
      <c r="G292" s="702">
        <v>0</v>
      </c>
      <c r="H292" s="703">
        <f t="shared" ref="H292:H304" si="64">+G292+F292</f>
        <v>0</v>
      </c>
    </row>
    <row r="293" spans="1:8" ht="12.75" hidden="1" outlineLevel="1">
      <c r="A293" s="1009"/>
      <c r="B293" s="334" t="s">
        <v>1730</v>
      </c>
      <c r="C293" s="700">
        <v>0</v>
      </c>
      <c r="D293" s="700">
        <v>0</v>
      </c>
      <c r="E293" s="701">
        <f t="shared" si="63"/>
        <v>0</v>
      </c>
      <c r="F293" s="702">
        <v>0</v>
      </c>
      <c r="G293" s="702">
        <v>0</v>
      </c>
      <c r="H293" s="703">
        <f t="shared" si="64"/>
        <v>0</v>
      </c>
    </row>
    <row r="294" spans="1:8" ht="22.5" hidden="1" outlineLevel="1">
      <c r="A294" s="1009" t="s">
        <v>1731</v>
      </c>
      <c r="B294" s="334" t="s">
        <v>1732</v>
      </c>
      <c r="C294" s="700">
        <v>1</v>
      </c>
      <c r="D294" s="700">
        <v>0</v>
      </c>
      <c r="E294" s="701">
        <f t="shared" si="63"/>
        <v>1</v>
      </c>
      <c r="F294" s="702">
        <v>0</v>
      </c>
      <c r="G294" s="702">
        <v>0</v>
      </c>
      <c r="H294" s="703">
        <f t="shared" si="64"/>
        <v>0</v>
      </c>
    </row>
    <row r="295" spans="1:8" ht="12.75" hidden="1" outlineLevel="1">
      <c r="A295" s="1009"/>
      <c r="B295" s="334" t="s">
        <v>1733</v>
      </c>
      <c r="C295" s="700">
        <v>0</v>
      </c>
      <c r="D295" s="700">
        <v>0</v>
      </c>
      <c r="E295" s="701">
        <f t="shared" si="63"/>
        <v>0</v>
      </c>
      <c r="F295" s="702">
        <v>0</v>
      </c>
      <c r="G295" s="702">
        <v>0</v>
      </c>
      <c r="H295" s="703">
        <f t="shared" si="64"/>
        <v>0</v>
      </c>
    </row>
    <row r="296" spans="1:8" ht="22.5" hidden="1" outlineLevel="1">
      <c r="A296" s="1009"/>
      <c r="B296" s="334" t="s">
        <v>1734</v>
      </c>
      <c r="C296" s="700">
        <v>0</v>
      </c>
      <c r="D296" s="700">
        <v>0</v>
      </c>
      <c r="E296" s="701">
        <f t="shared" si="63"/>
        <v>0</v>
      </c>
      <c r="F296" s="702">
        <v>0</v>
      </c>
      <c r="G296" s="702">
        <v>0</v>
      </c>
      <c r="H296" s="703">
        <f t="shared" si="64"/>
        <v>0</v>
      </c>
    </row>
    <row r="297" spans="1:8" ht="12.75" hidden="1" outlineLevel="1">
      <c r="A297" s="334" t="s">
        <v>1735</v>
      </c>
      <c r="B297" s="334" t="s">
        <v>1736</v>
      </c>
      <c r="C297" s="700">
        <v>0</v>
      </c>
      <c r="D297" s="700">
        <v>0</v>
      </c>
      <c r="E297" s="701">
        <f t="shared" si="63"/>
        <v>0</v>
      </c>
      <c r="F297" s="702">
        <v>0</v>
      </c>
      <c r="G297" s="702">
        <v>0</v>
      </c>
      <c r="H297" s="703">
        <f t="shared" si="64"/>
        <v>0</v>
      </c>
    </row>
    <row r="298" spans="1:8" ht="12.75" hidden="1" outlineLevel="1">
      <c r="A298" s="1009" t="s">
        <v>1737</v>
      </c>
      <c r="B298" s="334" t="s">
        <v>1738</v>
      </c>
      <c r="C298" s="700">
        <v>0</v>
      </c>
      <c r="D298" s="700">
        <v>0</v>
      </c>
      <c r="E298" s="701">
        <f t="shared" si="63"/>
        <v>0</v>
      </c>
      <c r="F298" s="702">
        <v>0</v>
      </c>
      <c r="G298" s="702">
        <v>0</v>
      </c>
      <c r="H298" s="703">
        <f t="shared" si="64"/>
        <v>0</v>
      </c>
    </row>
    <row r="299" spans="1:8" ht="12.75" hidden="1" outlineLevel="1">
      <c r="A299" s="1009"/>
      <c r="B299" s="334" t="s">
        <v>1739</v>
      </c>
      <c r="C299" s="700">
        <v>0</v>
      </c>
      <c r="D299" s="700">
        <v>1</v>
      </c>
      <c r="E299" s="701">
        <f t="shared" si="63"/>
        <v>1</v>
      </c>
      <c r="F299" s="702">
        <v>0</v>
      </c>
      <c r="G299" s="702">
        <v>0</v>
      </c>
      <c r="H299" s="703">
        <f t="shared" si="64"/>
        <v>0</v>
      </c>
    </row>
    <row r="300" spans="1:8" ht="22.5" hidden="1" outlineLevel="1">
      <c r="A300" s="1009"/>
      <c r="B300" s="334" t="s">
        <v>1740</v>
      </c>
      <c r="C300" s="700">
        <v>0</v>
      </c>
      <c r="D300" s="700">
        <v>0</v>
      </c>
      <c r="E300" s="701">
        <f t="shared" si="63"/>
        <v>0</v>
      </c>
      <c r="F300" s="702">
        <v>0</v>
      </c>
      <c r="G300" s="702">
        <v>0</v>
      </c>
      <c r="H300" s="703">
        <f t="shared" si="64"/>
        <v>0</v>
      </c>
    </row>
    <row r="301" spans="1:8" ht="12.75" hidden="1" outlineLevel="1">
      <c r="A301" s="1009"/>
      <c r="B301" s="334" t="s">
        <v>1741</v>
      </c>
      <c r="C301" s="700">
        <v>0</v>
      </c>
      <c r="D301" s="700">
        <v>0</v>
      </c>
      <c r="E301" s="701">
        <f t="shared" si="63"/>
        <v>0</v>
      </c>
      <c r="F301" s="702">
        <v>0</v>
      </c>
      <c r="G301" s="702">
        <v>0</v>
      </c>
      <c r="H301" s="703">
        <f t="shared" si="64"/>
        <v>0</v>
      </c>
    </row>
    <row r="302" spans="1:8" ht="12.75" hidden="1" outlineLevel="1">
      <c r="A302" s="1009"/>
      <c r="B302" s="334" t="s">
        <v>1742</v>
      </c>
      <c r="C302" s="700">
        <v>0</v>
      </c>
      <c r="D302" s="700">
        <v>0</v>
      </c>
      <c r="E302" s="701">
        <f t="shared" si="63"/>
        <v>0</v>
      </c>
      <c r="F302" s="702">
        <v>0</v>
      </c>
      <c r="G302" s="702">
        <v>0</v>
      </c>
      <c r="H302" s="703">
        <f t="shared" si="64"/>
        <v>0</v>
      </c>
    </row>
    <row r="303" spans="1:8" ht="12.75" hidden="1" outlineLevel="1">
      <c r="A303" s="1009"/>
      <c r="B303" s="334" t="s">
        <v>1743</v>
      </c>
      <c r="C303" s="700">
        <v>0</v>
      </c>
      <c r="D303" s="700">
        <v>0</v>
      </c>
      <c r="E303" s="701">
        <f t="shared" si="63"/>
        <v>0</v>
      </c>
      <c r="F303" s="702">
        <v>0</v>
      </c>
      <c r="G303" s="702">
        <v>0</v>
      </c>
      <c r="H303" s="703">
        <f t="shared" si="64"/>
        <v>0</v>
      </c>
    </row>
    <row r="304" spans="1:8" ht="22.5" hidden="1" outlineLevel="1">
      <c r="A304" s="1009"/>
      <c r="B304" s="334" t="s">
        <v>1744</v>
      </c>
      <c r="C304" s="700">
        <v>3</v>
      </c>
      <c r="D304" s="700">
        <v>0</v>
      </c>
      <c r="E304" s="701">
        <f t="shared" si="63"/>
        <v>3</v>
      </c>
      <c r="F304" s="702">
        <v>0</v>
      </c>
      <c r="G304" s="702">
        <v>0</v>
      </c>
      <c r="H304" s="703">
        <f t="shared" si="64"/>
        <v>0</v>
      </c>
    </row>
    <row r="305" spans="1:8" s="377" customFormat="1" ht="15.95" customHeight="1" collapsed="1">
      <c r="A305" s="1008" t="s">
        <v>1745</v>
      </c>
      <c r="B305" s="1008"/>
      <c r="C305" s="380">
        <f t="shared" ref="C305:H305" si="65">SUM(C306:C310)</f>
        <v>0</v>
      </c>
      <c r="D305" s="380">
        <f t="shared" si="65"/>
        <v>1</v>
      </c>
      <c r="E305" s="380">
        <f t="shared" si="65"/>
        <v>1</v>
      </c>
      <c r="F305" s="380">
        <f t="shared" si="65"/>
        <v>0</v>
      </c>
      <c r="G305" s="380">
        <f t="shared" si="65"/>
        <v>0</v>
      </c>
      <c r="H305" s="380">
        <f t="shared" si="65"/>
        <v>0</v>
      </c>
    </row>
    <row r="306" spans="1:8" ht="11.25" hidden="1" customHeight="1" outlineLevel="1">
      <c r="A306" s="1009" t="s">
        <v>1746</v>
      </c>
      <c r="B306" s="334" t="s">
        <v>1747</v>
      </c>
      <c r="C306" s="700">
        <v>0</v>
      </c>
      <c r="D306" s="700">
        <v>0</v>
      </c>
      <c r="E306" s="701">
        <f t="shared" ref="E306:E310" si="66">+D306+C306</f>
        <v>0</v>
      </c>
      <c r="F306" s="702">
        <v>0</v>
      </c>
      <c r="G306" s="702">
        <v>0</v>
      </c>
      <c r="H306" s="703">
        <f t="shared" ref="H306:H310" si="67">+G306+F306</f>
        <v>0</v>
      </c>
    </row>
    <row r="307" spans="1:8" ht="12.75" hidden="1" outlineLevel="1">
      <c r="A307" s="1009"/>
      <c r="B307" s="334" t="s">
        <v>1748</v>
      </c>
      <c r="C307" s="700">
        <v>0</v>
      </c>
      <c r="D307" s="700">
        <v>0</v>
      </c>
      <c r="E307" s="701">
        <f t="shared" si="66"/>
        <v>0</v>
      </c>
      <c r="F307" s="702">
        <v>0</v>
      </c>
      <c r="G307" s="702">
        <v>0</v>
      </c>
      <c r="H307" s="703">
        <f t="shared" si="67"/>
        <v>0</v>
      </c>
    </row>
    <row r="308" spans="1:8" ht="11.25" hidden="1" customHeight="1" outlineLevel="1">
      <c r="A308" s="1009" t="s">
        <v>1749</v>
      </c>
      <c r="B308" s="334" t="s">
        <v>1750</v>
      </c>
      <c r="C308" s="700">
        <v>0</v>
      </c>
      <c r="D308" s="700">
        <v>1</v>
      </c>
      <c r="E308" s="701">
        <f t="shared" si="66"/>
        <v>1</v>
      </c>
      <c r="F308" s="702">
        <v>0</v>
      </c>
      <c r="G308" s="702">
        <v>0</v>
      </c>
      <c r="H308" s="703">
        <f t="shared" si="67"/>
        <v>0</v>
      </c>
    </row>
    <row r="309" spans="1:8" ht="22.5" hidden="1" outlineLevel="1">
      <c r="A309" s="1009"/>
      <c r="B309" s="334" t="s">
        <v>1751</v>
      </c>
      <c r="C309" s="700">
        <v>0</v>
      </c>
      <c r="D309" s="700">
        <v>0</v>
      </c>
      <c r="E309" s="701">
        <f t="shared" si="66"/>
        <v>0</v>
      </c>
      <c r="F309" s="702">
        <v>0</v>
      </c>
      <c r="G309" s="702">
        <v>0</v>
      </c>
      <c r="H309" s="703">
        <f t="shared" si="67"/>
        <v>0</v>
      </c>
    </row>
    <row r="310" spans="1:8" ht="33.75" hidden="1" outlineLevel="1">
      <c r="A310" s="1009"/>
      <c r="B310" s="334" t="s">
        <v>1752</v>
      </c>
      <c r="C310" s="700">
        <v>0</v>
      </c>
      <c r="D310" s="700">
        <v>0</v>
      </c>
      <c r="E310" s="701">
        <f t="shared" si="66"/>
        <v>0</v>
      </c>
      <c r="F310" s="702">
        <v>0</v>
      </c>
      <c r="G310" s="702">
        <v>0</v>
      </c>
      <c r="H310" s="703">
        <f t="shared" si="67"/>
        <v>0</v>
      </c>
    </row>
    <row r="311" spans="1:8" s="377" customFormat="1" ht="15.95" customHeight="1" collapsed="1">
      <c r="A311" s="1008" t="s">
        <v>1753</v>
      </c>
      <c r="B311" s="1008"/>
      <c r="C311" s="379">
        <f t="shared" ref="C311:H311" si="68">SUM(C312:C316)</f>
        <v>0</v>
      </c>
      <c r="D311" s="379">
        <f t="shared" si="68"/>
        <v>0</v>
      </c>
      <c r="E311" s="379">
        <f t="shared" si="68"/>
        <v>0</v>
      </c>
      <c r="F311" s="379">
        <f t="shared" si="68"/>
        <v>0</v>
      </c>
      <c r="G311" s="379">
        <f t="shared" si="68"/>
        <v>0</v>
      </c>
      <c r="H311" s="379">
        <f t="shared" si="68"/>
        <v>0</v>
      </c>
    </row>
    <row r="312" spans="1:8" ht="12.75" hidden="1" outlineLevel="1">
      <c r="A312" s="1009" t="s">
        <v>1754</v>
      </c>
      <c r="B312" s="334" t="s">
        <v>1755</v>
      </c>
      <c r="C312" s="700">
        <v>0</v>
      </c>
      <c r="D312" s="700">
        <v>0</v>
      </c>
      <c r="E312" s="701">
        <f t="shared" ref="E312:E316" si="69">+D312+C312</f>
        <v>0</v>
      </c>
      <c r="F312" s="702">
        <v>0</v>
      </c>
      <c r="G312" s="702">
        <v>0</v>
      </c>
      <c r="H312" s="703">
        <f t="shared" ref="H312:H316" si="70">+G312+F312</f>
        <v>0</v>
      </c>
    </row>
    <row r="313" spans="1:8" ht="12.75" hidden="1" outlineLevel="1">
      <c r="A313" s="1009"/>
      <c r="B313" s="334" t="s">
        <v>1756</v>
      </c>
      <c r="C313" s="700">
        <v>0</v>
      </c>
      <c r="D313" s="700">
        <v>0</v>
      </c>
      <c r="E313" s="701">
        <f t="shared" si="69"/>
        <v>0</v>
      </c>
      <c r="F313" s="702">
        <v>0</v>
      </c>
      <c r="G313" s="702">
        <v>0</v>
      </c>
      <c r="H313" s="703">
        <f t="shared" si="70"/>
        <v>0</v>
      </c>
    </row>
    <row r="314" spans="1:8" ht="12.75" hidden="1" outlineLevel="1">
      <c r="A314" s="1009"/>
      <c r="B314" s="334" t="s">
        <v>1757</v>
      </c>
      <c r="C314" s="700">
        <v>0</v>
      </c>
      <c r="D314" s="700">
        <v>0</v>
      </c>
      <c r="E314" s="701">
        <f t="shared" si="69"/>
        <v>0</v>
      </c>
      <c r="F314" s="702">
        <v>0</v>
      </c>
      <c r="G314" s="702">
        <v>0</v>
      </c>
      <c r="H314" s="703">
        <f t="shared" si="70"/>
        <v>0</v>
      </c>
    </row>
    <row r="315" spans="1:8" ht="12.75" hidden="1" outlineLevel="1">
      <c r="A315" s="1009"/>
      <c r="B315" s="334" t="s">
        <v>1758</v>
      </c>
      <c r="C315" s="700">
        <v>0</v>
      </c>
      <c r="D315" s="700">
        <v>0</v>
      </c>
      <c r="E315" s="701">
        <f t="shared" si="69"/>
        <v>0</v>
      </c>
      <c r="F315" s="702">
        <v>0</v>
      </c>
      <c r="G315" s="702">
        <v>0</v>
      </c>
      <c r="H315" s="703">
        <f t="shared" si="70"/>
        <v>0</v>
      </c>
    </row>
    <row r="316" spans="1:8" ht="22.5" hidden="1" outlineLevel="1">
      <c r="A316" s="1009"/>
      <c r="B316" s="334" t="s">
        <v>1759</v>
      </c>
      <c r="C316" s="700">
        <v>0</v>
      </c>
      <c r="D316" s="700">
        <v>0</v>
      </c>
      <c r="E316" s="701">
        <f t="shared" si="69"/>
        <v>0</v>
      </c>
      <c r="F316" s="702">
        <v>0</v>
      </c>
      <c r="G316" s="702">
        <v>0</v>
      </c>
      <c r="H316" s="703">
        <f t="shared" si="70"/>
        <v>0</v>
      </c>
    </row>
    <row r="317" spans="1:8" ht="15.95" customHeight="1" collapsed="1">
      <c r="A317" s="1010" t="s">
        <v>1760</v>
      </c>
      <c r="B317" s="1010"/>
      <c r="C317" s="378">
        <f t="shared" ref="C317:H317" si="71">C318+C328+C334</f>
        <v>0</v>
      </c>
      <c r="D317" s="378">
        <f t="shared" si="71"/>
        <v>0</v>
      </c>
      <c r="E317" s="378">
        <f t="shared" si="71"/>
        <v>0</v>
      </c>
      <c r="F317" s="378">
        <f t="shared" si="71"/>
        <v>0</v>
      </c>
      <c r="G317" s="378">
        <f t="shared" si="71"/>
        <v>0</v>
      </c>
      <c r="H317" s="378">
        <f t="shared" si="71"/>
        <v>0</v>
      </c>
    </row>
    <row r="318" spans="1:8" ht="15.95" customHeight="1">
      <c r="A318" s="1008" t="s">
        <v>1761</v>
      </c>
      <c r="B318" s="1008"/>
      <c r="C318" s="380">
        <f t="shared" ref="C318:G318" si="72">SUM(C319:C327)</f>
        <v>0</v>
      </c>
      <c r="D318" s="380">
        <f t="shared" si="72"/>
        <v>0</v>
      </c>
      <c r="E318" s="380">
        <f t="shared" si="72"/>
        <v>0</v>
      </c>
      <c r="F318" s="380">
        <f t="shared" si="72"/>
        <v>0</v>
      </c>
      <c r="G318" s="380">
        <f t="shared" si="72"/>
        <v>0</v>
      </c>
      <c r="H318" s="380">
        <f t="shared" ref="H318" si="73">SUM(H319:H327)</f>
        <v>0</v>
      </c>
    </row>
    <row r="319" spans="1:8" ht="12.75" hidden="1" outlineLevel="1">
      <c r="A319" s="1009" t="s">
        <v>1762</v>
      </c>
      <c r="B319" s="334" t="s">
        <v>1763</v>
      </c>
      <c r="C319" s="700">
        <v>0</v>
      </c>
      <c r="D319" s="700">
        <v>0</v>
      </c>
      <c r="E319" s="701">
        <f t="shared" ref="E319:E327" si="74">+D319+C319</f>
        <v>0</v>
      </c>
      <c r="F319" s="702">
        <v>0</v>
      </c>
      <c r="G319" s="702">
        <v>0</v>
      </c>
      <c r="H319" s="703">
        <f t="shared" ref="H319:H327" si="75">+G319+F319</f>
        <v>0</v>
      </c>
    </row>
    <row r="320" spans="1:8" ht="12.75" hidden="1" outlineLevel="1">
      <c r="A320" s="1009"/>
      <c r="B320" s="334" t="s">
        <v>1764</v>
      </c>
      <c r="C320" s="700">
        <v>0</v>
      </c>
      <c r="D320" s="700">
        <v>0</v>
      </c>
      <c r="E320" s="701">
        <f t="shared" si="74"/>
        <v>0</v>
      </c>
      <c r="F320" s="702">
        <v>0</v>
      </c>
      <c r="G320" s="702">
        <v>0</v>
      </c>
      <c r="H320" s="703">
        <f t="shared" si="75"/>
        <v>0</v>
      </c>
    </row>
    <row r="321" spans="1:8" ht="22.5" hidden="1" outlineLevel="1">
      <c r="A321" s="1009"/>
      <c r="B321" s="334" t="s">
        <v>1765</v>
      </c>
      <c r="C321" s="700">
        <v>0</v>
      </c>
      <c r="D321" s="700">
        <v>0</v>
      </c>
      <c r="E321" s="701">
        <f t="shared" si="74"/>
        <v>0</v>
      </c>
      <c r="F321" s="702">
        <v>0</v>
      </c>
      <c r="G321" s="702">
        <v>0</v>
      </c>
      <c r="H321" s="703">
        <f t="shared" si="75"/>
        <v>0</v>
      </c>
    </row>
    <row r="322" spans="1:8" ht="12.75" hidden="1" outlineLevel="1">
      <c r="A322" s="1009"/>
      <c r="B322" s="334" t="s">
        <v>1766</v>
      </c>
      <c r="C322" s="700">
        <v>0</v>
      </c>
      <c r="D322" s="700">
        <v>0</v>
      </c>
      <c r="E322" s="701">
        <f t="shared" si="74"/>
        <v>0</v>
      </c>
      <c r="F322" s="702">
        <v>0</v>
      </c>
      <c r="G322" s="702">
        <v>0</v>
      </c>
      <c r="H322" s="703">
        <f t="shared" si="75"/>
        <v>0</v>
      </c>
    </row>
    <row r="323" spans="1:8" ht="12.75" hidden="1" outlineLevel="1">
      <c r="A323" s="1009" t="s">
        <v>1767</v>
      </c>
      <c r="B323" s="334" t="s">
        <v>1768</v>
      </c>
      <c r="C323" s="700">
        <v>0</v>
      </c>
      <c r="D323" s="700">
        <v>0</v>
      </c>
      <c r="E323" s="701">
        <f t="shared" si="74"/>
        <v>0</v>
      </c>
      <c r="F323" s="702">
        <v>0</v>
      </c>
      <c r="G323" s="702">
        <v>0</v>
      </c>
      <c r="H323" s="703">
        <f t="shared" si="75"/>
        <v>0</v>
      </c>
    </row>
    <row r="324" spans="1:8" ht="12.75" hidden="1" outlineLevel="1">
      <c r="A324" s="1009"/>
      <c r="B324" s="334" t="s">
        <v>1769</v>
      </c>
      <c r="C324" s="700">
        <v>0</v>
      </c>
      <c r="D324" s="700">
        <v>0</v>
      </c>
      <c r="E324" s="701">
        <f t="shared" si="74"/>
        <v>0</v>
      </c>
      <c r="F324" s="702">
        <v>0</v>
      </c>
      <c r="G324" s="702">
        <v>0</v>
      </c>
      <c r="H324" s="703">
        <f t="shared" si="75"/>
        <v>0</v>
      </c>
    </row>
    <row r="325" spans="1:8" ht="12.75" hidden="1" outlineLevel="1">
      <c r="A325" s="1009"/>
      <c r="B325" s="334" t="s">
        <v>1770</v>
      </c>
      <c r="C325" s="700">
        <v>0</v>
      </c>
      <c r="D325" s="700">
        <v>0</v>
      </c>
      <c r="E325" s="701">
        <f t="shared" si="74"/>
        <v>0</v>
      </c>
      <c r="F325" s="702">
        <v>0</v>
      </c>
      <c r="G325" s="702">
        <v>0</v>
      </c>
      <c r="H325" s="703">
        <f t="shared" si="75"/>
        <v>0</v>
      </c>
    </row>
    <row r="326" spans="1:8" ht="22.5" hidden="1" outlineLevel="1">
      <c r="A326" s="1009"/>
      <c r="B326" s="334" t="s">
        <v>1771</v>
      </c>
      <c r="C326" s="700">
        <v>0</v>
      </c>
      <c r="D326" s="700">
        <v>0</v>
      </c>
      <c r="E326" s="701">
        <f t="shared" si="74"/>
        <v>0</v>
      </c>
      <c r="F326" s="702">
        <v>0</v>
      </c>
      <c r="G326" s="702">
        <v>0</v>
      </c>
      <c r="H326" s="703">
        <f t="shared" si="75"/>
        <v>0</v>
      </c>
    </row>
    <row r="327" spans="1:8" ht="12.75" hidden="1" outlineLevel="1">
      <c r="A327" s="334" t="s">
        <v>1772</v>
      </c>
      <c r="B327" s="334" t="s">
        <v>1773</v>
      </c>
      <c r="C327" s="700">
        <v>0</v>
      </c>
      <c r="D327" s="700">
        <v>0</v>
      </c>
      <c r="E327" s="701">
        <f t="shared" si="74"/>
        <v>0</v>
      </c>
      <c r="F327" s="702">
        <v>0</v>
      </c>
      <c r="G327" s="702">
        <v>0</v>
      </c>
      <c r="H327" s="703">
        <f t="shared" si="75"/>
        <v>0</v>
      </c>
    </row>
    <row r="328" spans="1:8" s="377" customFormat="1" ht="15.95" customHeight="1" collapsed="1">
      <c r="A328" s="1008" t="s">
        <v>1774</v>
      </c>
      <c r="B328" s="1008"/>
      <c r="C328" s="379">
        <f t="shared" ref="C328:H328" si="76">SUM(C329:C333)</f>
        <v>0</v>
      </c>
      <c r="D328" s="379">
        <f t="shared" si="76"/>
        <v>0</v>
      </c>
      <c r="E328" s="379">
        <f t="shared" si="76"/>
        <v>0</v>
      </c>
      <c r="F328" s="379">
        <f t="shared" si="76"/>
        <v>0</v>
      </c>
      <c r="G328" s="379">
        <f t="shared" si="76"/>
        <v>0</v>
      </c>
      <c r="H328" s="379">
        <f t="shared" si="76"/>
        <v>0</v>
      </c>
    </row>
    <row r="329" spans="1:8" ht="22.5" hidden="1" outlineLevel="1">
      <c r="A329" s="334" t="s">
        <v>1775</v>
      </c>
      <c r="B329" s="334" t="s">
        <v>1776</v>
      </c>
      <c r="C329" s="700">
        <v>0</v>
      </c>
      <c r="D329" s="700">
        <v>0</v>
      </c>
      <c r="E329" s="701">
        <f t="shared" ref="E329:E333" si="77">+D329+C329</f>
        <v>0</v>
      </c>
      <c r="F329" s="702">
        <v>0</v>
      </c>
      <c r="G329" s="702">
        <v>0</v>
      </c>
      <c r="H329" s="703">
        <f t="shared" ref="H329:H333" si="78">+G329+F329</f>
        <v>0</v>
      </c>
    </row>
    <row r="330" spans="1:8" ht="11.25" hidden="1" customHeight="1" outlineLevel="1">
      <c r="A330" s="1009" t="s">
        <v>1777</v>
      </c>
      <c r="B330" s="334" t="s">
        <v>1778</v>
      </c>
      <c r="C330" s="700">
        <v>0</v>
      </c>
      <c r="D330" s="700">
        <v>0</v>
      </c>
      <c r="E330" s="701">
        <f t="shared" si="77"/>
        <v>0</v>
      </c>
      <c r="F330" s="702">
        <v>0</v>
      </c>
      <c r="G330" s="702">
        <v>0</v>
      </c>
      <c r="H330" s="703">
        <f t="shared" si="78"/>
        <v>0</v>
      </c>
    </row>
    <row r="331" spans="1:8" ht="12.75" hidden="1" outlineLevel="1">
      <c r="A331" s="1009"/>
      <c r="B331" s="334" t="s">
        <v>1779</v>
      </c>
      <c r="C331" s="700">
        <v>0</v>
      </c>
      <c r="D331" s="700">
        <v>0</v>
      </c>
      <c r="E331" s="701">
        <f t="shared" si="77"/>
        <v>0</v>
      </c>
      <c r="F331" s="702">
        <v>0</v>
      </c>
      <c r="G331" s="702">
        <v>0</v>
      </c>
      <c r="H331" s="703">
        <f t="shared" si="78"/>
        <v>0</v>
      </c>
    </row>
    <row r="332" spans="1:8" ht="12.75" hidden="1" outlineLevel="1">
      <c r="A332" s="1009"/>
      <c r="B332" s="334" t="s">
        <v>1780</v>
      </c>
      <c r="C332" s="700">
        <v>0</v>
      </c>
      <c r="D332" s="700">
        <v>0</v>
      </c>
      <c r="E332" s="701">
        <f t="shared" si="77"/>
        <v>0</v>
      </c>
      <c r="F332" s="702">
        <v>0</v>
      </c>
      <c r="G332" s="702">
        <v>0</v>
      </c>
      <c r="H332" s="703">
        <f t="shared" si="78"/>
        <v>0</v>
      </c>
    </row>
    <row r="333" spans="1:8" ht="12.75" hidden="1" outlineLevel="1">
      <c r="A333" s="1009"/>
      <c r="B333" s="334" t="s">
        <v>1781</v>
      </c>
      <c r="C333" s="700">
        <v>0</v>
      </c>
      <c r="D333" s="700">
        <v>0</v>
      </c>
      <c r="E333" s="701">
        <f t="shared" si="77"/>
        <v>0</v>
      </c>
      <c r="F333" s="702">
        <v>0</v>
      </c>
      <c r="G333" s="702">
        <v>0</v>
      </c>
      <c r="H333" s="703">
        <f t="shared" si="78"/>
        <v>0</v>
      </c>
    </row>
    <row r="334" spans="1:8" s="377" customFormat="1" ht="15.95" customHeight="1" collapsed="1">
      <c r="A334" s="1008" t="s">
        <v>1782</v>
      </c>
      <c r="B334" s="1008"/>
      <c r="C334" s="380">
        <f t="shared" ref="C334:H334" si="79">SUM(C335:C338)</f>
        <v>0</v>
      </c>
      <c r="D334" s="380">
        <f t="shared" si="79"/>
        <v>0</v>
      </c>
      <c r="E334" s="380">
        <f t="shared" si="79"/>
        <v>0</v>
      </c>
      <c r="F334" s="380">
        <f t="shared" si="79"/>
        <v>0</v>
      </c>
      <c r="G334" s="380">
        <f t="shared" si="79"/>
        <v>0</v>
      </c>
      <c r="H334" s="380">
        <f t="shared" si="79"/>
        <v>0</v>
      </c>
    </row>
    <row r="335" spans="1:8" ht="22.5" hidden="1" outlineLevel="1">
      <c r="A335" s="334" t="s">
        <v>1783</v>
      </c>
      <c r="B335" s="334" t="s">
        <v>1784</v>
      </c>
      <c r="C335" s="700">
        <v>0</v>
      </c>
      <c r="D335" s="700">
        <v>0</v>
      </c>
      <c r="E335" s="701">
        <f t="shared" ref="E335:E338" si="80">+D335+C335</f>
        <v>0</v>
      </c>
      <c r="F335" s="702">
        <v>0</v>
      </c>
      <c r="G335" s="702">
        <v>0</v>
      </c>
      <c r="H335" s="703">
        <f t="shared" ref="H335:H338" si="81">+G335+F335</f>
        <v>0</v>
      </c>
    </row>
    <row r="336" spans="1:8" ht="22.5" hidden="1" outlineLevel="1">
      <c r="A336" s="334" t="s">
        <v>1785</v>
      </c>
      <c r="B336" s="334" t="s">
        <v>1786</v>
      </c>
      <c r="C336" s="700">
        <v>0</v>
      </c>
      <c r="D336" s="700">
        <v>0</v>
      </c>
      <c r="E336" s="701">
        <f t="shared" si="80"/>
        <v>0</v>
      </c>
      <c r="F336" s="702">
        <v>0</v>
      </c>
      <c r="G336" s="702">
        <v>0</v>
      </c>
      <c r="H336" s="703">
        <f t="shared" si="81"/>
        <v>0</v>
      </c>
    </row>
    <row r="337" spans="1:8" ht="22.5" hidden="1" outlineLevel="1">
      <c r="A337" s="334" t="s">
        <v>1787</v>
      </c>
      <c r="B337" s="334" t="s">
        <v>1788</v>
      </c>
      <c r="C337" s="700">
        <v>0</v>
      </c>
      <c r="D337" s="700">
        <v>0</v>
      </c>
      <c r="E337" s="701">
        <f t="shared" si="80"/>
        <v>0</v>
      </c>
      <c r="F337" s="702">
        <v>0</v>
      </c>
      <c r="G337" s="702">
        <v>0</v>
      </c>
      <c r="H337" s="703">
        <f t="shared" si="81"/>
        <v>0</v>
      </c>
    </row>
    <row r="338" spans="1:8" ht="22.5" hidden="1" outlineLevel="1">
      <c r="A338" s="334" t="s">
        <v>1789</v>
      </c>
      <c r="B338" s="334" t="s">
        <v>1790</v>
      </c>
      <c r="C338" s="700">
        <v>0</v>
      </c>
      <c r="D338" s="700">
        <v>0</v>
      </c>
      <c r="E338" s="701">
        <f t="shared" si="80"/>
        <v>0</v>
      </c>
      <c r="F338" s="702">
        <v>0</v>
      </c>
      <c r="G338" s="702">
        <v>0</v>
      </c>
      <c r="H338" s="703">
        <f t="shared" si="81"/>
        <v>0</v>
      </c>
    </row>
    <row r="339" spans="1:8" s="377" customFormat="1" ht="15.95" customHeight="1" collapsed="1">
      <c r="A339" s="1010" t="s">
        <v>1791</v>
      </c>
      <c r="B339" s="1010"/>
      <c r="C339" s="378">
        <f t="shared" ref="C339:H339" si="82">C340+C357+C371+C384+C390</f>
        <v>47</v>
      </c>
      <c r="D339" s="378">
        <f t="shared" si="82"/>
        <v>4</v>
      </c>
      <c r="E339" s="378">
        <f t="shared" si="82"/>
        <v>51</v>
      </c>
      <c r="F339" s="378">
        <f t="shared" si="82"/>
        <v>0</v>
      </c>
      <c r="G339" s="378">
        <f t="shared" si="82"/>
        <v>0</v>
      </c>
      <c r="H339" s="378">
        <f t="shared" si="82"/>
        <v>0</v>
      </c>
    </row>
    <row r="340" spans="1:8" s="377" customFormat="1" ht="15.95" customHeight="1">
      <c r="A340" s="1008" t="s">
        <v>1792</v>
      </c>
      <c r="B340" s="1008"/>
      <c r="C340" s="380">
        <f t="shared" ref="C340:G340" si="83">SUM(C341:C356)</f>
        <v>3</v>
      </c>
      <c r="D340" s="380">
        <f t="shared" si="83"/>
        <v>0</v>
      </c>
      <c r="E340" s="380">
        <f t="shared" si="83"/>
        <v>3</v>
      </c>
      <c r="F340" s="380">
        <f t="shared" si="83"/>
        <v>0</v>
      </c>
      <c r="G340" s="380">
        <f t="shared" si="83"/>
        <v>0</v>
      </c>
      <c r="H340" s="380">
        <f t="shared" ref="H340" si="84">SUM(H341:H356)</f>
        <v>0</v>
      </c>
    </row>
    <row r="341" spans="1:8" ht="11.25" hidden="1" customHeight="1" outlineLevel="1">
      <c r="A341" s="1009" t="s">
        <v>1793</v>
      </c>
      <c r="B341" s="334" t="s">
        <v>1794</v>
      </c>
      <c r="C341" s="700">
        <v>0</v>
      </c>
      <c r="D341" s="700">
        <v>0</v>
      </c>
      <c r="E341" s="701">
        <f t="shared" ref="E341:E356" si="85">+D341+C341</f>
        <v>0</v>
      </c>
      <c r="F341" s="702">
        <v>0</v>
      </c>
      <c r="G341" s="702">
        <v>0</v>
      </c>
      <c r="H341" s="703">
        <f t="shared" ref="H341:H356" si="86">+G341+F341</f>
        <v>0</v>
      </c>
    </row>
    <row r="342" spans="1:8" ht="12.75" hidden="1" outlineLevel="1">
      <c r="A342" s="1009"/>
      <c r="B342" s="334" t="s">
        <v>1795</v>
      </c>
      <c r="C342" s="700">
        <v>0</v>
      </c>
      <c r="D342" s="700">
        <v>0</v>
      </c>
      <c r="E342" s="701">
        <f t="shared" si="85"/>
        <v>0</v>
      </c>
      <c r="F342" s="702">
        <v>0</v>
      </c>
      <c r="G342" s="702">
        <v>0</v>
      </c>
      <c r="H342" s="703">
        <f t="shared" si="86"/>
        <v>0</v>
      </c>
    </row>
    <row r="343" spans="1:8" ht="22.5" hidden="1" outlineLevel="1">
      <c r="A343" s="1009"/>
      <c r="B343" s="334" t="s">
        <v>1796</v>
      </c>
      <c r="C343" s="700">
        <v>0</v>
      </c>
      <c r="D343" s="700">
        <v>0</v>
      </c>
      <c r="E343" s="701">
        <f t="shared" si="85"/>
        <v>0</v>
      </c>
      <c r="F343" s="702">
        <v>0</v>
      </c>
      <c r="G343" s="702">
        <v>0</v>
      </c>
      <c r="H343" s="703">
        <f t="shared" si="86"/>
        <v>0</v>
      </c>
    </row>
    <row r="344" spans="1:8" ht="22.5" hidden="1" outlineLevel="1">
      <c r="A344" s="1009"/>
      <c r="B344" s="334" t="s">
        <v>1797</v>
      </c>
      <c r="C344" s="700">
        <v>0</v>
      </c>
      <c r="D344" s="700">
        <v>0</v>
      </c>
      <c r="E344" s="701">
        <f t="shared" si="85"/>
        <v>0</v>
      </c>
      <c r="F344" s="702">
        <v>0</v>
      </c>
      <c r="G344" s="702">
        <v>0</v>
      </c>
      <c r="H344" s="703">
        <f t="shared" si="86"/>
        <v>0</v>
      </c>
    </row>
    <row r="345" spans="1:8" ht="12.75" hidden="1" outlineLevel="1">
      <c r="A345" s="1009"/>
      <c r="B345" s="334" t="s">
        <v>1798</v>
      </c>
      <c r="C345" s="700">
        <v>0</v>
      </c>
      <c r="D345" s="700">
        <v>0</v>
      </c>
      <c r="E345" s="701">
        <f t="shared" si="85"/>
        <v>0</v>
      </c>
      <c r="F345" s="702">
        <v>0</v>
      </c>
      <c r="G345" s="702">
        <v>0</v>
      </c>
      <c r="H345" s="703">
        <f t="shared" si="86"/>
        <v>0</v>
      </c>
    </row>
    <row r="346" spans="1:8" ht="22.5" hidden="1" outlineLevel="1">
      <c r="A346" s="1009"/>
      <c r="B346" s="334" t="s">
        <v>1799</v>
      </c>
      <c r="C346" s="700">
        <v>0</v>
      </c>
      <c r="D346" s="700">
        <v>0</v>
      </c>
      <c r="E346" s="701">
        <f t="shared" si="85"/>
        <v>0</v>
      </c>
      <c r="F346" s="702">
        <v>0</v>
      </c>
      <c r="G346" s="702">
        <v>0</v>
      </c>
      <c r="H346" s="703">
        <f t="shared" si="86"/>
        <v>0</v>
      </c>
    </row>
    <row r="347" spans="1:8" ht="11.25" hidden="1" customHeight="1" outlineLevel="1">
      <c r="A347" s="1009" t="s">
        <v>1800</v>
      </c>
      <c r="B347" s="334" t="s">
        <v>1801</v>
      </c>
      <c r="C347" s="700">
        <v>0</v>
      </c>
      <c r="D347" s="700">
        <v>0</v>
      </c>
      <c r="E347" s="701">
        <f t="shared" si="85"/>
        <v>0</v>
      </c>
      <c r="F347" s="702">
        <v>0</v>
      </c>
      <c r="G347" s="702">
        <v>0</v>
      </c>
      <c r="H347" s="703">
        <f t="shared" si="86"/>
        <v>0</v>
      </c>
    </row>
    <row r="348" spans="1:8" ht="12.75" hidden="1" outlineLevel="1">
      <c r="A348" s="1009"/>
      <c r="B348" s="334" t="s">
        <v>1802</v>
      </c>
      <c r="C348" s="700">
        <v>1</v>
      </c>
      <c r="D348" s="700">
        <v>0</v>
      </c>
      <c r="E348" s="701">
        <f t="shared" si="85"/>
        <v>1</v>
      </c>
      <c r="F348" s="702">
        <v>0</v>
      </c>
      <c r="G348" s="702">
        <v>0</v>
      </c>
      <c r="H348" s="703">
        <f t="shared" si="86"/>
        <v>0</v>
      </c>
    </row>
    <row r="349" spans="1:8" ht="12.75" hidden="1" outlineLevel="1">
      <c r="A349" s="1009"/>
      <c r="B349" s="334" t="s">
        <v>1803</v>
      </c>
      <c r="C349" s="700">
        <v>0</v>
      </c>
      <c r="D349" s="700">
        <v>0</v>
      </c>
      <c r="E349" s="701">
        <f t="shared" si="85"/>
        <v>0</v>
      </c>
      <c r="F349" s="702">
        <v>0</v>
      </c>
      <c r="G349" s="702">
        <v>0</v>
      </c>
      <c r="H349" s="703">
        <f t="shared" si="86"/>
        <v>0</v>
      </c>
    </row>
    <row r="350" spans="1:8" ht="12.75" hidden="1" outlineLevel="1">
      <c r="A350" s="1009"/>
      <c r="B350" s="334" t="s">
        <v>1804</v>
      </c>
      <c r="C350" s="700">
        <v>0</v>
      </c>
      <c r="D350" s="700">
        <v>0</v>
      </c>
      <c r="E350" s="701">
        <f t="shared" si="85"/>
        <v>0</v>
      </c>
      <c r="F350" s="702">
        <v>0</v>
      </c>
      <c r="G350" s="702">
        <v>0</v>
      </c>
      <c r="H350" s="703">
        <f t="shared" si="86"/>
        <v>0</v>
      </c>
    </row>
    <row r="351" spans="1:8" ht="12.75" hidden="1" outlineLevel="1">
      <c r="A351" s="1009"/>
      <c r="B351" s="334" t="s">
        <v>1805</v>
      </c>
      <c r="C351" s="700">
        <v>0</v>
      </c>
      <c r="D351" s="700">
        <v>0</v>
      </c>
      <c r="E351" s="701">
        <f t="shared" si="85"/>
        <v>0</v>
      </c>
      <c r="F351" s="702">
        <v>0</v>
      </c>
      <c r="G351" s="702">
        <v>0</v>
      </c>
      <c r="H351" s="703">
        <f t="shared" si="86"/>
        <v>0</v>
      </c>
    </row>
    <row r="352" spans="1:8" ht="12.75" hidden="1" outlineLevel="1">
      <c r="A352" s="1009"/>
      <c r="B352" s="334" t="s">
        <v>1806</v>
      </c>
      <c r="C352" s="700">
        <v>1</v>
      </c>
      <c r="D352" s="700">
        <v>0</v>
      </c>
      <c r="E352" s="701">
        <f t="shared" si="85"/>
        <v>1</v>
      </c>
      <c r="F352" s="702">
        <v>0</v>
      </c>
      <c r="G352" s="702">
        <v>0</v>
      </c>
      <c r="H352" s="703">
        <f t="shared" si="86"/>
        <v>0</v>
      </c>
    </row>
    <row r="353" spans="1:8" ht="22.5" hidden="1" outlineLevel="1">
      <c r="A353" s="1009"/>
      <c r="B353" s="334" t="s">
        <v>1807</v>
      </c>
      <c r="C353" s="700">
        <v>0</v>
      </c>
      <c r="D353" s="700">
        <v>0</v>
      </c>
      <c r="E353" s="701">
        <f t="shared" si="85"/>
        <v>0</v>
      </c>
      <c r="F353" s="702">
        <v>0</v>
      </c>
      <c r="G353" s="702">
        <v>0</v>
      </c>
      <c r="H353" s="703">
        <f t="shared" si="86"/>
        <v>0</v>
      </c>
    </row>
    <row r="354" spans="1:8" ht="11.25" hidden="1" customHeight="1" outlineLevel="1">
      <c r="A354" s="1009" t="s">
        <v>1808</v>
      </c>
      <c r="B354" s="334" t="s">
        <v>1809</v>
      </c>
      <c r="C354" s="700">
        <v>1</v>
      </c>
      <c r="D354" s="700">
        <v>0</v>
      </c>
      <c r="E354" s="701">
        <f t="shared" si="85"/>
        <v>1</v>
      </c>
      <c r="F354" s="702">
        <v>0</v>
      </c>
      <c r="G354" s="702">
        <v>0</v>
      </c>
      <c r="H354" s="703">
        <f t="shared" si="86"/>
        <v>0</v>
      </c>
    </row>
    <row r="355" spans="1:8" ht="22.5" hidden="1" outlineLevel="1">
      <c r="A355" s="1009"/>
      <c r="B355" s="334" t="s">
        <v>1810</v>
      </c>
      <c r="C355" s="700">
        <v>0</v>
      </c>
      <c r="D355" s="700">
        <v>0</v>
      </c>
      <c r="E355" s="701">
        <f t="shared" si="85"/>
        <v>0</v>
      </c>
      <c r="F355" s="702">
        <v>0</v>
      </c>
      <c r="G355" s="702">
        <v>0</v>
      </c>
      <c r="H355" s="703">
        <f t="shared" si="86"/>
        <v>0</v>
      </c>
    </row>
    <row r="356" spans="1:8" ht="12.75" hidden="1" outlineLevel="1">
      <c r="A356" s="1009"/>
      <c r="B356" s="334" t="s">
        <v>1811</v>
      </c>
      <c r="C356" s="700">
        <v>0</v>
      </c>
      <c r="D356" s="700">
        <v>0</v>
      </c>
      <c r="E356" s="701">
        <f t="shared" si="85"/>
        <v>0</v>
      </c>
      <c r="F356" s="702">
        <v>0</v>
      </c>
      <c r="G356" s="702">
        <v>0</v>
      </c>
      <c r="H356" s="703">
        <f t="shared" si="86"/>
        <v>0</v>
      </c>
    </row>
    <row r="357" spans="1:8" s="377" customFormat="1" ht="15.95" customHeight="1" collapsed="1">
      <c r="A357" s="1008" t="s">
        <v>1812</v>
      </c>
      <c r="B357" s="1008"/>
      <c r="C357" s="380">
        <f t="shared" ref="C357:H357" si="87">SUM(C358:C370)</f>
        <v>34</v>
      </c>
      <c r="D357" s="380">
        <f t="shared" si="87"/>
        <v>0</v>
      </c>
      <c r="E357" s="380">
        <f t="shared" si="87"/>
        <v>34</v>
      </c>
      <c r="F357" s="380">
        <f t="shared" si="87"/>
        <v>0</v>
      </c>
      <c r="G357" s="380">
        <f t="shared" si="87"/>
        <v>0</v>
      </c>
      <c r="H357" s="380">
        <f t="shared" si="87"/>
        <v>0</v>
      </c>
    </row>
    <row r="358" spans="1:8" ht="11.25" hidden="1" customHeight="1" outlineLevel="1">
      <c r="A358" s="1009" t="s">
        <v>1813</v>
      </c>
      <c r="B358" s="334" t="s">
        <v>1814</v>
      </c>
      <c r="C358" s="700">
        <v>2</v>
      </c>
      <c r="D358" s="700">
        <v>0</v>
      </c>
      <c r="E358" s="701">
        <f t="shared" ref="E358:E370" si="88">+D358+C358</f>
        <v>2</v>
      </c>
      <c r="F358" s="702">
        <v>0</v>
      </c>
      <c r="G358" s="702">
        <v>0</v>
      </c>
      <c r="H358" s="703">
        <f t="shared" ref="H358:H370" si="89">+G358+F358</f>
        <v>0</v>
      </c>
    </row>
    <row r="359" spans="1:8" ht="12.75" hidden="1" outlineLevel="1">
      <c r="A359" s="1009"/>
      <c r="B359" s="334" t="s">
        <v>1815</v>
      </c>
      <c r="C359" s="700">
        <v>13</v>
      </c>
      <c r="D359" s="700">
        <v>0</v>
      </c>
      <c r="E359" s="701">
        <f t="shared" si="88"/>
        <v>13</v>
      </c>
      <c r="F359" s="702">
        <v>0</v>
      </c>
      <c r="G359" s="702">
        <v>0</v>
      </c>
      <c r="H359" s="703">
        <f t="shared" si="89"/>
        <v>0</v>
      </c>
    </row>
    <row r="360" spans="1:8" ht="12.75" hidden="1" outlineLevel="1">
      <c r="A360" s="1009"/>
      <c r="B360" s="334" t="s">
        <v>1816</v>
      </c>
      <c r="C360" s="700">
        <v>10</v>
      </c>
      <c r="D360" s="700">
        <v>0</v>
      </c>
      <c r="E360" s="701">
        <f t="shared" si="88"/>
        <v>10</v>
      </c>
      <c r="F360" s="702">
        <v>0</v>
      </c>
      <c r="G360" s="702">
        <v>0</v>
      </c>
      <c r="H360" s="703">
        <f t="shared" si="89"/>
        <v>0</v>
      </c>
    </row>
    <row r="361" spans="1:8" ht="22.5" hidden="1" outlineLevel="1">
      <c r="A361" s="1009"/>
      <c r="B361" s="334" t="s">
        <v>1817</v>
      </c>
      <c r="C361" s="700">
        <v>0</v>
      </c>
      <c r="D361" s="700">
        <v>0</v>
      </c>
      <c r="E361" s="701">
        <f t="shared" si="88"/>
        <v>0</v>
      </c>
      <c r="F361" s="702">
        <v>0</v>
      </c>
      <c r="G361" s="702">
        <v>0</v>
      </c>
      <c r="H361" s="703">
        <f t="shared" si="89"/>
        <v>0</v>
      </c>
    </row>
    <row r="362" spans="1:8" ht="22.5" hidden="1" outlineLevel="1">
      <c r="A362" s="1009"/>
      <c r="B362" s="334" t="s">
        <v>1818</v>
      </c>
      <c r="C362" s="700">
        <v>1</v>
      </c>
      <c r="D362" s="700">
        <v>0</v>
      </c>
      <c r="E362" s="701">
        <f t="shared" si="88"/>
        <v>1</v>
      </c>
      <c r="F362" s="702">
        <v>0</v>
      </c>
      <c r="G362" s="702">
        <v>0</v>
      </c>
      <c r="H362" s="703">
        <f t="shared" si="89"/>
        <v>0</v>
      </c>
    </row>
    <row r="363" spans="1:8" ht="22.5" hidden="1" outlineLevel="1">
      <c r="A363" s="1009" t="s">
        <v>1819</v>
      </c>
      <c r="B363" s="334" t="s">
        <v>1820</v>
      </c>
      <c r="C363" s="700">
        <v>0</v>
      </c>
      <c r="D363" s="700">
        <v>0</v>
      </c>
      <c r="E363" s="701">
        <f t="shared" si="88"/>
        <v>0</v>
      </c>
      <c r="F363" s="702">
        <v>0</v>
      </c>
      <c r="G363" s="702">
        <v>0</v>
      </c>
      <c r="H363" s="703">
        <f t="shared" si="89"/>
        <v>0</v>
      </c>
    </row>
    <row r="364" spans="1:8" ht="12.75" hidden="1" outlineLevel="1">
      <c r="A364" s="1009"/>
      <c r="B364" s="334" t="s">
        <v>1821</v>
      </c>
      <c r="C364" s="700">
        <v>2</v>
      </c>
      <c r="D364" s="700">
        <v>0</v>
      </c>
      <c r="E364" s="701">
        <f t="shared" si="88"/>
        <v>2</v>
      </c>
      <c r="F364" s="702">
        <v>0</v>
      </c>
      <c r="G364" s="702">
        <v>0</v>
      </c>
      <c r="H364" s="703">
        <f t="shared" si="89"/>
        <v>0</v>
      </c>
    </row>
    <row r="365" spans="1:8" ht="22.5" hidden="1" outlineLevel="1">
      <c r="A365" s="1009"/>
      <c r="B365" s="334" t="s">
        <v>1822</v>
      </c>
      <c r="C365" s="700">
        <v>0</v>
      </c>
      <c r="D365" s="700">
        <v>0</v>
      </c>
      <c r="E365" s="701">
        <f t="shared" si="88"/>
        <v>0</v>
      </c>
      <c r="F365" s="702">
        <v>0</v>
      </c>
      <c r="G365" s="702">
        <v>0</v>
      </c>
      <c r="H365" s="703">
        <f t="shared" si="89"/>
        <v>0</v>
      </c>
    </row>
    <row r="366" spans="1:8" ht="22.5" hidden="1" outlineLevel="1">
      <c r="A366" s="1009"/>
      <c r="B366" s="334" t="s">
        <v>1823</v>
      </c>
      <c r="C366" s="700">
        <v>3</v>
      </c>
      <c r="D366" s="700">
        <v>0</v>
      </c>
      <c r="E366" s="701">
        <f t="shared" si="88"/>
        <v>3</v>
      </c>
      <c r="F366" s="702">
        <v>0</v>
      </c>
      <c r="G366" s="702">
        <v>0</v>
      </c>
      <c r="H366" s="703">
        <f t="shared" si="89"/>
        <v>0</v>
      </c>
    </row>
    <row r="367" spans="1:8" ht="22.5" hidden="1" outlineLevel="1">
      <c r="A367" s="1009" t="s">
        <v>1824</v>
      </c>
      <c r="B367" s="334" t="s">
        <v>1825</v>
      </c>
      <c r="C367" s="700">
        <v>3</v>
      </c>
      <c r="D367" s="700">
        <v>0</v>
      </c>
      <c r="E367" s="701">
        <f t="shared" si="88"/>
        <v>3</v>
      </c>
      <c r="F367" s="702">
        <v>0</v>
      </c>
      <c r="G367" s="702">
        <v>0</v>
      </c>
      <c r="H367" s="703">
        <f t="shared" si="89"/>
        <v>0</v>
      </c>
    </row>
    <row r="368" spans="1:8" ht="22.5" hidden="1" outlineLevel="1">
      <c r="A368" s="1009"/>
      <c r="B368" s="334" t="s">
        <v>1826</v>
      </c>
      <c r="C368" s="700">
        <v>0</v>
      </c>
      <c r="D368" s="700">
        <v>0</v>
      </c>
      <c r="E368" s="701">
        <f t="shared" si="88"/>
        <v>0</v>
      </c>
      <c r="F368" s="702">
        <v>0</v>
      </c>
      <c r="G368" s="702">
        <v>0</v>
      </c>
      <c r="H368" s="703">
        <f t="shared" si="89"/>
        <v>0</v>
      </c>
    </row>
    <row r="369" spans="1:8" ht="22.5" hidden="1" outlineLevel="1">
      <c r="A369" s="1009"/>
      <c r="B369" s="334" t="s">
        <v>1827</v>
      </c>
      <c r="C369" s="700">
        <v>0</v>
      </c>
      <c r="D369" s="700">
        <v>0</v>
      </c>
      <c r="E369" s="701">
        <f t="shared" si="88"/>
        <v>0</v>
      </c>
      <c r="F369" s="702">
        <v>0</v>
      </c>
      <c r="G369" s="702">
        <v>0</v>
      </c>
      <c r="H369" s="703">
        <f t="shared" si="89"/>
        <v>0</v>
      </c>
    </row>
    <row r="370" spans="1:8" ht="12.75" hidden="1" outlineLevel="1">
      <c r="A370" s="1009"/>
      <c r="B370" s="334" t="s">
        <v>1828</v>
      </c>
      <c r="C370" s="700">
        <v>0</v>
      </c>
      <c r="D370" s="700">
        <v>0</v>
      </c>
      <c r="E370" s="701">
        <f t="shared" si="88"/>
        <v>0</v>
      </c>
      <c r="F370" s="702">
        <v>0</v>
      </c>
      <c r="G370" s="702">
        <v>0</v>
      </c>
      <c r="H370" s="703">
        <f t="shared" si="89"/>
        <v>0</v>
      </c>
    </row>
    <row r="371" spans="1:8" s="377" customFormat="1" ht="15.95" customHeight="1" collapsed="1">
      <c r="A371" s="1008" t="s">
        <v>1829</v>
      </c>
      <c r="B371" s="1008"/>
      <c r="C371" s="379">
        <f t="shared" ref="C371:H371" si="90">SUM(C372:C383)</f>
        <v>0</v>
      </c>
      <c r="D371" s="379">
        <f t="shared" si="90"/>
        <v>4</v>
      </c>
      <c r="E371" s="379">
        <f t="shared" si="90"/>
        <v>4</v>
      </c>
      <c r="F371" s="379">
        <f t="shared" si="90"/>
        <v>0</v>
      </c>
      <c r="G371" s="379">
        <f t="shared" si="90"/>
        <v>0</v>
      </c>
      <c r="H371" s="379">
        <f t="shared" si="90"/>
        <v>0</v>
      </c>
    </row>
    <row r="372" spans="1:8" ht="12.75" hidden="1" outlineLevel="1">
      <c r="A372" s="1009" t="s">
        <v>1830</v>
      </c>
      <c r="B372" s="334" t="s">
        <v>1831</v>
      </c>
      <c r="C372" s="700">
        <v>0</v>
      </c>
      <c r="D372" s="700">
        <v>0</v>
      </c>
      <c r="E372" s="701">
        <f t="shared" ref="E372:E383" si="91">+D372+C372</f>
        <v>0</v>
      </c>
      <c r="F372" s="702">
        <v>0</v>
      </c>
      <c r="G372" s="702">
        <v>0</v>
      </c>
      <c r="H372" s="703">
        <f t="shared" ref="H372:H383" si="92">+G372+F372</f>
        <v>0</v>
      </c>
    </row>
    <row r="373" spans="1:8" ht="12.75" hidden="1" outlineLevel="1">
      <c r="A373" s="1009"/>
      <c r="B373" s="334" t="s">
        <v>1832</v>
      </c>
      <c r="C373" s="700">
        <v>0</v>
      </c>
      <c r="D373" s="700">
        <v>0</v>
      </c>
      <c r="E373" s="701">
        <f t="shared" si="91"/>
        <v>0</v>
      </c>
      <c r="F373" s="702">
        <v>0</v>
      </c>
      <c r="G373" s="702">
        <v>0</v>
      </c>
      <c r="H373" s="703">
        <f t="shared" si="92"/>
        <v>0</v>
      </c>
    </row>
    <row r="374" spans="1:8" ht="22.5" hidden="1" outlineLevel="1">
      <c r="A374" s="1009"/>
      <c r="B374" s="334" t="s">
        <v>1833</v>
      </c>
      <c r="C374" s="700">
        <v>0</v>
      </c>
      <c r="D374" s="700">
        <v>0</v>
      </c>
      <c r="E374" s="701">
        <f t="shared" si="91"/>
        <v>0</v>
      </c>
      <c r="F374" s="702">
        <v>0</v>
      </c>
      <c r="G374" s="702">
        <v>0</v>
      </c>
      <c r="H374" s="703">
        <f t="shared" si="92"/>
        <v>0</v>
      </c>
    </row>
    <row r="375" spans="1:8" ht="12.75" hidden="1" outlineLevel="1">
      <c r="A375" s="1009"/>
      <c r="B375" s="334" t="s">
        <v>1834</v>
      </c>
      <c r="C375" s="700">
        <v>0</v>
      </c>
      <c r="D375" s="700">
        <v>0</v>
      </c>
      <c r="E375" s="701">
        <f t="shared" si="91"/>
        <v>0</v>
      </c>
      <c r="F375" s="702">
        <v>0</v>
      </c>
      <c r="G375" s="702">
        <v>0</v>
      </c>
      <c r="H375" s="703">
        <f t="shared" si="92"/>
        <v>0</v>
      </c>
    </row>
    <row r="376" spans="1:8" ht="22.5" hidden="1" outlineLevel="1">
      <c r="A376" s="1009"/>
      <c r="B376" s="334" t="s">
        <v>1835</v>
      </c>
      <c r="C376" s="700">
        <v>0</v>
      </c>
      <c r="D376" s="700">
        <v>0</v>
      </c>
      <c r="E376" s="701">
        <f t="shared" si="91"/>
        <v>0</v>
      </c>
      <c r="F376" s="702">
        <v>0</v>
      </c>
      <c r="G376" s="702">
        <v>0</v>
      </c>
      <c r="H376" s="703">
        <f t="shared" si="92"/>
        <v>0</v>
      </c>
    </row>
    <row r="377" spans="1:8" ht="22.5" hidden="1" outlineLevel="1">
      <c r="A377" s="1009"/>
      <c r="B377" s="334" t="s">
        <v>1836</v>
      </c>
      <c r="C377" s="700">
        <v>0</v>
      </c>
      <c r="D377" s="700">
        <v>0</v>
      </c>
      <c r="E377" s="701">
        <f t="shared" si="91"/>
        <v>0</v>
      </c>
      <c r="F377" s="702">
        <v>0</v>
      </c>
      <c r="G377" s="702">
        <v>0</v>
      </c>
      <c r="H377" s="703">
        <f t="shared" si="92"/>
        <v>0</v>
      </c>
    </row>
    <row r="378" spans="1:8" ht="22.5" hidden="1" outlineLevel="1">
      <c r="A378" s="1009"/>
      <c r="B378" s="334" t="s">
        <v>1837</v>
      </c>
      <c r="C378" s="700">
        <v>0</v>
      </c>
      <c r="D378" s="700">
        <v>1</v>
      </c>
      <c r="E378" s="701">
        <f t="shared" si="91"/>
        <v>1</v>
      </c>
      <c r="F378" s="702">
        <v>0</v>
      </c>
      <c r="G378" s="702">
        <v>0</v>
      </c>
      <c r="H378" s="703">
        <f t="shared" si="92"/>
        <v>0</v>
      </c>
    </row>
    <row r="379" spans="1:8" ht="22.5" hidden="1" outlineLevel="1">
      <c r="A379" s="1009"/>
      <c r="B379" s="334" t="s">
        <v>1838</v>
      </c>
      <c r="C379" s="700">
        <v>0</v>
      </c>
      <c r="D379" s="700">
        <v>3</v>
      </c>
      <c r="E379" s="701">
        <f t="shared" si="91"/>
        <v>3</v>
      </c>
      <c r="F379" s="702">
        <v>0</v>
      </c>
      <c r="G379" s="702">
        <v>0</v>
      </c>
      <c r="H379" s="703">
        <f t="shared" si="92"/>
        <v>0</v>
      </c>
    </row>
    <row r="380" spans="1:8" ht="12.75" hidden="1" outlineLevel="1">
      <c r="A380" s="1009"/>
      <c r="B380" s="334" t="s">
        <v>1839</v>
      </c>
      <c r="C380" s="700">
        <v>0</v>
      </c>
      <c r="D380" s="700">
        <v>0</v>
      </c>
      <c r="E380" s="701">
        <f t="shared" si="91"/>
        <v>0</v>
      </c>
      <c r="F380" s="702">
        <v>0</v>
      </c>
      <c r="G380" s="702">
        <v>0</v>
      </c>
      <c r="H380" s="703">
        <f t="shared" si="92"/>
        <v>0</v>
      </c>
    </row>
    <row r="381" spans="1:8" ht="12.75" hidden="1" outlineLevel="1">
      <c r="A381" s="1009" t="s">
        <v>1985</v>
      </c>
      <c r="B381" s="334" t="s">
        <v>1849</v>
      </c>
      <c r="C381" s="700">
        <v>0</v>
      </c>
      <c r="D381" s="700">
        <v>0</v>
      </c>
      <c r="E381" s="701">
        <f t="shared" si="91"/>
        <v>0</v>
      </c>
      <c r="F381" s="702">
        <v>0</v>
      </c>
      <c r="G381" s="702">
        <v>0</v>
      </c>
      <c r="H381" s="703">
        <f t="shared" si="92"/>
        <v>0</v>
      </c>
    </row>
    <row r="382" spans="1:8" ht="12.75" hidden="1" outlineLevel="1">
      <c r="A382" s="1009"/>
      <c r="B382" s="334" t="s">
        <v>1850</v>
      </c>
      <c r="C382" s="700">
        <v>0</v>
      </c>
      <c r="D382" s="700">
        <v>0</v>
      </c>
      <c r="E382" s="701">
        <f t="shared" si="91"/>
        <v>0</v>
      </c>
      <c r="F382" s="702">
        <v>0</v>
      </c>
      <c r="G382" s="702">
        <v>0</v>
      </c>
      <c r="H382" s="703">
        <f t="shared" si="92"/>
        <v>0</v>
      </c>
    </row>
    <row r="383" spans="1:8" ht="22.5" hidden="1" outlineLevel="1">
      <c r="A383" s="1009"/>
      <c r="B383" s="334" t="s">
        <v>1851</v>
      </c>
      <c r="C383" s="700">
        <v>0</v>
      </c>
      <c r="D383" s="700">
        <v>0</v>
      </c>
      <c r="E383" s="701">
        <f t="shared" si="91"/>
        <v>0</v>
      </c>
      <c r="F383" s="702">
        <v>0</v>
      </c>
      <c r="G383" s="702">
        <v>0</v>
      </c>
      <c r="H383" s="703">
        <f t="shared" si="92"/>
        <v>0</v>
      </c>
    </row>
    <row r="384" spans="1:8" s="377" customFormat="1" ht="15.95" customHeight="1" collapsed="1">
      <c r="A384" s="1008" t="s">
        <v>1840</v>
      </c>
      <c r="B384" s="1008"/>
      <c r="C384" s="380">
        <f t="shared" ref="C384:H384" si="93">SUM(C385:C389)</f>
        <v>3</v>
      </c>
      <c r="D384" s="380">
        <f t="shared" si="93"/>
        <v>0</v>
      </c>
      <c r="E384" s="380">
        <f t="shared" si="93"/>
        <v>3</v>
      </c>
      <c r="F384" s="380">
        <f t="shared" si="93"/>
        <v>0</v>
      </c>
      <c r="G384" s="380">
        <f t="shared" si="93"/>
        <v>0</v>
      </c>
      <c r="H384" s="380">
        <f t="shared" si="93"/>
        <v>0</v>
      </c>
    </row>
    <row r="385" spans="1:8" ht="11.25" hidden="1" customHeight="1" outlineLevel="1">
      <c r="A385" s="1009" t="s">
        <v>1841</v>
      </c>
      <c r="B385" s="334" t="s">
        <v>1842</v>
      </c>
      <c r="C385" s="700">
        <v>0</v>
      </c>
      <c r="D385" s="700">
        <v>0</v>
      </c>
      <c r="E385" s="701">
        <f t="shared" ref="E385:E389" si="94">+D385+C385</f>
        <v>0</v>
      </c>
      <c r="F385" s="702">
        <v>0</v>
      </c>
      <c r="G385" s="702">
        <v>0</v>
      </c>
      <c r="H385" s="703">
        <f t="shared" ref="H385:H389" si="95">+G385+F385</f>
        <v>0</v>
      </c>
    </row>
    <row r="386" spans="1:8" ht="12.75" hidden="1" outlineLevel="1">
      <c r="A386" s="1009"/>
      <c r="B386" s="334" t="s">
        <v>1843</v>
      </c>
      <c r="C386" s="700">
        <v>3</v>
      </c>
      <c r="D386" s="700">
        <v>0</v>
      </c>
      <c r="E386" s="701">
        <f t="shared" si="94"/>
        <v>3</v>
      </c>
      <c r="F386" s="702">
        <v>0</v>
      </c>
      <c r="G386" s="702">
        <v>0</v>
      </c>
      <c r="H386" s="703">
        <f t="shared" si="95"/>
        <v>0</v>
      </c>
    </row>
    <row r="387" spans="1:8" ht="12.75" hidden="1" outlineLevel="1">
      <c r="A387" s="1009"/>
      <c r="B387" s="334" t="s">
        <v>1844</v>
      </c>
      <c r="C387" s="700">
        <v>0</v>
      </c>
      <c r="D387" s="700">
        <v>0</v>
      </c>
      <c r="E387" s="701">
        <f t="shared" si="94"/>
        <v>0</v>
      </c>
      <c r="F387" s="702">
        <v>0</v>
      </c>
      <c r="G387" s="702">
        <v>0</v>
      </c>
      <c r="H387" s="703">
        <f t="shared" si="95"/>
        <v>0</v>
      </c>
    </row>
    <row r="388" spans="1:8" ht="11.25" hidden="1" customHeight="1" outlineLevel="1">
      <c r="A388" s="1009" t="s">
        <v>1845</v>
      </c>
      <c r="B388" s="334" t="s">
        <v>1846</v>
      </c>
      <c r="C388" s="700">
        <v>0</v>
      </c>
      <c r="D388" s="700">
        <v>0</v>
      </c>
      <c r="E388" s="701">
        <f t="shared" si="94"/>
        <v>0</v>
      </c>
      <c r="F388" s="702">
        <v>0</v>
      </c>
      <c r="G388" s="702">
        <v>0</v>
      </c>
      <c r="H388" s="703">
        <f t="shared" si="95"/>
        <v>0</v>
      </c>
    </row>
    <row r="389" spans="1:8" ht="22.5" hidden="1" outlineLevel="1">
      <c r="A389" s="1009"/>
      <c r="B389" s="334" t="s">
        <v>1847</v>
      </c>
      <c r="C389" s="700">
        <v>0</v>
      </c>
      <c r="D389" s="700">
        <v>0</v>
      </c>
      <c r="E389" s="701">
        <f t="shared" si="94"/>
        <v>0</v>
      </c>
      <c r="F389" s="702">
        <v>0</v>
      </c>
      <c r="G389" s="702">
        <v>0</v>
      </c>
      <c r="H389" s="703">
        <f t="shared" si="95"/>
        <v>0</v>
      </c>
    </row>
    <row r="390" spans="1:8" s="377" customFormat="1" ht="15.95" customHeight="1" collapsed="1">
      <c r="A390" s="1011" t="s">
        <v>1848</v>
      </c>
      <c r="B390" s="1011"/>
      <c r="C390" s="379">
        <f t="shared" ref="C390:H390" si="96">SUM(C391:C410)</f>
        <v>7</v>
      </c>
      <c r="D390" s="379">
        <f t="shared" si="96"/>
        <v>0</v>
      </c>
      <c r="E390" s="379">
        <f t="shared" si="96"/>
        <v>7</v>
      </c>
      <c r="F390" s="379">
        <f t="shared" si="96"/>
        <v>0</v>
      </c>
      <c r="G390" s="379">
        <f t="shared" si="96"/>
        <v>0</v>
      </c>
      <c r="H390" s="379">
        <f t="shared" si="96"/>
        <v>0</v>
      </c>
    </row>
    <row r="391" spans="1:8" ht="22.5" hidden="1" outlineLevel="1">
      <c r="A391" s="1009" t="s">
        <v>1852</v>
      </c>
      <c r="B391" s="334" t="s">
        <v>1853</v>
      </c>
      <c r="C391" s="700">
        <v>0</v>
      </c>
      <c r="D391" s="700">
        <v>0</v>
      </c>
      <c r="E391" s="701">
        <f t="shared" ref="E391:E410" si="97">+D391+C391</f>
        <v>0</v>
      </c>
      <c r="F391" s="702">
        <v>0</v>
      </c>
      <c r="G391" s="702">
        <v>0</v>
      </c>
      <c r="H391" s="703">
        <f t="shared" ref="H391:H410" si="98">+G391+F391</f>
        <v>0</v>
      </c>
    </row>
    <row r="392" spans="1:8" ht="12.75" hidden="1" outlineLevel="1">
      <c r="A392" s="1009"/>
      <c r="B392" s="334" t="s">
        <v>1854</v>
      </c>
      <c r="C392" s="700">
        <v>0</v>
      </c>
      <c r="D392" s="700">
        <v>0</v>
      </c>
      <c r="E392" s="701">
        <f t="shared" si="97"/>
        <v>0</v>
      </c>
      <c r="F392" s="702">
        <v>0</v>
      </c>
      <c r="G392" s="702">
        <v>0</v>
      </c>
      <c r="H392" s="703">
        <f t="shared" si="98"/>
        <v>0</v>
      </c>
    </row>
    <row r="393" spans="1:8" ht="12.75" hidden="1" outlineLevel="1">
      <c r="A393" s="1009"/>
      <c r="B393" s="334" t="s">
        <v>1855</v>
      </c>
      <c r="C393" s="700">
        <v>0</v>
      </c>
      <c r="D393" s="700">
        <v>0</v>
      </c>
      <c r="E393" s="701">
        <f t="shared" si="97"/>
        <v>0</v>
      </c>
      <c r="F393" s="702">
        <v>0</v>
      </c>
      <c r="G393" s="702">
        <v>0</v>
      </c>
      <c r="H393" s="703">
        <f t="shared" si="98"/>
        <v>0</v>
      </c>
    </row>
    <row r="394" spans="1:8" ht="12.75" hidden="1" outlineLevel="1">
      <c r="A394" s="1009"/>
      <c r="B394" s="334" t="s">
        <v>1856</v>
      </c>
      <c r="C394" s="700">
        <v>0</v>
      </c>
      <c r="D394" s="700">
        <v>0</v>
      </c>
      <c r="E394" s="701">
        <f t="shared" si="97"/>
        <v>0</v>
      </c>
      <c r="F394" s="702">
        <v>0</v>
      </c>
      <c r="G394" s="702">
        <v>0</v>
      </c>
      <c r="H394" s="703">
        <f t="shared" si="98"/>
        <v>0</v>
      </c>
    </row>
    <row r="395" spans="1:8" ht="12.75" hidden="1" outlineLevel="1">
      <c r="A395" s="1009"/>
      <c r="B395" s="334" t="s">
        <v>1857</v>
      </c>
      <c r="C395" s="700">
        <v>1</v>
      </c>
      <c r="D395" s="700">
        <v>0</v>
      </c>
      <c r="E395" s="701">
        <f t="shared" si="97"/>
        <v>1</v>
      </c>
      <c r="F395" s="702">
        <v>0</v>
      </c>
      <c r="G395" s="702">
        <v>0</v>
      </c>
      <c r="H395" s="703">
        <f t="shared" si="98"/>
        <v>0</v>
      </c>
    </row>
    <row r="396" spans="1:8" ht="22.5" hidden="1" outlineLevel="1">
      <c r="A396" s="1009"/>
      <c r="B396" s="334" t="s">
        <v>1858</v>
      </c>
      <c r="C396" s="700">
        <v>0</v>
      </c>
      <c r="D396" s="700">
        <v>0</v>
      </c>
      <c r="E396" s="701">
        <f t="shared" si="97"/>
        <v>0</v>
      </c>
      <c r="F396" s="702">
        <v>0</v>
      </c>
      <c r="G396" s="702">
        <v>0</v>
      </c>
      <c r="H396" s="703">
        <f t="shared" si="98"/>
        <v>0</v>
      </c>
    </row>
    <row r="397" spans="1:8" ht="11.25" hidden="1" customHeight="1" outlineLevel="1">
      <c r="A397" s="1009" t="s">
        <v>1859</v>
      </c>
      <c r="B397" s="334" t="s">
        <v>1860</v>
      </c>
      <c r="C397" s="700">
        <v>0</v>
      </c>
      <c r="D397" s="700">
        <v>0</v>
      </c>
      <c r="E397" s="701">
        <f t="shared" si="97"/>
        <v>0</v>
      </c>
      <c r="F397" s="702">
        <v>0</v>
      </c>
      <c r="G397" s="702">
        <v>0</v>
      </c>
      <c r="H397" s="703">
        <f t="shared" si="98"/>
        <v>0</v>
      </c>
    </row>
    <row r="398" spans="1:8" ht="22.5" hidden="1" outlineLevel="1">
      <c r="A398" s="1009"/>
      <c r="B398" s="334" t="s">
        <v>1861</v>
      </c>
      <c r="C398" s="700">
        <v>1</v>
      </c>
      <c r="D398" s="700">
        <v>0</v>
      </c>
      <c r="E398" s="701">
        <f t="shared" si="97"/>
        <v>1</v>
      </c>
      <c r="F398" s="702">
        <v>0</v>
      </c>
      <c r="G398" s="702">
        <v>0</v>
      </c>
      <c r="H398" s="703">
        <f t="shared" si="98"/>
        <v>0</v>
      </c>
    </row>
    <row r="399" spans="1:8" ht="22.5" hidden="1" outlineLevel="1">
      <c r="A399" s="1009"/>
      <c r="B399" s="334" t="s">
        <v>1862</v>
      </c>
      <c r="C399" s="700">
        <v>1</v>
      </c>
      <c r="D399" s="700">
        <v>0</v>
      </c>
      <c r="E399" s="701">
        <f t="shared" si="97"/>
        <v>1</v>
      </c>
      <c r="F399" s="702">
        <v>0</v>
      </c>
      <c r="G399" s="702">
        <v>0</v>
      </c>
      <c r="H399" s="703">
        <f t="shared" si="98"/>
        <v>0</v>
      </c>
    </row>
    <row r="400" spans="1:8" ht="22.5" hidden="1" outlineLevel="1">
      <c r="A400" s="1009" t="s">
        <v>1863</v>
      </c>
      <c r="B400" s="334" t="s">
        <v>1864</v>
      </c>
      <c r="C400" s="700">
        <v>0</v>
      </c>
      <c r="D400" s="700">
        <v>0</v>
      </c>
      <c r="E400" s="701">
        <f t="shared" si="97"/>
        <v>0</v>
      </c>
      <c r="F400" s="702">
        <v>0</v>
      </c>
      <c r="G400" s="702">
        <v>0</v>
      </c>
      <c r="H400" s="703">
        <f t="shared" si="98"/>
        <v>0</v>
      </c>
    </row>
    <row r="401" spans="1:8" ht="22.5" hidden="1" outlineLevel="1">
      <c r="A401" s="1009"/>
      <c r="B401" s="334" t="s">
        <v>1865</v>
      </c>
      <c r="C401" s="700">
        <v>0</v>
      </c>
      <c r="D401" s="700">
        <v>0</v>
      </c>
      <c r="E401" s="701">
        <f t="shared" si="97"/>
        <v>0</v>
      </c>
      <c r="F401" s="702">
        <v>0</v>
      </c>
      <c r="G401" s="702">
        <v>0</v>
      </c>
      <c r="H401" s="703">
        <f t="shared" si="98"/>
        <v>0</v>
      </c>
    </row>
    <row r="402" spans="1:8" ht="12.75" hidden="1" outlineLevel="1">
      <c r="A402" s="1009"/>
      <c r="B402" s="334" t="s">
        <v>1866</v>
      </c>
      <c r="C402" s="700">
        <v>1</v>
      </c>
      <c r="D402" s="700">
        <v>0</v>
      </c>
      <c r="E402" s="701">
        <f t="shared" si="97"/>
        <v>1</v>
      </c>
      <c r="F402" s="702">
        <v>0</v>
      </c>
      <c r="G402" s="702">
        <v>0</v>
      </c>
      <c r="H402" s="703">
        <f t="shared" si="98"/>
        <v>0</v>
      </c>
    </row>
    <row r="403" spans="1:8" ht="12.75" hidden="1" outlineLevel="1">
      <c r="A403" s="1009"/>
      <c r="B403" s="334" t="s">
        <v>1867</v>
      </c>
      <c r="C403" s="700">
        <v>0</v>
      </c>
      <c r="D403" s="700">
        <v>0</v>
      </c>
      <c r="E403" s="701">
        <f t="shared" si="97"/>
        <v>0</v>
      </c>
      <c r="F403" s="702">
        <v>0</v>
      </c>
      <c r="G403" s="702">
        <v>0</v>
      </c>
      <c r="H403" s="703">
        <f t="shared" si="98"/>
        <v>0</v>
      </c>
    </row>
    <row r="404" spans="1:8" ht="12.75" hidden="1" outlineLevel="1">
      <c r="A404" s="1009"/>
      <c r="B404" s="334" t="s">
        <v>1868</v>
      </c>
      <c r="C404" s="700">
        <v>0</v>
      </c>
      <c r="D404" s="700">
        <v>0</v>
      </c>
      <c r="E404" s="701">
        <f t="shared" si="97"/>
        <v>0</v>
      </c>
      <c r="F404" s="702">
        <v>0</v>
      </c>
      <c r="G404" s="702">
        <v>0</v>
      </c>
      <c r="H404" s="703">
        <f t="shared" si="98"/>
        <v>0</v>
      </c>
    </row>
    <row r="405" spans="1:8" ht="22.5" hidden="1" outlineLevel="1">
      <c r="A405" s="1009"/>
      <c r="B405" s="334" t="s">
        <v>1869</v>
      </c>
      <c r="C405" s="700">
        <v>1</v>
      </c>
      <c r="D405" s="700">
        <v>0</v>
      </c>
      <c r="E405" s="701">
        <f t="shared" si="97"/>
        <v>1</v>
      </c>
      <c r="F405" s="702">
        <v>0</v>
      </c>
      <c r="G405" s="702">
        <v>0</v>
      </c>
      <c r="H405" s="703">
        <f t="shared" si="98"/>
        <v>0</v>
      </c>
    </row>
    <row r="406" spans="1:8" ht="22.5" hidden="1" outlineLevel="1">
      <c r="A406" s="1009" t="s">
        <v>1870</v>
      </c>
      <c r="B406" s="334" t="s">
        <v>1871</v>
      </c>
      <c r="C406" s="700">
        <v>0</v>
      </c>
      <c r="D406" s="700">
        <v>0</v>
      </c>
      <c r="E406" s="701">
        <f t="shared" si="97"/>
        <v>0</v>
      </c>
      <c r="F406" s="702">
        <v>0</v>
      </c>
      <c r="G406" s="702">
        <v>0</v>
      </c>
      <c r="H406" s="703">
        <f t="shared" si="98"/>
        <v>0</v>
      </c>
    </row>
    <row r="407" spans="1:8" ht="12.75" hidden="1" outlineLevel="1">
      <c r="A407" s="1009"/>
      <c r="B407" s="334" t="s">
        <v>1872</v>
      </c>
      <c r="C407" s="700">
        <v>0</v>
      </c>
      <c r="D407" s="700">
        <v>0</v>
      </c>
      <c r="E407" s="701">
        <f t="shared" si="97"/>
        <v>0</v>
      </c>
      <c r="F407" s="702">
        <v>0</v>
      </c>
      <c r="G407" s="702">
        <v>0</v>
      </c>
      <c r="H407" s="703">
        <f t="shared" si="98"/>
        <v>0</v>
      </c>
    </row>
    <row r="408" spans="1:8" ht="22.5" hidden="1" outlineLevel="1">
      <c r="A408" s="1009"/>
      <c r="B408" s="334" t="s">
        <v>1873</v>
      </c>
      <c r="C408" s="700">
        <v>0</v>
      </c>
      <c r="D408" s="700">
        <v>0</v>
      </c>
      <c r="E408" s="701">
        <f t="shared" si="97"/>
        <v>0</v>
      </c>
      <c r="F408" s="702">
        <v>0</v>
      </c>
      <c r="G408" s="702">
        <v>0</v>
      </c>
      <c r="H408" s="703">
        <f t="shared" si="98"/>
        <v>0</v>
      </c>
    </row>
    <row r="409" spans="1:8" ht="22.5" hidden="1" outlineLevel="1">
      <c r="A409" s="1009"/>
      <c r="B409" s="334" t="s">
        <v>1874</v>
      </c>
      <c r="C409" s="700">
        <v>0</v>
      </c>
      <c r="D409" s="700">
        <v>0</v>
      </c>
      <c r="E409" s="701">
        <f t="shared" si="97"/>
        <v>0</v>
      </c>
      <c r="F409" s="702">
        <v>0</v>
      </c>
      <c r="G409" s="702">
        <v>0</v>
      </c>
      <c r="H409" s="703">
        <f t="shared" si="98"/>
        <v>0</v>
      </c>
    </row>
    <row r="410" spans="1:8" ht="22.5" hidden="1" outlineLevel="1">
      <c r="A410" s="1009"/>
      <c r="B410" s="334" t="s">
        <v>1875</v>
      </c>
      <c r="C410" s="700">
        <v>2</v>
      </c>
      <c r="D410" s="700">
        <v>0</v>
      </c>
      <c r="E410" s="701">
        <f t="shared" si="97"/>
        <v>2</v>
      </c>
      <c r="F410" s="702">
        <v>0</v>
      </c>
      <c r="G410" s="702">
        <v>0</v>
      </c>
      <c r="H410" s="703">
        <f t="shared" si="98"/>
        <v>0</v>
      </c>
    </row>
    <row r="411" spans="1:8" s="377" customFormat="1" ht="15.95" customHeight="1" collapsed="1">
      <c r="A411" s="1010" t="s">
        <v>1876</v>
      </c>
      <c r="B411" s="1010"/>
      <c r="C411" s="378">
        <f t="shared" ref="C411:H411" si="99">C412+C439+C443</f>
        <v>49</v>
      </c>
      <c r="D411" s="378">
        <f t="shared" si="99"/>
        <v>12</v>
      </c>
      <c r="E411" s="378">
        <f t="shared" si="99"/>
        <v>61</v>
      </c>
      <c r="F411" s="378">
        <f t="shared" si="99"/>
        <v>0</v>
      </c>
      <c r="G411" s="378">
        <f t="shared" si="99"/>
        <v>0</v>
      </c>
      <c r="H411" s="378">
        <f t="shared" si="99"/>
        <v>0</v>
      </c>
    </row>
    <row r="412" spans="1:8" s="377" customFormat="1" ht="15.95" customHeight="1">
      <c r="A412" s="1008" t="s">
        <v>1877</v>
      </c>
      <c r="B412" s="1008"/>
      <c r="C412" s="380">
        <f t="shared" ref="C412:G412" si="100">SUM(C413:C438)</f>
        <v>40</v>
      </c>
      <c r="D412" s="380">
        <f t="shared" si="100"/>
        <v>11</v>
      </c>
      <c r="E412" s="380">
        <f t="shared" si="100"/>
        <v>51</v>
      </c>
      <c r="F412" s="380">
        <f t="shared" si="100"/>
        <v>0</v>
      </c>
      <c r="G412" s="380">
        <f t="shared" si="100"/>
        <v>0</v>
      </c>
      <c r="H412" s="380">
        <f t="shared" ref="H412" si="101">SUM(H413:H438)</f>
        <v>0</v>
      </c>
    </row>
    <row r="413" spans="1:8" ht="22.5" hidden="1" outlineLevel="1">
      <c r="A413" s="1009" t="s">
        <v>1878</v>
      </c>
      <c r="B413" s="334" t="s">
        <v>1879</v>
      </c>
      <c r="C413" s="700">
        <v>0</v>
      </c>
      <c r="D413" s="700">
        <v>0</v>
      </c>
      <c r="E413" s="701">
        <f t="shared" ref="E413:E438" si="102">+D413+C413</f>
        <v>0</v>
      </c>
      <c r="F413" s="702">
        <v>0</v>
      </c>
      <c r="G413" s="702">
        <v>0</v>
      </c>
      <c r="H413" s="703">
        <f t="shared" ref="H413:H438" si="103">+G413+F413</f>
        <v>0</v>
      </c>
    </row>
    <row r="414" spans="1:8" ht="12.75" hidden="1" outlineLevel="1">
      <c r="A414" s="1009"/>
      <c r="B414" s="334" t="s">
        <v>1880</v>
      </c>
      <c r="C414" s="700">
        <v>2</v>
      </c>
      <c r="D414" s="700">
        <v>0</v>
      </c>
      <c r="E414" s="701">
        <f t="shared" si="102"/>
        <v>2</v>
      </c>
      <c r="F414" s="702">
        <v>0</v>
      </c>
      <c r="G414" s="702">
        <v>0</v>
      </c>
      <c r="H414" s="703">
        <f t="shared" si="103"/>
        <v>0</v>
      </c>
    </row>
    <row r="415" spans="1:8" ht="22.5" hidden="1" outlineLevel="1">
      <c r="A415" s="1009"/>
      <c r="B415" s="334" t="s">
        <v>1881</v>
      </c>
      <c r="C415" s="700">
        <v>0</v>
      </c>
      <c r="D415" s="700">
        <v>0</v>
      </c>
      <c r="E415" s="701">
        <f t="shared" si="102"/>
        <v>0</v>
      </c>
      <c r="F415" s="702">
        <v>0</v>
      </c>
      <c r="G415" s="702">
        <v>0</v>
      </c>
      <c r="H415" s="703">
        <f t="shared" si="103"/>
        <v>0</v>
      </c>
    </row>
    <row r="416" spans="1:8" ht="22.5" hidden="1" outlineLevel="1">
      <c r="A416" s="1009"/>
      <c r="B416" s="334" t="s">
        <v>1882</v>
      </c>
      <c r="C416" s="700">
        <v>0</v>
      </c>
      <c r="D416" s="700">
        <v>0</v>
      </c>
      <c r="E416" s="701">
        <f t="shared" si="102"/>
        <v>0</v>
      </c>
      <c r="F416" s="702">
        <v>0</v>
      </c>
      <c r="G416" s="702">
        <v>0</v>
      </c>
      <c r="H416" s="703">
        <f t="shared" si="103"/>
        <v>0</v>
      </c>
    </row>
    <row r="417" spans="1:8" ht="11.25" hidden="1" customHeight="1" outlineLevel="1">
      <c r="A417" s="1009" t="s">
        <v>1883</v>
      </c>
      <c r="B417" s="334" t="s">
        <v>1884</v>
      </c>
      <c r="C417" s="700">
        <v>6</v>
      </c>
      <c r="D417" s="700">
        <v>0</v>
      </c>
      <c r="E417" s="701">
        <f t="shared" si="102"/>
        <v>6</v>
      </c>
      <c r="F417" s="702">
        <v>0</v>
      </c>
      <c r="G417" s="702">
        <v>0</v>
      </c>
      <c r="H417" s="703">
        <f t="shared" si="103"/>
        <v>0</v>
      </c>
    </row>
    <row r="418" spans="1:8" ht="22.5" hidden="1" outlineLevel="1">
      <c r="A418" s="1009"/>
      <c r="B418" s="334" t="s">
        <v>1885</v>
      </c>
      <c r="C418" s="700">
        <v>0</v>
      </c>
      <c r="D418" s="700">
        <v>0</v>
      </c>
      <c r="E418" s="701">
        <f t="shared" si="102"/>
        <v>0</v>
      </c>
      <c r="F418" s="702">
        <v>0</v>
      </c>
      <c r="G418" s="702">
        <v>0</v>
      </c>
      <c r="H418" s="703">
        <f t="shared" si="103"/>
        <v>0</v>
      </c>
    </row>
    <row r="419" spans="1:8" ht="11.25" hidden="1" customHeight="1" outlineLevel="1">
      <c r="A419" s="1009" t="s">
        <v>1886</v>
      </c>
      <c r="B419" s="334" t="s">
        <v>1887</v>
      </c>
      <c r="C419" s="700">
        <v>0</v>
      </c>
      <c r="D419" s="700">
        <v>0</v>
      </c>
      <c r="E419" s="701">
        <f t="shared" si="102"/>
        <v>0</v>
      </c>
      <c r="F419" s="702">
        <v>0</v>
      </c>
      <c r="G419" s="702">
        <v>0</v>
      </c>
      <c r="H419" s="703">
        <f t="shared" si="103"/>
        <v>0</v>
      </c>
    </row>
    <row r="420" spans="1:8" ht="12.75" hidden="1" outlineLevel="1">
      <c r="A420" s="1009"/>
      <c r="B420" s="334" t="s">
        <v>1888</v>
      </c>
      <c r="C420" s="700">
        <v>0</v>
      </c>
      <c r="D420" s="700">
        <v>0</v>
      </c>
      <c r="E420" s="701">
        <f t="shared" si="102"/>
        <v>0</v>
      </c>
      <c r="F420" s="702">
        <v>0</v>
      </c>
      <c r="G420" s="702">
        <v>0</v>
      </c>
      <c r="H420" s="703">
        <f t="shared" si="103"/>
        <v>0</v>
      </c>
    </row>
    <row r="421" spans="1:8" ht="11.25" hidden="1" customHeight="1" outlineLevel="1">
      <c r="A421" s="1009" t="s">
        <v>1889</v>
      </c>
      <c r="B421" s="334" t="s">
        <v>1890</v>
      </c>
      <c r="C421" s="700">
        <v>0</v>
      </c>
      <c r="D421" s="700">
        <v>0</v>
      </c>
      <c r="E421" s="701">
        <f t="shared" si="102"/>
        <v>0</v>
      </c>
      <c r="F421" s="702">
        <v>0</v>
      </c>
      <c r="G421" s="702">
        <v>0</v>
      </c>
      <c r="H421" s="703">
        <f t="shared" si="103"/>
        <v>0</v>
      </c>
    </row>
    <row r="422" spans="1:8" ht="12.75" hidden="1" outlineLevel="1">
      <c r="A422" s="1009"/>
      <c r="B422" s="334" t="s">
        <v>1891</v>
      </c>
      <c r="C422" s="700">
        <v>1</v>
      </c>
      <c r="D422" s="700">
        <v>1</v>
      </c>
      <c r="E422" s="701">
        <f t="shared" si="102"/>
        <v>2</v>
      </c>
      <c r="F422" s="702">
        <v>0</v>
      </c>
      <c r="G422" s="702">
        <v>0</v>
      </c>
      <c r="H422" s="703">
        <f t="shared" si="103"/>
        <v>0</v>
      </c>
    </row>
    <row r="423" spans="1:8" ht="12.75" hidden="1" outlineLevel="1">
      <c r="A423" s="1009"/>
      <c r="B423" s="334" t="s">
        <v>1892</v>
      </c>
      <c r="C423" s="700">
        <v>0</v>
      </c>
      <c r="D423" s="700">
        <v>0</v>
      </c>
      <c r="E423" s="701">
        <f t="shared" si="102"/>
        <v>0</v>
      </c>
      <c r="F423" s="702">
        <v>0</v>
      </c>
      <c r="G423" s="702">
        <v>0</v>
      </c>
      <c r="H423" s="703">
        <f t="shared" si="103"/>
        <v>0</v>
      </c>
    </row>
    <row r="424" spans="1:8" ht="22.5" hidden="1" outlineLevel="1">
      <c r="A424" s="1009" t="s">
        <v>1893</v>
      </c>
      <c r="B424" s="334" t="s">
        <v>1894</v>
      </c>
      <c r="C424" s="700">
        <v>0</v>
      </c>
      <c r="D424" s="700">
        <v>0</v>
      </c>
      <c r="E424" s="701">
        <f t="shared" si="102"/>
        <v>0</v>
      </c>
      <c r="F424" s="702">
        <v>0</v>
      </c>
      <c r="G424" s="702">
        <v>0</v>
      </c>
      <c r="H424" s="703">
        <f t="shared" si="103"/>
        <v>0</v>
      </c>
    </row>
    <row r="425" spans="1:8" ht="12.75" hidden="1" outlineLevel="1">
      <c r="A425" s="1009"/>
      <c r="B425" s="334" t="s">
        <v>1895</v>
      </c>
      <c r="C425" s="700">
        <v>0</v>
      </c>
      <c r="D425" s="700">
        <v>0</v>
      </c>
      <c r="E425" s="701">
        <f t="shared" si="102"/>
        <v>0</v>
      </c>
      <c r="F425" s="702">
        <v>0</v>
      </c>
      <c r="G425" s="702">
        <v>0</v>
      </c>
      <c r="H425" s="703">
        <f t="shared" si="103"/>
        <v>0</v>
      </c>
    </row>
    <row r="426" spans="1:8" ht="12.75" hidden="1" outlineLevel="1">
      <c r="A426" s="1009"/>
      <c r="B426" s="334" t="s">
        <v>1896</v>
      </c>
      <c r="C426" s="700">
        <v>0</v>
      </c>
      <c r="D426" s="700">
        <v>1</v>
      </c>
      <c r="E426" s="701">
        <f t="shared" si="102"/>
        <v>1</v>
      </c>
      <c r="F426" s="702">
        <v>0</v>
      </c>
      <c r="G426" s="702">
        <v>0</v>
      </c>
      <c r="H426" s="703">
        <f t="shared" si="103"/>
        <v>0</v>
      </c>
    </row>
    <row r="427" spans="1:8" ht="22.5" hidden="1" outlineLevel="1">
      <c r="A427" s="1009"/>
      <c r="B427" s="334" t="s">
        <v>1897</v>
      </c>
      <c r="C427" s="700">
        <v>0</v>
      </c>
      <c r="D427" s="700">
        <v>0</v>
      </c>
      <c r="E427" s="701">
        <f t="shared" si="102"/>
        <v>0</v>
      </c>
      <c r="F427" s="702">
        <v>0</v>
      </c>
      <c r="G427" s="702">
        <v>0</v>
      </c>
      <c r="H427" s="703">
        <f t="shared" si="103"/>
        <v>0</v>
      </c>
    </row>
    <row r="428" spans="1:8" ht="22.5" hidden="1" outlineLevel="1">
      <c r="A428" s="1009"/>
      <c r="B428" s="334" t="s">
        <v>1898</v>
      </c>
      <c r="C428" s="700">
        <v>1</v>
      </c>
      <c r="D428" s="700">
        <v>0</v>
      </c>
      <c r="E428" s="701">
        <f t="shared" si="102"/>
        <v>1</v>
      </c>
      <c r="F428" s="702">
        <v>0</v>
      </c>
      <c r="G428" s="702">
        <v>0</v>
      </c>
      <c r="H428" s="703">
        <f t="shared" si="103"/>
        <v>0</v>
      </c>
    </row>
    <row r="429" spans="1:8" ht="22.5" hidden="1" outlineLevel="1">
      <c r="A429" s="1009"/>
      <c r="B429" s="334" t="s">
        <v>1899</v>
      </c>
      <c r="C429" s="700">
        <v>6</v>
      </c>
      <c r="D429" s="700">
        <v>9</v>
      </c>
      <c r="E429" s="701">
        <f t="shared" si="102"/>
        <v>15</v>
      </c>
      <c r="F429" s="702">
        <v>0</v>
      </c>
      <c r="G429" s="702">
        <v>0</v>
      </c>
      <c r="H429" s="703">
        <f t="shared" si="103"/>
        <v>0</v>
      </c>
    </row>
    <row r="430" spans="1:8" ht="22.5" hidden="1" outlineLevel="1">
      <c r="A430" s="1009"/>
      <c r="B430" s="334" t="s">
        <v>1900</v>
      </c>
      <c r="C430" s="700">
        <v>0</v>
      </c>
      <c r="D430" s="700">
        <v>0</v>
      </c>
      <c r="E430" s="701">
        <f t="shared" si="102"/>
        <v>0</v>
      </c>
      <c r="F430" s="702">
        <v>0</v>
      </c>
      <c r="G430" s="702">
        <v>0</v>
      </c>
      <c r="H430" s="703">
        <f t="shared" si="103"/>
        <v>0</v>
      </c>
    </row>
    <row r="431" spans="1:8" ht="22.5" hidden="1" outlineLevel="1">
      <c r="A431" s="1009"/>
      <c r="B431" s="334" t="s">
        <v>1901</v>
      </c>
      <c r="C431" s="700">
        <v>2</v>
      </c>
      <c r="D431" s="700">
        <v>0</v>
      </c>
      <c r="E431" s="701">
        <f t="shared" si="102"/>
        <v>2</v>
      </c>
      <c r="F431" s="702">
        <v>0</v>
      </c>
      <c r="G431" s="702">
        <v>0</v>
      </c>
      <c r="H431" s="703">
        <f t="shared" si="103"/>
        <v>0</v>
      </c>
    </row>
    <row r="432" spans="1:8" ht="22.5" hidden="1" outlineLevel="1">
      <c r="A432" s="334" t="s">
        <v>1902</v>
      </c>
      <c r="B432" s="334" t="s">
        <v>1903</v>
      </c>
      <c r="C432" s="700">
        <v>0</v>
      </c>
      <c r="D432" s="700">
        <v>0</v>
      </c>
      <c r="E432" s="701">
        <f t="shared" si="102"/>
        <v>0</v>
      </c>
      <c r="F432" s="702">
        <v>0</v>
      </c>
      <c r="G432" s="702">
        <v>0</v>
      </c>
      <c r="H432" s="703">
        <f t="shared" si="103"/>
        <v>0</v>
      </c>
    </row>
    <row r="433" spans="1:8" ht="22.5" hidden="1" outlineLevel="1">
      <c r="A433" s="1009" t="s">
        <v>1904</v>
      </c>
      <c r="B433" s="334" t="s">
        <v>1905</v>
      </c>
      <c r="C433" s="700">
        <v>0</v>
      </c>
      <c r="D433" s="700">
        <v>0</v>
      </c>
      <c r="E433" s="701">
        <f t="shared" si="102"/>
        <v>0</v>
      </c>
      <c r="F433" s="702">
        <v>0</v>
      </c>
      <c r="G433" s="702">
        <v>0</v>
      </c>
      <c r="H433" s="703">
        <f t="shared" si="103"/>
        <v>0</v>
      </c>
    </row>
    <row r="434" spans="1:8" ht="12.75" hidden="1" outlineLevel="1">
      <c r="A434" s="1009"/>
      <c r="B434" s="334" t="s">
        <v>1906</v>
      </c>
      <c r="C434" s="700">
        <v>3</v>
      </c>
      <c r="D434" s="700">
        <v>0</v>
      </c>
      <c r="E434" s="701">
        <f t="shared" si="102"/>
        <v>3</v>
      </c>
      <c r="F434" s="702">
        <v>0</v>
      </c>
      <c r="G434" s="702">
        <v>0</v>
      </c>
      <c r="H434" s="703">
        <f t="shared" si="103"/>
        <v>0</v>
      </c>
    </row>
    <row r="435" spans="1:8" ht="12.75" hidden="1" outlineLevel="1">
      <c r="A435" s="1009" t="s">
        <v>1907</v>
      </c>
      <c r="B435" s="334" t="s">
        <v>1908</v>
      </c>
      <c r="C435" s="700">
        <v>1</v>
      </c>
      <c r="D435" s="700">
        <v>0</v>
      </c>
      <c r="E435" s="701">
        <f t="shared" si="102"/>
        <v>1</v>
      </c>
      <c r="F435" s="702">
        <v>0</v>
      </c>
      <c r="G435" s="702">
        <v>0</v>
      </c>
      <c r="H435" s="703">
        <f t="shared" si="103"/>
        <v>0</v>
      </c>
    </row>
    <row r="436" spans="1:8" ht="22.5" hidden="1" outlineLevel="1">
      <c r="A436" s="1009"/>
      <c r="B436" s="334" t="s">
        <v>1909</v>
      </c>
      <c r="C436" s="700">
        <v>0</v>
      </c>
      <c r="D436" s="700">
        <v>0</v>
      </c>
      <c r="E436" s="701">
        <f t="shared" si="102"/>
        <v>0</v>
      </c>
      <c r="F436" s="702">
        <v>0</v>
      </c>
      <c r="G436" s="702">
        <v>0</v>
      </c>
      <c r="H436" s="703">
        <f t="shared" si="103"/>
        <v>0</v>
      </c>
    </row>
    <row r="437" spans="1:8" ht="22.5" hidden="1" outlineLevel="1">
      <c r="A437" s="1009"/>
      <c r="B437" s="334" t="s">
        <v>1910</v>
      </c>
      <c r="C437" s="700">
        <v>1</v>
      </c>
      <c r="D437" s="700">
        <v>0</v>
      </c>
      <c r="E437" s="701">
        <f t="shared" si="102"/>
        <v>1</v>
      </c>
      <c r="F437" s="702">
        <v>0</v>
      </c>
      <c r="G437" s="702">
        <v>0</v>
      </c>
      <c r="H437" s="703">
        <f t="shared" si="103"/>
        <v>0</v>
      </c>
    </row>
    <row r="438" spans="1:8" ht="22.5" hidden="1" outlineLevel="1">
      <c r="A438" s="1009"/>
      <c r="B438" s="334" t="s">
        <v>1911</v>
      </c>
      <c r="C438" s="700">
        <v>17</v>
      </c>
      <c r="D438" s="700">
        <v>0</v>
      </c>
      <c r="E438" s="701">
        <f t="shared" si="102"/>
        <v>17</v>
      </c>
      <c r="F438" s="702">
        <v>0</v>
      </c>
      <c r="G438" s="702">
        <v>0</v>
      </c>
      <c r="H438" s="703">
        <f t="shared" si="103"/>
        <v>0</v>
      </c>
    </row>
    <row r="439" spans="1:8" s="377" customFormat="1" ht="15.95" customHeight="1" collapsed="1">
      <c r="A439" s="1008" t="s">
        <v>1912</v>
      </c>
      <c r="B439" s="1008"/>
      <c r="C439" s="380">
        <f t="shared" ref="C439:H439" si="104">SUM(C440:C442)</f>
        <v>7</v>
      </c>
      <c r="D439" s="380">
        <f t="shared" si="104"/>
        <v>1</v>
      </c>
      <c r="E439" s="380">
        <f t="shared" si="104"/>
        <v>8</v>
      </c>
      <c r="F439" s="380">
        <f t="shared" si="104"/>
        <v>0</v>
      </c>
      <c r="G439" s="380">
        <f t="shared" si="104"/>
        <v>0</v>
      </c>
      <c r="H439" s="380">
        <f t="shared" si="104"/>
        <v>0</v>
      </c>
    </row>
    <row r="440" spans="1:8" ht="12.75" hidden="1" outlineLevel="1">
      <c r="A440" s="1009" t="s">
        <v>1913</v>
      </c>
      <c r="B440" s="334" t="s">
        <v>1914</v>
      </c>
      <c r="C440" s="700">
        <v>3</v>
      </c>
      <c r="D440" s="700">
        <v>0</v>
      </c>
      <c r="E440" s="701">
        <f t="shared" ref="E440:E442" si="105">+D440+C440</f>
        <v>3</v>
      </c>
      <c r="F440" s="702">
        <v>0</v>
      </c>
      <c r="G440" s="702">
        <v>0</v>
      </c>
      <c r="H440" s="703">
        <f t="shared" ref="H440:H442" si="106">+G440+F440</f>
        <v>0</v>
      </c>
    </row>
    <row r="441" spans="1:8" ht="12.75" hidden="1" outlineLevel="1">
      <c r="A441" s="1009"/>
      <c r="B441" s="334" t="s">
        <v>1915</v>
      </c>
      <c r="C441" s="700">
        <v>2</v>
      </c>
      <c r="D441" s="700">
        <v>0</v>
      </c>
      <c r="E441" s="701">
        <f t="shared" si="105"/>
        <v>2</v>
      </c>
      <c r="F441" s="702">
        <v>0</v>
      </c>
      <c r="G441" s="702">
        <v>0</v>
      </c>
      <c r="H441" s="703">
        <f t="shared" si="106"/>
        <v>0</v>
      </c>
    </row>
    <row r="442" spans="1:8" ht="12.75" hidden="1" outlineLevel="1">
      <c r="A442" s="1009"/>
      <c r="B442" s="334" t="s">
        <v>1916</v>
      </c>
      <c r="C442" s="700">
        <v>2</v>
      </c>
      <c r="D442" s="700">
        <v>1</v>
      </c>
      <c r="E442" s="701">
        <f t="shared" si="105"/>
        <v>3</v>
      </c>
      <c r="F442" s="702">
        <v>0</v>
      </c>
      <c r="G442" s="702">
        <v>0</v>
      </c>
      <c r="H442" s="703">
        <f t="shared" si="106"/>
        <v>0</v>
      </c>
    </row>
    <row r="443" spans="1:8" s="377" customFormat="1" ht="15.95" customHeight="1" collapsed="1">
      <c r="A443" s="1008" t="s">
        <v>1917</v>
      </c>
      <c r="B443" s="1008"/>
      <c r="C443" s="379">
        <f t="shared" ref="C443:H443" si="107">SUM(C444:C454)</f>
        <v>2</v>
      </c>
      <c r="D443" s="379">
        <f t="shared" si="107"/>
        <v>0</v>
      </c>
      <c r="E443" s="379">
        <f t="shared" si="107"/>
        <v>2</v>
      </c>
      <c r="F443" s="379">
        <f t="shared" si="107"/>
        <v>0</v>
      </c>
      <c r="G443" s="379">
        <f t="shared" si="107"/>
        <v>0</v>
      </c>
      <c r="H443" s="379">
        <f t="shared" si="107"/>
        <v>0</v>
      </c>
    </row>
    <row r="444" spans="1:8" ht="11.25" hidden="1" customHeight="1" outlineLevel="1">
      <c r="A444" s="1009" t="s">
        <v>1918</v>
      </c>
      <c r="B444" s="334" t="s">
        <v>1919</v>
      </c>
      <c r="C444" s="700">
        <v>0</v>
      </c>
      <c r="D444" s="700">
        <v>0</v>
      </c>
      <c r="E444" s="701">
        <f t="shared" ref="E444:E454" si="108">+D444+C444</f>
        <v>0</v>
      </c>
      <c r="F444" s="702">
        <v>0</v>
      </c>
      <c r="G444" s="702">
        <v>0</v>
      </c>
      <c r="H444" s="703">
        <f t="shared" ref="H444:H454" si="109">+G444+F444</f>
        <v>0</v>
      </c>
    </row>
    <row r="445" spans="1:8" ht="22.5" hidden="1" outlineLevel="1">
      <c r="A445" s="1009"/>
      <c r="B445" s="334" t="s">
        <v>1920</v>
      </c>
      <c r="C445" s="700">
        <v>0</v>
      </c>
      <c r="D445" s="700">
        <v>0</v>
      </c>
      <c r="E445" s="701">
        <f t="shared" si="108"/>
        <v>0</v>
      </c>
      <c r="F445" s="702">
        <v>0</v>
      </c>
      <c r="G445" s="702">
        <v>0</v>
      </c>
      <c r="H445" s="703">
        <f t="shared" si="109"/>
        <v>0</v>
      </c>
    </row>
    <row r="446" spans="1:8" ht="12.75" hidden="1" outlineLevel="1">
      <c r="A446" s="1009" t="s">
        <v>1921</v>
      </c>
      <c r="B446" s="334" t="s">
        <v>1922</v>
      </c>
      <c r="C446" s="700">
        <v>0</v>
      </c>
      <c r="D446" s="700">
        <v>0</v>
      </c>
      <c r="E446" s="701">
        <f t="shared" si="108"/>
        <v>0</v>
      </c>
      <c r="F446" s="702">
        <v>0</v>
      </c>
      <c r="G446" s="702">
        <v>0</v>
      </c>
      <c r="H446" s="703">
        <f t="shared" si="109"/>
        <v>0</v>
      </c>
    </row>
    <row r="447" spans="1:8" ht="12.75" hidden="1" outlineLevel="1">
      <c r="A447" s="1009"/>
      <c r="B447" s="334" t="s">
        <v>1923</v>
      </c>
      <c r="C447" s="700">
        <v>0</v>
      </c>
      <c r="D447" s="700">
        <v>0</v>
      </c>
      <c r="E447" s="701">
        <f t="shared" si="108"/>
        <v>0</v>
      </c>
      <c r="F447" s="702">
        <v>0</v>
      </c>
      <c r="G447" s="702">
        <v>0</v>
      </c>
      <c r="H447" s="703">
        <f t="shared" si="109"/>
        <v>0</v>
      </c>
    </row>
    <row r="448" spans="1:8" ht="12.75" hidden="1" outlineLevel="1">
      <c r="A448" s="1009" t="s">
        <v>1924</v>
      </c>
      <c r="B448" s="334" t="s">
        <v>1925</v>
      </c>
      <c r="C448" s="700">
        <v>0</v>
      </c>
      <c r="D448" s="700">
        <v>0</v>
      </c>
      <c r="E448" s="701">
        <f t="shared" si="108"/>
        <v>0</v>
      </c>
      <c r="F448" s="702">
        <v>0</v>
      </c>
      <c r="G448" s="702">
        <v>0</v>
      </c>
      <c r="H448" s="703">
        <f t="shared" si="109"/>
        <v>0</v>
      </c>
    </row>
    <row r="449" spans="1:8" ht="12.75" hidden="1" outlineLevel="1">
      <c r="A449" s="1009"/>
      <c r="B449" s="334" t="s">
        <v>1926</v>
      </c>
      <c r="C449" s="700">
        <v>0</v>
      </c>
      <c r="D449" s="700">
        <v>0</v>
      </c>
      <c r="E449" s="701">
        <f t="shared" si="108"/>
        <v>0</v>
      </c>
      <c r="F449" s="702">
        <v>0</v>
      </c>
      <c r="G449" s="702">
        <v>0</v>
      </c>
      <c r="H449" s="703">
        <f t="shared" si="109"/>
        <v>0</v>
      </c>
    </row>
    <row r="450" spans="1:8" ht="22.5" hidden="1" outlineLevel="1">
      <c r="A450" s="1009" t="s">
        <v>1927</v>
      </c>
      <c r="B450" s="334" t="s">
        <v>1928</v>
      </c>
      <c r="C450" s="700">
        <v>0</v>
      </c>
      <c r="D450" s="700">
        <v>0</v>
      </c>
      <c r="E450" s="701">
        <f t="shared" si="108"/>
        <v>0</v>
      </c>
      <c r="F450" s="702">
        <v>0</v>
      </c>
      <c r="G450" s="702">
        <v>0</v>
      </c>
      <c r="H450" s="703">
        <f t="shared" si="109"/>
        <v>0</v>
      </c>
    </row>
    <row r="451" spans="1:8" ht="22.5" hidden="1" outlineLevel="1">
      <c r="A451" s="1009"/>
      <c r="B451" s="334" t="s">
        <v>1929</v>
      </c>
      <c r="C451" s="700">
        <v>0</v>
      </c>
      <c r="D451" s="700">
        <v>0</v>
      </c>
      <c r="E451" s="701">
        <f t="shared" si="108"/>
        <v>0</v>
      </c>
      <c r="F451" s="702">
        <v>0</v>
      </c>
      <c r="G451" s="702">
        <v>0</v>
      </c>
      <c r="H451" s="703">
        <f t="shared" si="109"/>
        <v>0</v>
      </c>
    </row>
    <row r="452" spans="1:8" ht="12.75" hidden="1" outlineLevel="1">
      <c r="A452" s="1009"/>
      <c r="B452" s="334" t="s">
        <v>1930</v>
      </c>
      <c r="C452" s="700">
        <v>0</v>
      </c>
      <c r="D452" s="700">
        <v>0</v>
      </c>
      <c r="E452" s="701">
        <f t="shared" si="108"/>
        <v>0</v>
      </c>
      <c r="F452" s="702">
        <v>0</v>
      </c>
      <c r="G452" s="702">
        <v>0</v>
      </c>
      <c r="H452" s="703">
        <f t="shared" si="109"/>
        <v>0</v>
      </c>
    </row>
    <row r="453" spans="1:8" ht="22.5" hidden="1" outlineLevel="1">
      <c r="A453" s="1009"/>
      <c r="B453" s="334" t="s">
        <v>1931</v>
      </c>
      <c r="C453" s="700">
        <v>2</v>
      </c>
      <c r="D453" s="700">
        <v>0</v>
      </c>
      <c r="E453" s="701">
        <f t="shared" si="108"/>
        <v>2</v>
      </c>
      <c r="F453" s="702">
        <v>0</v>
      </c>
      <c r="G453" s="702">
        <v>0</v>
      </c>
      <c r="H453" s="703">
        <f t="shared" si="109"/>
        <v>0</v>
      </c>
    </row>
    <row r="454" spans="1:8" ht="12.75" hidden="1" outlineLevel="1">
      <c r="A454" s="334" t="s">
        <v>1932</v>
      </c>
      <c r="B454" s="334" t="s">
        <v>1933</v>
      </c>
      <c r="C454" s="700">
        <v>0</v>
      </c>
      <c r="D454" s="700">
        <v>0</v>
      </c>
      <c r="E454" s="701">
        <f t="shared" si="108"/>
        <v>0</v>
      </c>
      <c r="F454" s="702">
        <v>0</v>
      </c>
      <c r="G454" s="702">
        <v>0</v>
      </c>
      <c r="H454" s="703">
        <f t="shared" si="109"/>
        <v>0</v>
      </c>
    </row>
    <row r="455" spans="1:8" s="377" customFormat="1" ht="15.95" customHeight="1" collapsed="1">
      <c r="A455" s="1010" t="s">
        <v>1934</v>
      </c>
      <c r="B455" s="1010"/>
      <c r="C455" s="378">
        <f t="shared" ref="C455:H455" si="110">C456+C463+C470+C480+C483+C486</f>
        <v>213</v>
      </c>
      <c r="D455" s="378">
        <f t="shared" si="110"/>
        <v>8</v>
      </c>
      <c r="E455" s="378">
        <f t="shared" si="110"/>
        <v>221</v>
      </c>
      <c r="F455" s="378">
        <f t="shared" si="110"/>
        <v>0</v>
      </c>
      <c r="G455" s="378">
        <f t="shared" si="110"/>
        <v>0</v>
      </c>
      <c r="H455" s="378">
        <f t="shared" si="110"/>
        <v>0</v>
      </c>
    </row>
    <row r="456" spans="1:8" s="377" customFormat="1" ht="15.95" customHeight="1">
      <c r="A456" s="1008" t="s">
        <v>1935</v>
      </c>
      <c r="B456" s="1008"/>
      <c r="C456" s="380">
        <f t="shared" ref="C456:G456" si="111">SUM(C457:C462)</f>
        <v>5</v>
      </c>
      <c r="D456" s="380">
        <f t="shared" si="111"/>
        <v>2</v>
      </c>
      <c r="E456" s="380">
        <f t="shared" si="111"/>
        <v>7</v>
      </c>
      <c r="F456" s="380">
        <f t="shared" si="111"/>
        <v>0</v>
      </c>
      <c r="G456" s="380">
        <f t="shared" si="111"/>
        <v>0</v>
      </c>
      <c r="H456" s="380">
        <f t="shared" ref="H456" si="112">SUM(H457:H462)</f>
        <v>0</v>
      </c>
    </row>
    <row r="457" spans="1:8" ht="22.5" hidden="1" outlineLevel="1">
      <c r="A457" s="1009" t="s">
        <v>1936</v>
      </c>
      <c r="B457" s="334" t="s">
        <v>1937</v>
      </c>
      <c r="C457" s="700">
        <v>0</v>
      </c>
      <c r="D457" s="700">
        <v>1</v>
      </c>
      <c r="E457" s="701">
        <f t="shared" ref="E457:E462" si="113">+D457+C457</f>
        <v>1</v>
      </c>
      <c r="F457" s="702">
        <v>0</v>
      </c>
      <c r="G457" s="702">
        <v>0</v>
      </c>
      <c r="H457" s="703">
        <f t="shared" ref="H457:H462" si="114">+G457+F457</f>
        <v>0</v>
      </c>
    </row>
    <row r="458" spans="1:8" ht="22.5" hidden="1" outlineLevel="1">
      <c r="A458" s="1009"/>
      <c r="B458" s="334" t="s">
        <v>1938</v>
      </c>
      <c r="C458" s="700">
        <v>5</v>
      </c>
      <c r="D458" s="700">
        <v>1</v>
      </c>
      <c r="E458" s="701">
        <f t="shared" si="113"/>
        <v>6</v>
      </c>
      <c r="F458" s="702">
        <v>0</v>
      </c>
      <c r="G458" s="702">
        <v>0</v>
      </c>
      <c r="H458" s="703">
        <f t="shared" si="114"/>
        <v>0</v>
      </c>
    </row>
    <row r="459" spans="1:8" ht="11.25" hidden="1" customHeight="1" outlineLevel="1">
      <c r="A459" s="1009" t="s">
        <v>1939</v>
      </c>
      <c r="B459" s="334" t="s">
        <v>1940</v>
      </c>
      <c r="C459" s="700">
        <v>0</v>
      </c>
      <c r="D459" s="700">
        <v>0</v>
      </c>
      <c r="E459" s="701">
        <f t="shared" si="113"/>
        <v>0</v>
      </c>
      <c r="F459" s="702">
        <v>0</v>
      </c>
      <c r="G459" s="702">
        <v>0</v>
      </c>
      <c r="H459" s="703">
        <f t="shared" si="114"/>
        <v>0</v>
      </c>
    </row>
    <row r="460" spans="1:8" ht="12.75" hidden="1" outlineLevel="1">
      <c r="A460" s="1009"/>
      <c r="B460" s="334" t="s">
        <v>1941</v>
      </c>
      <c r="C460" s="700">
        <v>0</v>
      </c>
      <c r="D460" s="700">
        <v>0</v>
      </c>
      <c r="E460" s="701">
        <f t="shared" si="113"/>
        <v>0</v>
      </c>
      <c r="F460" s="702">
        <v>0</v>
      </c>
      <c r="G460" s="702">
        <v>0</v>
      </c>
      <c r="H460" s="703">
        <f t="shared" si="114"/>
        <v>0</v>
      </c>
    </row>
    <row r="461" spans="1:8" ht="12.75" hidden="1" outlineLevel="1">
      <c r="A461" s="1009"/>
      <c r="B461" s="334" t="s">
        <v>1942</v>
      </c>
      <c r="C461" s="700">
        <v>0</v>
      </c>
      <c r="D461" s="700">
        <v>0</v>
      </c>
      <c r="E461" s="701">
        <f t="shared" si="113"/>
        <v>0</v>
      </c>
      <c r="F461" s="702">
        <v>0</v>
      </c>
      <c r="G461" s="702">
        <v>0</v>
      </c>
      <c r="H461" s="703">
        <f t="shared" si="114"/>
        <v>0</v>
      </c>
    </row>
    <row r="462" spans="1:8" ht="12.75" hidden="1" outlineLevel="1">
      <c r="A462" s="1009"/>
      <c r="B462" s="334" t="s">
        <v>1943</v>
      </c>
      <c r="C462" s="700">
        <v>0</v>
      </c>
      <c r="D462" s="700">
        <v>0</v>
      </c>
      <c r="E462" s="701">
        <f t="shared" si="113"/>
        <v>0</v>
      </c>
      <c r="F462" s="702">
        <v>0</v>
      </c>
      <c r="G462" s="702">
        <v>0</v>
      </c>
      <c r="H462" s="703">
        <f t="shared" si="114"/>
        <v>0</v>
      </c>
    </row>
    <row r="463" spans="1:8" s="377" customFormat="1" ht="24.75" customHeight="1" collapsed="1">
      <c r="A463" s="1008" t="s">
        <v>1944</v>
      </c>
      <c r="B463" s="1008"/>
      <c r="C463" s="380">
        <f t="shared" ref="C463:H463" si="115">SUM(C464:C469)</f>
        <v>1</v>
      </c>
      <c r="D463" s="380">
        <f t="shared" si="115"/>
        <v>0</v>
      </c>
      <c r="E463" s="380">
        <f t="shared" si="115"/>
        <v>1</v>
      </c>
      <c r="F463" s="380">
        <f t="shared" si="115"/>
        <v>0</v>
      </c>
      <c r="G463" s="380">
        <f t="shared" si="115"/>
        <v>0</v>
      </c>
      <c r="H463" s="380">
        <f t="shared" si="115"/>
        <v>0</v>
      </c>
    </row>
    <row r="464" spans="1:8" ht="22.5" hidden="1" customHeight="1" outlineLevel="1">
      <c r="A464" s="1009" t="s">
        <v>1945</v>
      </c>
      <c r="B464" s="334" t="s">
        <v>1946</v>
      </c>
      <c r="C464" s="700">
        <v>0</v>
      </c>
      <c r="D464" s="700">
        <v>0</v>
      </c>
      <c r="E464" s="701">
        <f t="shared" ref="E464:E469" si="116">+D464+C464</f>
        <v>0</v>
      </c>
      <c r="F464" s="702">
        <v>0</v>
      </c>
      <c r="G464" s="702">
        <v>0</v>
      </c>
      <c r="H464" s="703">
        <f t="shared" ref="H464:H469" si="117">+G464+F464</f>
        <v>0</v>
      </c>
    </row>
    <row r="465" spans="1:8" ht="22.5" hidden="1" outlineLevel="1">
      <c r="A465" s="1009"/>
      <c r="B465" s="334" t="s">
        <v>1947</v>
      </c>
      <c r="C465" s="700">
        <v>0</v>
      </c>
      <c r="D465" s="700">
        <v>0</v>
      </c>
      <c r="E465" s="701">
        <f t="shared" si="116"/>
        <v>0</v>
      </c>
      <c r="F465" s="702">
        <v>0</v>
      </c>
      <c r="G465" s="702">
        <v>0</v>
      </c>
      <c r="H465" s="703">
        <f t="shared" si="117"/>
        <v>0</v>
      </c>
    </row>
    <row r="466" spans="1:8" ht="33.75" hidden="1" outlineLevel="1">
      <c r="A466" s="1009"/>
      <c r="B466" s="334" t="s">
        <v>1948</v>
      </c>
      <c r="C466" s="700">
        <v>0</v>
      </c>
      <c r="D466" s="700">
        <v>0</v>
      </c>
      <c r="E466" s="701">
        <f t="shared" si="116"/>
        <v>0</v>
      </c>
      <c r="F466" s="702">
        <v>0</v>
      </c>
      <c r="G466" s="702">
        <v>0</v>
      </c>
      <c r="H466" s="703">
        <f t="shared" si="117"/>
        <v>0</v>
      </c>
    </row>
    <row r="467" spans="1:8" ht="22.5" hidden="1" outlineLevel="1">
      <c r="A467" s="1009"/>
      <c r="B467" s="334" t="s">
        <v>1949</v>
      </c>
      <c r="C467" s="700">
        <v>0</v>
      </c>
      <c r="D467" s="700">
        <v>0</v>
      </c>
      <c r="E467" s="701">
        <f t="shared" si="116"/>
        <v>0</v>
      </c>
      <c r="F467" s="702">
        <v>0</v>
      </c>
      <c r="G467" s="702">
        <v>0</v>
      </c>
      <c r="H467" s="703">
        <f t="shared" si="117"/>
        <v>0</v>
      </c>
    </row>
    <row r="468" spans="1:8" ht="22.5" hidden="1" outlineLevel="1">
      <c r="A468" s="1009"/>
      <c r="B468" s="334" t="s">
        <v>1950</v>
      </c>
      <c r="C468" s="700">
        <v>1</v>
      </c>
      <c r="D468" s="700">
        <v>0</v>
      </c>
      <c r="E468" s="701">
        <f t="shared" si="116"/>
        <v>1</v>
      </c>
      <c r="F468" s="702">
        <v>0</v>
      </c>
      <c r="G468" s="702">
        <v>0</v>
      </c>
      <c r="H468" s="703">
        <f t="shared" si="117"/>
        <v>0</v>
      </c>
    </row>
    <row r="469" spans="1:8" ht="22.5" hidden="1" outlineLevel="1">
      <c r="A469" s="1009"/>
      <c r="B469" s="334" t="s">
        <v>1951</v>
      </c>
      <c r="C469" s="700">
        <v>0</v>
      </c>
      <c r="D469" s="700">
        <v>0</v>
      </c>
      <c r="E469" s="701">
        <f t="shared" si="116"/>
        <v>0</v>
      </c>
      <c r="F469" s="702">
        <v>0</v>
      </c>
      <c r="G469" s="702">
        <v>0</v>
      </c>
      <c r="H469" s="703">
        <f t="shared" si="117"/>
        <v>0</v>
      </c>
    </row>
    <row r="470" spans="1:8" ht="24.75" customHeight="1" collapsed="1">
      <c r="A470" s="1008" t="s">
        <v>1952</v>
      </c>
      <c r="B470" s="1008"/>
      <c r="C470" s="380">
        <f t="shared" ref="C470:H470" si="118">SUM(C471:C479)</f>
        <v>171</v>
      </c>
      <c r="D470" s="380">
        <f t="shared" si="118"/>
        <v>2</v>
      </c>
      <c r="E470" s="380">
        <f t="shared" si="118"/>
        <v>173</v>
      </c>
      <c r="F470" s="380">
        <f t="shared" si="118"/>
        <v>0</v>
      </c>
      <c r="G470" s="380">
        <f t="shared" si="118"/>
        <v>0</v>
      </c>
      <c r="H470" s="380">
        <f t="shared" si="118"/>
        <v>0</v>
      </c>
    </row>
    <row r="471" spans="1:8" ht="22.5" hidden="1" outlineLevel="1">
      <c r="A471" s="1009" t="s">
        <v>1953</v>
      </c>
      <c r="B471" s="334" t="s">
        <v>1954</v>
      </c>
      <c r="C471" s="700">
        <v>89</v>
      </c>
      <c r="D471" s="700">
        <v>0</v>
      </c>
      <c r="E471" s="701">
        <f t="shared" ref="E471:E479" si="119">+D471+C471</f>
        <v>89</v>
      </c>
      <c r="F471" s="702">
        <v>0</v>
      </c>
      <c r="G471" s="702">
        <v>0</v>
      </c>
      <c r="H471" s="703">
        <f t="shared" ref="H471:H479" si="120">+G471+F471</f>
        <v>0</v>
      </c>
    </row>
    <row r="472" spans="1:8" ht="22.5" hidden="1" outlineLevel="1">
      <c r="A472" s="1009"/>
      <c r="B472" s="334" t="s">
        <v>1955</v>
      </c>
      <c r="C472" s="700">
        <v>3</v>
      </c>
      <c r="D472" s="700">
        <v>0</v>
      </c>
      <c r="E472" s="701">
        <f t="shared" si="119"/>
        <v>3</v>
      </c>
      <c r="F472" s="702">
        <v>0</v>
      </c>
      <c r="G472" s="702">
        <v>0</v>
      </c>
      <c r="H472" s="703">
        <f t="shared" si="120"/>
        <v>0</v>
      </c>
    </row>
    <row r="473" spans="1:8" ht="22.5" hidden="1" outlineLevel="1">
      <c r="A473" s="1009"/>
      <c r="B473" s="334" t="s">
        <v>1956</v>
      </c>
      <c r="C473" s="700">
        <v>4</v>
      </c>
      <c r="D473" s="700">
        <v>0</v>
      </c>
      <c r="E473" s="701">
        <f t="shared" si="119"/>
        <v>4</v>
      </c>
      <c r="F473" s="702">
        <v>0</v>
      </c>
      <c r="G473" s="702">
        <v>0</v>
      </c>
      <c r="H473" s="703">
        <f t="shared" si="120"/>
        <v>0</v>
      </c>
    </row>
    <row r="474" spans="1:8" ht="11.25" hidden="1" customHeight="1" outlineLevel="1">
      <c r="A474" s="1009" t="s">
        <v>1957</v>
      </c>
      <c r="B474" s="334" t="s">
        <v>1958</v>
      </c>
      <c r="C474" s="700">
        <v>4</v>
      </c>
      <c r="D474" s="700">
        <v>1</v>
      </c>
      <c r="E474" s="701">
        <f t="shared" si="119"/>
        <v>5</v>
      </c>
      <c r="F474" s="702">
        <v>0</v>
      </c>
      <c r="G474" s="702">
        <v>0</v>
      </c>
      <c r="H474" s="703">
        <f t="shared" si="120"/>
        <v>0</v>
      </c>
    </row>
    <row r="475" spans="1:8" ht="22.5" hidden="1" outlineLevel="1">
      <c r="A475" s="1009"/>
      <c r="B475" s="334" t="s">
        <v>1959</v>
      </c>
      <c r="C475" s="700">
        <v>64</v>
      </c>
      <c r="D475" s="700">
        <v>1</v>
      </c>
      <c r="E475" s="701">
        <f t="shared" si="119"/>
        <v>65</v>
      </c>
      <c r="F475" s="702">
        <v>0</v>
      </c>
      <c r="G475" s="702">
        <v>0</v>
      </c>
      <c r="H475" s="703">
        <f t="shared" si="120"/>
        <v>0</v>
      </c>
    </row>
    <row r="476" spans="1:8" ht="11.25" hidden="1" customHeight="1" outlineLevel="1">
      <c r="A476" s="1009" t="s">
        <v>1960</v>
      </c>
      <c r="B476" s="334" t="s">
        <v>1961</v>
      </c>
      <c r="C476" s="700">
        <v>0</v>
      </c>
      <c r="D476" s="700">
        <v>0</v>
      </c>
      <c r="E476" s="701">
        <f t="shared" si="119"/>
        <v>0</v>
      </c>
      <c r="F476" s="702">
        <v>0</v>
      </c>
      <c r="G476" s="702">
        <v>0</v>
      </c>
      <c r="H476" s="703">
        <f t="shared" si="120"/>
        <v>0</v>
      </c>
    </row>
    <row r="477" spans="1:8" ht="22.5" hidden="1" outlineLevel="1">
      <c r="A477" s="1009"/>
      <c r="B477" s="334" t="s">
        <v>1962</v>
      </c>
      <c r="C477" s="700">
        <v>0</v>
      </c>
      <c r="D477" s="700">
        <v>0</v>
      </c>
      <c r="E477" s="701">
        <f t="shared" si="119"/>
        <v>0</v>
      </c>
      <c r="F477" s="702">
        <v>0</v>
      </c>
      <c r="G477" s="702">
        <v>0</v>
      </c>
      <c r="H477" s="703">
        <f t="shared" si="120"/>
        <v>0</v>
      </c>
    </row>
    <row r="478" spans="1:8" ht="22.5" hidden="1" outlineLevel="1">
      <c r="A478" s="1009"/>
      <c r="B478" s="334" t="s">
        <v>1963</v>
      </c>
      <c r="C478" s="700">
        <v>5</v>
      </c>
      <c r="D478" s="700">
        <v>0</v>
      </c>
      <c r="E478" s="701">
        <f t="shared" si="119"/>
        <v>5</v>
      </c>
      <c r="F478" s="702">
        <v>0</v>
      </c>
      <c r="G478" s="702">
        <v>0</v>
      </c>
      <c r="H478" s="703">
        <f t="shared" si="120"/>
        <v>0</v>
      </c>
    </row>
    <row r="479" spans="1:8" ht="22.5" hidden="1" outlineLevel="1">
      <c r="A479" s="1009"/>
      <c r="B479" s="334" t="s">
        <v>1964</v>
      </c>
      <c r="C479" s="700">
        <v>2</v>
      </c>
      <c r="D479" s="700">
        <v>0</v>
      </c>
      <c r="E479" s="701">
        <f t="shared" si="119"/>
        <v>2</v>
      </c>
      <c r="F479" s="702">
        <v>0</v>
      </c>
      <c r="G479" s="702">
        <v>0</v>
      </c>
      <c r="H479" s="703">
        <f t="shared" si="120"/>
        <v>0</v>
      </c>
    </row>
    <row r="480" spans="1:8" ht="15.95" customHeight="1" collapsed="1">
      <c r="A480" s="1008" t="s">
        <v>1965</v>
      </c>
      <c r="B480" s="1008"/>
      <c r="C480" s="379">
        <f>+C481+C482</f>
        <v>0</v>
      </c>
      <c r="D480" s="379">
        <f t="shared" ref="D480" si="121">+D481+D482</f>
        <v>1</v>
      </c>
      <c r="E480" s="379">
        <f>+E481+E482</f>
        <v>1</v>
      </c>
      <c r="F480" s="379">
        <v>0</v>
      </c>
      <c r="G480" s="379">
        <v>0</v>
      </c>
      <c r="H480" s="379">
        <f t="shared" ref="H480" si="122">SUM(H481:H482)</f>
        <v>0</v>
      </c>
    </row>
    <row r="481" spans="1:8" ht="12.75" hidden="1" outlineLevel="1">
      <c r="A481" s="1009" t="s">
        <v>1966</v>
      </c>
      <c r="B481" s="334" t="s">
        <v>1967</v>
      </c>
      <c r="C481" s="700">
        <v>0</v>
      </c>
      <c r="D481" s="700">
        <v>0</v>
      </c>
      <c r="E481" s="701">
        <f t="shared" ref="E481:E482" si="123">+D481+C481</f>
        <v>0</v>
      </c>
      <c r="F481" s="702">
        <v>0</v>
      </c>
      <c r="G481" s="702">
        <v>0</v>
      </c>
      <c r="H481" s="703">
        <f t="shared" ref="H481:H482" si="124">+G481+F481</f>
        <v>0</v>
      </c>
    </row>
    <row r="482" spans="1:8" ht="12.75" hidden="1" outlineLevel="1">
      <c r="A482" s="1009"/>
      <c r="B482" s="334" t="s">
        <v>1968</v>
      </c>
      <c r="C482" s="700">
        <v>0</v>
      </c>
      <c r="D482" s="700">
        <v>1</v>
      </c>
      <c r="E482" s="701">
        <f t="shared" si="123"/>
        <v>1</v>
      </c>
      <c r="F482" s="702">
        <v>0</v>
      </c>
      <c r="G482" s="702">
        <v>0</v>
      </c>
      <c r="H482" s="703">
        <f t="shared" si="124"/>
        <v>0</v>
      </c>
    </row>
    <row r="483" spans="1:8" ht="15.95" customHeight="1" collapsed="1">
      <c r="A483" s="1008" t="s">
        <v>1969</v>
      </c>
      <c r="B483" s="1008"/>
      <c r="C483" s="379">
        <f>+C484+C485</f>
        <v>0</v>
      </c>
      <c r="D483" s="379">
        <f>+D484+D485</f>
        <v>0</v>
      </c>
      <c r="E483" s="379">
        <f t="shared" ref="E483" si="125">SUM(E484:E485)</f>
        <v>0</v>
      </c>
      <c r="F483" s="379">
        <v>0</v>
      </c>
      <c r="G483" s="379">
        <v>0</v>
      </c>
      <c r="H483" s="379">
        <f t="shared" ref="H483" si="126">SUM(H484:H485)</f>
        <v>0</v>
      </c>
    </row>
    <row r="484" spans="1:8" ht="12.75" hidden="1" outlineLevel="1">
      <c r="A484" s="334" t="s">
        <v>1970</v>
      </c>
      <c r="B484" s="334" t="s">
        <v>1971</v>
      </c>
      <c r="C484" s="700">
        <v>0</v>
      </c>
      <c r="D484" s="700">
        <v>0</v>
      </c>
      <c r="E484" s="701">
        <f t="shared" ref="E484:E485" si="127">+D484+C484</f>
        <v>0</v>
      </c>
      <c r="F484" s="702">
        <v>0</v>
      </c>
      <c r="G484" s="702">
        <v>0</v>
      </c>
      <c r="H484" s="703">
        <f t="shared" ref="H484:H485" si="128">+G484+F484</f>
        <v>0</v>
      </c>
    </row>
    <row r="485" spans="1:8" ht="12.75" hidden="1" outlineLevel="1">
      <c r="A485" s="334" t="s">
        <v>1972</v>
      </c>
      <c r="B485" s="334" t="s">
        <v>1973</v>
      </c>
      <c r="C485" s="700">
        <v>0</v>
      </c>
      <c r="D485" s="700">
        <v>0</v>
      </c>
      <c r="E485" s="701">
        <f t="shared" si="127"/>
        <v>0</v>
      </c>
      <c r="F485" s="702">
        <v>0</v>
      </c>
      <c r="G485" s="702">
        <v>0</v>
      </c>
      <c r="H485" s="703">
        <f t="shared" si="128"/>
        <v>0</v>
      </c>
    </row>
    <row r="486" spans="1:8" ht="15.95" customHeight="1" collapsed="1">
      <c r="A486" s="1008" t="s">
        <v>1974</v>
      </c>
      <c r="B486" s="1008"/>
      <c r="C486" s="379">
        <f>SUM(C487:C494)</f>
        <v>36</v>
      </c>
      <c r="D486" s="379">
        <f>SUM(D487:D494)</f>
        <v>3</v>
      </c>
      <c r="E486" s="379">
        <f t="shared" ref="E486" si="129">SUM(E487:E494)</f>
        <v>39</v>
      </c>
      <c r="F486" s="379">
        <v>0</v>
      </c>
      <c r="G486" s="379">
        <v>0</v>
      </c>
      <c r="H486" s="379">
        <f t="shared" ref="H486" si="130">SUM(H487:H494)</f>
        <v>0</v>
      </c>
    </row>
    <row r="487" spans="1:8" ht="12.75" hidden="1" outlineLevel="1">
      <c r="A487" s="1009" t="s">
        <v>1975</v>
      </c>
      <c r="B487" s="334" t="s">
        <v>1976</v>
      </c>
      <c r="C487" s="700">
        <v>0</v>
      </c>
      <c r="D487" s="700">
        <v>0</v>
      </c>
      <c r="E487" s="701">
        <f t="shared" ref="E487:E494" si="131">+D487+C487</f>
        <v>0</v>
      </c>
      <c r="F487" s="702">
        <v>0</v>
      </c>
      <c r="G487" s="702">
        <v>0</v>
      </c>
      <c r="H487" s="703">
        <f t="shared" ref="H487:H494" si="132">+G487+F487</f>
        <v>0</v>
      </c>
    </row>
    <row r="488" spans="1:8" ht="12.75" hidden="1" outlineLevel="1">
      <c r="A488" s="1009"/>
      <c r="B488" s="334" t="s">
        <v>1977</v>
      </c>
      <c r="C488" s="700">
        <v>0</v>
      </c>
      <c r="D488" s="700">
        <v>0</v>
      </c>
      <c r="E488" s="701">
        <f t="shared" si="131"/>
        <v>0</v>
      </c>
      <c r="F488" s="702">
        <v>0</v>
      </c>
      <c r="G488" s="702">
        <v>0</v>
      </c>
      <c r="H488" s="703">
        <f t="shared" si="132"/>
        <v>0</v>
      </c>
    </row>
    <row r="489" spans="1:8" ht="22.5" hidden="1" outlineLevel="1">
      <c r="A489" s="1009"/>
      <c r="B489" s="334" t="s">
        <v>1978</v>
      </c>
      <c r="C489" s="700">
        <v>0</v>
      </c>
      <c r="D489" s="700">
        <v>0</v>
      </c>
      <c r="E489" s="701">
        <f t="shared" si="131"/>
        <v>0</v>
      </c>
      <c r="F489" s="702">
        <v>0</v>
      </c>
      <c r="G489" s="702">
        <v>0</v>
      </c>
      <c r="H489" s="703">
        <f t="shared" si="132"/>
        <v>0</v>
      </c>
    </row>
    <row r="490" spans="1:8" ht="22.5" hidden="1" outlineLevel="1">
      <c r="A490" s="1009" t="s">
        <v>1979</v>
      </c>
      <c r="B490" s="334" t="s">
        <v>1980</v>
      </c>
      <c r="C490" s="700">
        <v>0</v>
      </c>
      <c r="D490" s="700">
        <v>0</v>
      </c>
      <c r="E490" s="701">
        <f t="shared" si="131"/>
        <v>0</v>
      </c>
      <c r="F490" s="702">
        <v>0</v>
      </c>
      <c r="G490" s="702">
        <v>0</v>
      </c>
      <c r="H490" s="703">
        <f t="shared" si="132"/>
        <v>0</v>
      </c>
    </row>
    <row r="491" spans="1:8" ht="12.75" hidden="1" outlineLevel="1">
      <c r="A491" s="1009"/>
      <c r="B491" s="334" t="s">
        <v>1981</v>
      </c>
      <c r="C491" s="700">
        <v>0</v>
      </c>
      <c r="D491" s="700">
        <v>0</v>
      </c>
      <c r="E491" s="701">
        <f t="shared" si="131"/>
        <v>0</v>
      </c>
      <c r="F491" s="702">
        <v>0</v>
      </c>
      <c r="G491" s="702">
        <v>0</v>
      </c>
      <c r="H491" s="703">
        <f t="shared" si="132"/>
        <v>0</v>
      </c>
    </row>
    <row r="492" spans="1:8" ht="22.5" hidden="1" outlineLevel="1">
      <c r="A492" s="1009"/>
      <c r="B492" s="334" t="s">
        <v>1982</v>
      </c>
      <c r="C492" s="700">
        <v>0</v>
      </c>
      <c r="D492" s="700">
        <v>0</v>
      </c>
      <c r="E492" s="701">
        <f t="shared" si="131"/>
        <v>0</v>
      </c>
      <c r="F492" s="702">
        <v>0</v>
      </c>
      <c r="G492" s="702">
        <v>0</v>
      </c>
      <c r="H492" s="703">
        <f t="shared" si="132"/>
        <v>0</v>
      </c>
    </row>
    <row r="493" spans="1:8" ht="12.75" hidden="1" outlineLevel="1">
      <c r="A493" s="1009"/>
      <c r="B493" s="334" t="s">
        <v>1983</v>
      </c>
      <c r="C493" s="700">
        <v>0</v>
      </c>
      <c r="D493" s="700">
        <v>0</v>
      </c>
      <c r="E493" s="701">
        <f t="shared" si="131"/>
        <v>0</v>
      </c>
      <c r="F493" s="702">
        <v>0</v>
      </c>
      <c r="G493" s="702">
        <v>0</v>
      </c>
      <c r="H493" s="703">
        <f t="shared" si="132"/>
        <v>0</v>
      </c>
    </row>
    <row r="494" spans="1:8" ht="22.5" hidden="1" outlineLevel="1">
      <c r="A494" s="1009"/>
      <c r="B494" s="334" t="s">
        <v>1984</v>
      </c>
      <c r="C494" s="700">
        <v>36</v>
      </c>
      <c r="D494" s="700">
        <v>3</v>
      </c>
      <c r="E494" s="701">
        <f t="shared" si="131"/>
        <v>39</v>
      </c>
      <c r="F494" s="702">
        <v>0</v>
      </c>
      <c r="G494" s="702">
        <v>0</v>
      </c>
      <c r="H494" s="703">
        <f t="shared" si="132"/>
        <v>0</v>
      </c>
    </row>
    <row r="495" spans="1:8" ht="25.5" customHeight="1" collapsed="1">
      <c r="A495" s="1004" t="s">
        <v>3067</v>
      </c>
      <c r="B495" s="1004"/>
      <c r="C495" s="706">
        <v>130</v>
      </c>
      <c r="D495" s="706">
        <v>6</v>
      </c>
      <c r="E495" s="707">
        <f>C495+D495</f>
        <v>136</v>
      </c>
      <c r="F495" s="708">
        <v>0</v>
      </c>
      <c r="G495" s="708">
        <v>0</v>
      </c>
      <c r="H495" s="707">
        <f>F495+G495</f>
        <v>0</v>
      </c>
    </row>
    <row r="496" spans="1:8" ht="18.75" customHeight="1">
      <c r="A496" s="208" t="s">
        <v>3179</v>
      </c>
      <c r="B496" s="208"/>
      <c r="C496" s="709">
        <f>C6+C13+C49+C148+C238+C272+C317+C339+C411+C455+C495</f>
        <v>470</v>
      </c>
      <c r="D496" s="709">
        <f t="shared" ref="D496:H496" si="133">D6+D13+D49+D148+D238+D272+D317+D339+D411+D455+D495</f>
        <v>40</v>
      </c>
      <c r="E496" s="709">
        <f t="shared" si="133"/>
        <v>510</v>
      </c>
      <c r="F496" s="709">
        <f t="shared" si="133"/>
        <v>0</v>
      </c>
      <c r="G496" s="709">
        <f t="shared" si="133"/>
        <v>0</v>
      </c>
      <c r="H496" s="709">
        <f t="shared" si="133"/>
        <v>0</v>
      </c>
    </row>
    <row r="497" spans="1:19" ht="11.25" customHeight="1">
      <c r="A497" s="1003" t="s">
        <v>2966</v>
      </c>
      <c r="B497" s="1003"/>
      <c r="C497" s="1003"/>
      <c r="D497" s="1003"/>
      <c r="E497" s="1003"/>
      <c r="F497" s="1003"/>
      <c r="G497" s="1003"/>
      <c r="H497" s="1003"/>
      <c r="I497" s="236"/>
      <c r="J497" s="236"/>
      <c r="K497" s="236"/>
      <c r="L497" s="236"/>
      <c r="M497" s="236"/>
      <c r="N497" s="236"/>
      <c r="O497" s="236"/>
      <c r="P497" s="236"/>
      <c r="Q497" s="236"/>
      <c r="R497" s="236"/>
      <c r="S497" s="236"/>
    </row>
  </sheetData>
  <mergeCells count="162">
    <mergeCell ref="A2:H2"/>
    <mergeCell ref="C4:E4"/>
    <mergeCell ref="F4:H4"/>
    <mergeCell ref="A6:B6"/>
    <mergeCell ref="A7:B7"/>
    <mergeCell ref="A9:B9"/>
    <mergeCell ref="A11:B11"/>
    <mergeCell ref="A13:B13"/>
    <mergeCell ref="A29:A30"/>
    <mergeCell ref="A31:A34"/>
    <mergeCell ref="A36:A42"/>
    <mergeCell ref="A43:B43"/>
    <mergeCell ref="A44:A45"/>
    <mergeCell ref="A47:A48"/>
    <mergeCell ref="A14:B14"/>
    <mergeCell ref="A15:A18"/>
    <mergeCell ref="A20:B20"/>
    <mergeCell ref="A21:A24"/>
    <mergeCell ref="A25:A27"/>
    <mergeCell ref="A28:B28"/>
    <mergeCell ref="A69:A74"/>
    <mergeCell ref="A75:B75"/>
    <mergeCell ref="A76:A77"/>
    <mergeCell ref="A78:A79"/>
    <mergeCell ref="A83:A90"/>
    <mergeCell ref="A91:B91"/>
    <mergeCell ref="A49:B49"/>
    <mergeCell ref="A50:B50"/>
    <mergeCell ref="A51:A54"/>
    <mergeCell ref="A56:A58"/>
    <mergeCell ref="A59:A65"/>
    <mergeCell ref="A66:A68"/>
    <mergeCell ref="A116:B116"/>
    <mergeCell ref="A117:A121"/>
    <mergeCell ref="A122:A125"/>
    <mergeCell ref="A126:B126"/>
    <mergeCell ref="A127:A129"/>
    <mergeCell ref="A130:A131"/>
    <mergeCell ref="A95:A96"/>
    <mergeCell ref="A97:A103"/>
    <mergeCell ref="A104:B104"/>
    <mergeCell ref="A105:A107"/>
    <mergeCell ref="A108:A111"/>
    <mergeCell ref="A112:A115"/>
    <mergeCell ref="A159:A161"/>
    <mergeCell ref="A162:A167"/>
    <mergeCell ref="A168:A170"/>
    <mergeCell ref="A171:A175"/>
    <mergeCell ref="A176:B176"/>
    <mergeCell ref="A177:A180"/>
    <mergeCell ref="A132:A137"/>
    <mergeCell ref="A138:A140"/>
    <mergeCell ref="A141:A147"/>
    <mergeCell ref="A148:B148"/>
    <mergeCell ref="A149:B149"/>
    <mergeCell ref="A150:A158"/>
    <mergeCell ref="A209:A212"/>
    <mergeCell ref="A213:A218"/>
    <mergeCell ref="A219:B219"/>
    <mergeCell ref="A220:A222"/>
    <mergeCell ref="A223:A225"/>
    <mergeCell ref="A226:A230"/>
    <mergeCell ref="A181:A182"/>
    <mergeCell ref="A185:A193"/>
    <mergeCell ref="A194:B194"/>
    <mergeCell ref="A195:A199"/>
    <mergeCell ref="A200:A203"/>
    <mergeCell ref="A204:A208"/>
    <mergeCell ref="A244:B244"/>
    <mergeCell ref="A245:A248"/>
    <mergeCell ref="A249:A256"/>
    <mergeCell ref="A257:B257"/>
    <mergeCell ref="A258:A260"/>
    <mergeCell ref="A261:A263"/>
    <mergeCell ref="A231:A234"/>
    <mergeCell ref="A235:B235"/>
    <mergeCell ref="A236:A237"/>
    <mergeCell ref="A238:B238"/>
    <mergeCell ref="A239:B239"/>
    <mergeCell ref="A242:A243"/>
    <mergeCell ref="A280:A281"/>
    <mergeCell ref="A282:A284"/>
    <mergeCell ref="A285:A290"/>
    <mergeCell ref="A291:B291"/>
    <mergeCell ref="A292:A293"/>
    <mergeCell ref="A294:A296"/>
    <mergeCell ref="A264:B264"/>
    <mergeCell ref="A265:A271"/>
    <mergeCell ref="A272:B272"/>
    <mergeCell ref="A273:B273"/>
    <mergeCell ref="A274:A276"/>
    <mergeCell ref="A278:A279"/>
    <mergeCell ref="A317:B317"/>
    <mergeCell ref="A318:B318"/>
    <mergeCell ref="A319:A322"/>
    <mergeCell ref="A323:A326"/>
    <mergeCell ref="A328:B328"/>
    <mergeCell ref="A330:A333"/>
    <mergeCell ref="A298:A304"/>
    <mergeCell ref="A305:B305"/>
    <mergeCell ref="A306:A307"/>
    <mergeCell ref="A308:A310"/>
    <mergeCell ref="A311:B311"/>
    <mergeCell ref="A312:A316"/>
    <mergeCell ref="A354:A356"/>
    <mergeCell ref="A357:B357"/>
    <mergeCell ref="A358:A362"/>
    <mergeCell ref="A363:A366"/>
    <mergeCell ref="A367:A370"/>
    <mergeCell ref="A371:B371"/>
    <mergeCell ref="A334:B334"/>
    <mergeCell ref="A339:B339"/>
    <mergeCell ref="A340:B340"/>
    <mergeCell ref="A341:A343"/>
    <mergeCell ref="A344:A346"/>
    <mergeCell ref="A347:A353"/>
    <mergeCell ref="A391:A396"/>
    <mergeCell ref="A397:A399"/>
    <mergeCell ref="A400:A405"/>
    <mergeCell ref="A406:A410"/>
    <mergeCell ref="A411:B411"/>
    <mergeCell ref="A412:B412"/>
    <mergeCell ref="A372:A380"/>
    <mergeCell ref="A381:A383"/>
    <mergeCell ref="A384:B384"/>
    <mergeCell ref="A385:A387"/>
    <mergeCell ref="A388:A389"/>
    <mergeCell ref="A390:B390"/>
    <mergeCell ref="A440:A442"/>
    <mergeCell ref="A443:B443"/>
    <mergeCell ref="A444:A445"/>
    <mergeCell ref="A446:A447"/>
    <mergeCell ref="A413:A416"/>
    <mergeCell ref="A417:A418"/>
    <mergeCell ref="A419:A420"/>
    <mergeCell ref="A421:A423"/>
    <mergeCell ref="A424:A431"/>
    <mergeCell ref="A433:A434"/>
    <mergeCell ref="A497:H497"/>
    <mergeCell ref="A495:B495"/>
    <mergeCell ref="A1:H1"/>
    <mergeCell ref="A4:B5"/>
    <mergeCell ref="A480:B480"/>
    <mergeCell ref="A481:A482"/>
    <mergeCell ref="A483:B483"/>
    <mergeCell ref="A486:B486"/>
    <mergeCell ref="A487:A489"/>
    <mergeCell ref="A490:A494"/>
    <mergeCell ref="A463:B463"/>
    <mergeCell ref="A464:A469"/>
    <mergeCell ref="A470:B470"/>
    <mergeCell ref="A471:A473"/>
    <mergeCell ref="A474:A475"/>
    <mergeCell ref="A476:A479"/>
    <mergeCell ref="A448:A449"/>
    <mergeCell ref="A450:A453"/>
    <mergeCell ref="A455:B455"/>
    <mergeCell ref="A456:B456"/>
    <mergeCell ref="A457:A458"/>
    <mergeCell ref="A459:A462"/>
    <mergeCell ref="A435:A438"/>
    <mergeCell ref="A439:B439"/>
  </mergeCells>
  <printOptions horizontalCentered="1" verticalCentered="1"/>
  <pageMargins left="0.19685039370078741" right="0.19685039370078741" top="0.19685039370078741" bottom="0.19685039370078741" header="0.19685039370078741" footer="0.19685039370078741"/>
  <pageSetup paperSize="9" scale="70" orientation="portrait" r:id="rId1"/>
  <ignoredErrors>
    <ignoredError sqref="E8:E495 H8:H495" formula="1"/>
    <ignoredError sqref="C486:D486 F470:G470" formulaRange="1"/>
  </ignoredErrors>
</worksheet>
</file>

<file path=xl/worksheets/sheet3.xml><?xml version="1.0" encoding="utf-8"?>
<worksheet xmlns="http://schemas.openxmlformats.org/spreadsheetml/2006/main" xmlns:r="http://schemas.openxmlformats.org/officeDocument/2006/relationships">
  <dimension ref="A1:U759"/>
  <sheetViews>
    <sheetView showGridLines="0" zoomScaleNormal="100" workbookViewId="0">
      <pane xSplit="3" ySplit="6" topLeftCell="D678"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1.25" outlineLevelRow="2"/>
  <cols>
    <col min="1" max="1" width="13.28515625" style="9" customWidth="1"/>
    <col min="2" max="2" width="14.85546875" style="9" customWidth="1"/>
    <col min="3" max="3" width="28.7109375" style="9" customWidth="1"/>
    <col min="4" max="4" width="9.28515625" style="9" customWidth="1"/>
    <col min="5" max="5" width="9.5703125" style="9" customWidth="1"/>
    <col min="6" max="6" width="4.85546875" style="9" bestFit="1" customWidth="1"/>
    <col min="7" max="7" width="5.7109375" style="9" bestFit="1" customWidth="1"/>
    <col min="8" max="8" width="4.85546875" style="9" bestFit="1" customWidth="1"/>
    <col min="9" max="9" width="5.7109375" style="9" bestFit="1" customWidth="1"/>
    <col min="10" max="10" width="9.28515625" style="9" customWidth="1"/>
    <col min="11" max="11" width="10.140625" style="9" customWidth="1"/>
    <col min="12" max="13" width="4.85546875" style="9" bestFit="1" customWidth="1"/>
    <col min="14" max="14" width="3.5703125" style="9" bestFit="1" customWidth="1"/>
    <col min="15" max="15" width="4.85546875" style="9" bestFit="1" customWidth="1"/>
    <col min="16" max="16" width="6.5703125" style="9" bestFit="1" customWidth="1"/>
    <col min="17" max="17" width="6.28515625" style="9" bestFit="1" customWidth="1"/>
    <col min="18" max="18" width="6.7109375" style="9" bestFit="1" customWidth="1"/>
    <col min="19" max="21" width="6.7109375" style="9" customWidth="1"/>
    <col min="22" max="16384" width="9.140625" style="9"/>
  </cols>
  <sheetData>
    <row r="1" spans="1:21" ht="12.75">
      <c r="A1" s="741" t="s">
        <v>3226</v>
      </c>
      <c r="B1" s="741"/>
      <c r="C1" s="741"/>
      <c r="D1" s="741"/>
      <c r="E1" s="741"/>
      <c r="F1" s="741"/>
      <c r="G1" s="741"/>
      <c r="H1" s="741"/>
      <c r="I1" s="741"/>
      <c r="J1" s="741"/>
      <c r="K1" s="741"/>
      <c r="L1" s="741"/>
      <c r="M1" s="741"/>
      <c r="N1" s="741"/>
      <c r="O1" s="741"/>
      <c r="P1" s="741"/>
      <c r="Q1" s="741"/>
      <c r="R1" s="741"/>
      <c r="S1" s="741"/>
      <c r="T1" s="741"/>
      <c r="U1" s="741"/>
    </row>
    <row r="2" spans="1:21" ht="12.75">
      <c r="A2" s="742" t="s">
        <v>3184</v>
      </c>
      <c r="B2" s="742"/>
      <c r="C2" s="742"/>
      <c r="D2" s="742"/>
      <c r="E2" s="742"/>
      <c r="F2" s="742"/>
      <c r="G2" s="742"/>
      <c r="H2" s="742"/>
      <c r="I2" s="742"/>
      <c r="J2" s="742"/>
      <c r="K2" s="742"/>
      <c r="L2" s="742"/>
      <c r="M2" s="742"/>
      <c r="N2" s="742"/>
      <c r="O2" s="742"/>
      <c r="P2" s="742"/>
      <c r="Q2" s="742"/>
      <c r="R2" s="742"/>
      <c r="S2" s="742"/>
      <c r="T2" s="742"/>
      <c r="U2" s="742"/>
    </row>
    <row r="3" spans="1:21">
      <c r="A3" s="190"/>
      <c r="B3" s="190"/>
      <c r="C3" s="190"/>
      <c r="D3" s="190"/>
      <c r="E3" s="190"/>
      <c r="F3" s="190"/>
      <c r="G3" s="190"/>
      <c r="H3" s="190"/>
      <c r="I3" s="190"/>
      <c r="J3" s="190"/>
      <c r="K3" s="190"/>
      <c r="L3" s="190"/>
      <c r="M3" s="190"/>
      <c r="N3" s="190"/>
      <c r="O3" s="190"/>
      <c r="P3" s="190"/>
      <c r="Q3" s="190"/>
      <c r="R3" s="190"/>
      <c r="S3" s="190"/>
      <c r="T3" s="743" t="s">
        <v>2935</v>
      </c>
      <c r="U3" s="743"/>
    </row>
    <row r="4" spans="1:21" ht="30" customHeight="1">
      <c r="A4" s="735" t="s">
        <v>2902</v>
      </c>
      <c r="B4" s="735"/>
      <c r="C4" s="735"/>
      <c r="D4" s="718" t="s">
        <v>3056</v>
      </c>
      <c r="E4" s="718"/>
      <c r="F4" s="718"/>
      <c r="G4" s="718"/>
      <c r="H4" s="718"/>
      <c r="I4" s="718"/>
      <c r="J4" s="718"/>
      <c r="K4" s="718"/>
      <c r="L4" s="718"/>
      <c r="M4" s="718"/>
      <c r="N4" s="718"/>
      <c r="O4" s="718"/>
      <c r="P4" s="718"/>
      <c r="Q4" s="718"/>
      <c r="R4" s="718"/>
      <c r="S4" s="719" t="s">
        <v>3057</v>
      </c>
      <c r="T4" s="719"/>
      <c r="U4" s="719"/>
    </row>
    <row r="5" spans="1:21" ht="27" customHeight="1">
      <c r="A5" s="736"/>
      <c r="B5" s="736"/>
      <c r="C5" s="736"/>
      <c r="D5" s="718" t="s">
        <v>3027</v>
      </c>
      <c r="E5" s="718"/>
      <c r="F5" s="718"/>
      <c r="G5" s="718"/>
      <c r="H5" s="718"/>
      <c r="I5" s="718"/>
      <c r="J5" s="718" t="s">
        <v>3028</v>
      </c>
      <c r="K5" s="718"/>
      <c r="L5" s="718"/>
      <c r="M5" s="718"/>
      <c r="N5" s="718"/>
      <c r="O5" s="718"/>
      <c r="P5" s="715" t="s">
        <v>2924</v>
      </c>
      <c r="Q5" s="716"/>
      <c r="R5" s="717"/>
      <c r="S5" s="720"/>
      <c r="T5" s="720"/>
      <c r="U5" s="720"/>
    </row>
    <row r="6" spans="1:21" ht="48.75" customHeight="1">
      <c r="A6" s="737"/>
      <c r="B6" s="737"/>
      <c r="C6" s="737"/>
      <c r="D6" s="327" t="s">
        <v>2969</v>
      </c>
      <c r="E6" s="327" t="s">
        <v>3093</v>
      </c>
      <c r="F6" s="327" t="s">
        <v>2895</v>
      </c>
      <c r="G6" s="327" t="s">
        <v>2896</v>
      </c>
      <c r="H6" s="327" t="s">
        <v>2897</v>
      </c>
      <c r="I6" s="327" t="s">
        <v>2957</v>
      </c>
      <c r="J6" s="327" t="s">
        <v>2969</v>
      </c>
      <c r="K6" s="327" t="s">
        <v>3093</v>
      </c>
      <c r="L6" s="327" t="s">
        <v>2895</v>
      </c>
      <c r="M6" s="327" t="s">
        <v>2896</v>
      </c>
      <c r="N6" s="327" t="s">
        <v>2897</v>
      </c>
      <c r="O6" s="327" t="s">
        <v>2957</v>
      </c>
      <c r="P6" s="270" t="s">
        <v>3027</v>
      </c>
      <c r="Q6" s="409" t="s">
        <v>3028</v>
      </c>
      <c r="R6" s="270" t="s">
        <v>2924</v>
      </c>
      <c r="S6" s="408" t="s">
        <v>3027</v>
      </c>
      <c r="T6" s="408" t="s">
        <v>3028</v>
      </c>
      <c r="U6" s="410" t="s">
        <v>2924</v>
      </c>
    </row>
    <row r="7" spans="1:21" ht="14.1" customHeight="1">
      <c r="A7" s="721" t="s">
        <v>1</v>
      </c>
      <c r="B7" s="721"/>
      <c r="C7" s="721"/>
      <c r="D7" s="191">
        <f>SUM(D8:D38)</f>
        <v>552</v>
      </c>
      <c r="E7" s="191">
        <f t="shared" ref="E7:T7" si="0">SUM(E8:E38)</f>
        <v>24</v>
      </c>
      <c r="F7" s="191">
        <f t="shared" si="0"/>
        <v>56</v>
      </c>
      <c r="G7" s="191">
        <f t="shared" si="0"/>
        <v>65</v>
      </c>
      <c r="H7" s="191">
        <f t="shared" si="0"/>
        <v>9</v>
      </c>
      <c r="I7" s="191">
        <f t="shared" si="0"/>
        <v>468</v>
      </c>
      <c r="J7" s="191">
        <f t="shared" si="0"/>
        <v>281</v>
      </c>
      <c r="K7" s="191">
        <f t="shared" si="0"/>
        <v>12</v>
      </c>
      <c r="L7" s="191">
        <f t="shared" si="0"/>
        <v>25</v>
      </c>
      <c r="M7" s="191">
        <f t="shared" si="0"/>
        <v>41</v>
      </c>
      <c r="N7" s="191">
        <f t="shared" si="0"/>
        <v>10</v>
      </c>
      <c r="O7" s="191">
        <f t="shared" si="0"/>
        <v>176</v>
      </c>
      <c r="P7" s="192">
        <f t="shared" ref="P7:P70" si="1">SUM(D7:I7)</f>
        <v>1174</v>
      </c>
      <c r="Q7" s="192">
        <f t="shared" ref="Q7:Q70" si="2">SUM(J7:O7)</f>
        <v>545</v>
      </c>
      <c r="R7" s="192">
        <f>+Q7+P7</f>
        <v>1719</v>
      </c>
      <c r="S7" s="192">
        <f t="shared" si="0"/>
        <v>0</v>
      </c>
      <c r="T7" s="192">
        <f t="shared" si="0"/>
        <v>0</v>
      </c>
      <c r="U7" s="192">
        <f t="shared" ref="U7:U70" si="3">+T7+S7</f>
        <v>0</v>
      </c>
    </row>
    <row r="8" spans="1:21" ht="22.5" hidden="1" outlineLevel="1">
      <c r="A8" s="745" t="s">
        <v>1</v>
      </c>
      <c r="B8" s="746" t="s">
        <v>2</v>
      </c>
      <c r="C8" s="329" t="s">
        <v>3</v>
      </c>
      <c r="D8" s="272">
        <v>2</v>
      </c>
      <c r="E8" s="273">
        <v>0</v>
      </c>
      <c r="F8" s="273">
        <v>0</v>
      </c>
      <c r="G8" s="273">
        <v>0</v>
      </c>
      <c r="H8" s="273">
        <v>0</v>
      </c>
      <c r="I8" s="272">
        <v>2</v>
      </c>
      <c r="J8" s="273">
        <v>0</v>
      </c>
      <c r="K8" s="272">
        <v>0</v>
      </c>
      <c r="L8" s="273">
        <v>0</v>
      </c>
      <c r="M8" s="272">
        <v>0</v>
      </c>
      <c r="N8" s="273">
        <v>0</v>
      </c>
      <c r="O8" s="272">
        <v>0</v>
      </c>
      <c r="P8" s="272">
        <f>SUM(D8:I8)</f>
        <v>4</v>
      </c>
      <c r="Q8" s="273">
        <f t="shared" si="2"/>
        <v>0</v>
      </c>
      <c r="R8" s="272">
        <f t="shared" ref="R8:R71" si="4">+Q8+P8</f>
        <v>4</v>
      </c>
      <c r="S8" s="274">
        <v>0</v>
      </c>
      <c r="T8" s="274">
        <v>0</v>
      </c>
      <c r="U8" s="275">
        <f t="shared" si="3"/>
        <v>0</v>
      </c>
    </row>
    <row r="9" spans="1:21" hidden="1" outlineLevel="1">
      <c r="A9" s="745"/>
      <c r="B9" s="746"/>
      <c r="C9" s="329" t="s">
        <v>4</v>
      </c>
      <c r="D9" s="272">
        <v>1</v>
      </c>
      <c r="E9" s="273">
        <v>0</v>
      </c>
      <c r="F9" s="273">
        <v>0</v>
      </c>
      <c r="G9" s="273">
        <v>0</v>
      </c>
      <c r="H9" s="273">
        <v>0</v>
      </c>
      <c r="I9" s="273">
        <v>1</v>
      </c>
      <c r="J9" s="273">
        <v>0</v>
      </c>
      <c r="K9" s="273">
        <v>0</v>
      </c>
      <c r="L9" s="273">
        <v>0</v>
      </c>
      <c r="M9" s="273">
        <v>0</v>
      </c>
      <c r="N9" s="273">
        <v>0</v>
      </c>
      <c r="O9" s="273">
        <v>0</v>
      </c>
      <c r="P9" s="272">
        <f t="shared" ref="P9:P38" si="5">SUM(D9:I9)</f>
        <v>2</v>
      </c>
      <c r="Q9" s="273">
        <f t="shared" si="2"/>
        <v>0</v>
      </c>
      <c r="R9" s="272">
        <f t="shared" si="4"/>
        <v>2</v>
      </c>
      <c r="S9" s="274">
        <v>0</v>
      </c>
      <c r="T9" s="274">
        <v>0</v>
      </c>
      <c r="U9" s="275">
        <f t="shared" si="3"/>
        <v>0</v>
      </c>
    </row>
    <row r="10" spans="1:21" ht="22.5" hidden="1" outlineLevel="1">
      <c r="A10" s="745"/>
      <c r="B10" s="746"/>
      <c r="C10" s="329" t="s">
        <v>5</v>
      </c>
      <c r="D10" s="272">
        <v>13</v>
      </c>
      <c r="E10" s="272">
        <v>0</v>
      </c>
      <c r="F10" s="273">
        <v>0</v>
      </c>
      <c r="G10" s="273">
        <v>0</v>
      </c>
      <c r="H10" s="272">
        <v>0</v>
      </c>
      <c r="I10" s="272">
        <v>5</v>
      </c>
      <c r="J10" s="272">
        <v>25</v>
      </c>
      <c r="K10" s="272">
        <v>0</v>
      </c>
      <c r="L10" s="273">
        <v>4</v>
      </c>
      <c r="M10" s="272">
        <v>4</v>
      </c>
      <c r="N10" s="272">
        <v>1</v>
      </c>
      <c r="O10" s="272">
        <v>6</v>
      </c>
      <c r="P10" s="272">
        <f t="shared" si="5"/>
        <v>18</v>
      </c>
      <c r="Q10" s="273">
        <f t="shared" si="2"/>
        <v>40</v>
      </c>
      <c r="R10" s="272">
        <f t="shared" si="4"/>
        <v>58</v>
      </c>
      <c r="S10" s="274">
        <v>0</v>
      </c>
      <c r="T10" s="274">
        <v>0</v>
      </c>
      <c r="U10" s="275">
        <f t="shared" si="3"/>
        <v>0</v>
      </c>
    </row>
    <row r="11" spans="1:21" hidden="1" outlineLevel="1">
      <c r="A11" s="745"/>
      <c r="B11" s="746"/>
      <c r="C11" s="329" t="s">
        <v>6</v>
      </c>
      <c r="D11" s="273">
        <v>0</v>
      </c>
      <c r="E11" s="273">
        <v>0</v>
      </c>
      <c r="F11" s="273">
        <v>0</v>
      </c>
      <c r="G11" s="273">
        <v>0</v>
      </c>
      <c r="H11" s="273">
        <v>0</v>
      </c>
      <c r="I11" s="273">
        <v>0</v>
      </c>
      <c r="J11" s="273">
        <v>0</v>
      </c>
      <c r="K11" s="273">
        <v>0</v>
      </c>
      <c r="L11" s="273">
        <v>0</v>
      </c>
      <c r="M11" s="273">
        <v>0</v>
      </c>
      <c r="N11" s="273">
        <v>0</v>
      </c>
      <c r="O11" s="273">
        <v>0</v>
      </c>
      <c r="P11" s="272">
        <f t="shared" si="5"/>
        <v>0</v>
      </c>
      <c r="Q11" s="273">
        <f t="shared" si="2"/>
        <v>0</v>
      </c>
      <c r="R11" s="272">
        <f t="shared" si="4"/>
        <v>0</v>
      </c>
      <c r="S11" s="274">
        <v>0</v>
      </c>
      <c r="T11" s="274">
        <v>0</v>
      </c>
      <c r="U11" s="275">
        <f t="shared" si="3"/>
        <v>0</v>
      </c>
    </row>
    <row r="12" spans="1:21" hidden="1" outlineLevel="1">
      <c r="A12" s="745"/>
      <c r="B12" s="746"/>
      <c r="C12" s="329" t="s">
        <v>7</v>
      </c>
      <c r="D12" s="273">
        <v>0</v>
      </c>
      <c r="E12" s="273">
        <v>0</v>
      </c>
      <c r="F12" s="273">
        <v>0</v>
      </c>
      <c r="G12" s="273">
        <v>0</v>
      </c>
      <c r="H12" s="273">
        <v>0</v>
      </c>
      <c r="I12" s="273">
        <v>0</v>
      </c>
      <c r="J12" s="273">
        <v>0</v>
      </c>
      <c r="K12" s="273">
        <v>0</v>
      </c>
      <c r="L12" s="273">
        <v>0</v>
      </c>
      <c r="M12" s="273">
        <v>0</v>
      </c>
      <c r="N12" s="273">
        <v>0</v>
      </c>
      <c r="O12" s="273">
        <v>0</v>
      </c>
      <c r="P12" s="272">
        <f t="shared" si="5"/>
        <v>0</v>
      </c>
      <c r="Q12" s="273">
        <f t="shared" si="2"/>
        <v>0</v>
      </c>
      <c r="R12" s="272">
        <f t="shared" si="4"/>
        <v>0</v>
      </c>
      <c r="S12" s="274">
        <v>0</v>
      </c>
      <c r="T12" s="274">
        <v>0</v>
      </c>
      <c r="U12" s="275">
        <f t="shared" si="3"/>
        <v>0</v>
      </c>
    </row>
    <row r="13" spans="1:21" hidden="1" outlineLevel="1">
      <c r="A13" s="745"/>
      <c r="B13" s="746"/>
      <c r="C13" s="329" t="s">
        <v>8</v>
      </c>
      <c r="D13" s="273">
        <v>0</v>
      </c>
      <c r="E13" s="273">
        <v>0</v>
      </c>
      <c r="F13" s="273">
        <v>0</v>
      </c>
      <c r="G13" s="273">
        <v>0</v>
      </c>
      <c r="H13" s="273">
        <v>0</v>
      </c>
      <c r="I13" s="273">
        <v>0</v>
      </c>
      <c r="J13" s="273">
        <v>0</v>
      </c>
      <c r="K13" s="273">
        <v>0</v>
      </c>
      <c r="L13" s="273">
        <v>0</v>
      </c>
      <c r="M13" s="273">
        <v>0</v>
      </c>
      <c r="N13" s="273">
        <v>0</v>
      </c>
      <c r="O13" s="273">
        <v>0</v>
      </c>
      <c r="P13" s="272">
        <f t="shared" si="5"/>
        <v>0</v>
      </c>
      <c r="Q13" s="273">
        <f t="shared" si="2"/>
        <v>0</v>
      </c>
      <c r="R13" s="272">
        <f t="shared" si="4"/>
        <v>0</v>
      </c>
      <c r="S13" s="274">
        <v>0</v>
      </c>
      <c r="T13" s="274">
        <v>0</v>
      </c>
      <c r="U13" s="275">
        <f t="shared" si="3"/>
        <v>0</v>
      </c>
    </row>
    <row r="14" spans="1:21" ht="22.5" hidden="1" outlineLevel="1">
      <c r="A14" s="745"/>
      <c r="B14" s="746"/>
      <c r="C14" s="329" t="s">
        <v>9</v>
      </c>
      <c r="D14" s="272">
        <v>5</v>
      </c>
      <c r="E14" s="273">
        <v>0</v>
      </c>
      <c r="F14" s="273">
        <v>1</v>
      </c>
      <c r="G14" s="273">
        <v>0</v>
      </c>
      <c r="H14" s="273">
        <v>0</v>
      </c>
      <c r="I14" s="272">
        <v>8</v>
      </c>
      <c r="J14" s="272">
        <v>5</v>
      </c>
      <c r="K14" s="272">
        <v>1</v>
      </c>
      <c r="L14" s="273">
        <v>0</v>
      </c>
      <c r="M14" s="273">
        <v>1</v>
      </c>
      <c r="N14" s="273">
        <v>0</v>
      </c>
      <c r="O14" s="272">
        <v>4</v>
      </c>
      <c r="P14" s="272">
        <f t="shared" si="5"/>
        <v>14</v>
      </c>
      <c r="Q14" s="273">
        <f t="shared" si="2"/>
        <v>11</v>
      </c>
      <c r="R14" s="272">
        <f t="shared" si="4"/>
        <v>25</v>
      </c>
      <c r="S14" s="274">
        <v>0</v>
      </c>
      <c r="T14" s="274">
        <v>0</v>
      </c>
      <c r="U14" s="275">
        <f t="shared" si="3"/>
        <v>0</v>
      </c>
    </row>
    <row r="15" spans="1:21" hidden="1" outlineLevel="1">
      <c r="A15" s="745"/>
      <c r="B15" s="746" t="s">
        <v>10</v>
      </c>
      <c r="C15" s="329" t="s">
        <v>11</v>
      </c>
      <c r="D15" s="272">
        <v>2</v>
      </c>
      <c r="E15" s="273">
        <v>0</v>
      </c>
      <c r="F15" s="273">
        <v>0</v>
      </c>
      <c r="G15" s="273">
        <v>0</v>
      </c>
      <c r="H15" s="273">
        <v>0</v>
      </c>
      <c r="I15" s="272">
        <v>0</v>
      </c>
      <c r="J15" s="273">
        <v>0</v>
      </c>
      <c r="K15" s="273">
        <v>0</v>
      </c>
      <c r="L15" s="273">
        <v>0</v>
      </c>
      <c r="M15" s="273">
        <v>0</v>
      </c>
      <c r="N15" s="273">
        <v>0</v>
      </c>
      <c r="O15" s="272">
        <v>0</v>
      </c>
      <c r="P15" s="272">
        <f t="shared" si="5"/>
        <v>2</v>
      </c>
      <c r="Q15" s="273">
        <f t="shared" si="2"/>
        <v>0</v>
      </c>
      <c r="R15" s="272">
        <f t="shared" si="4"/>
        <v>2</v>
      </c>
      <c r="S15" s="274">
        <v>0</v>
      </c>
      <c r="T15" s="274">
        <v>0</v>
      </c>
      <c r="U15" s="275">
        <f t="shared" si="3"/>
        <v>0</v>
      </c>
    </row>
    <row r="16" spans="1:21" ht="22.5" hidden="1" outlineLevel="1">
      <c r="A16" s="745"/>
      <c r="B16" s="746"/>
      <c r="C16" s="329" t="s">
        <v>12</v>
      </c>
      <c r="D16" s="273">
        <v>0</v>
      </c>
      <c r="E16" s="273">
        <v>0</v>
      </c>
      <c r="F16" s="273">
        <v>0</v>
      </c>
      <c r="G16" s="273">
        <v>0</v>
      </c>
      <c r="H16" s="273">
        <v>0</v>
      </c>
      <c r="I16" s="273">
        <v>0</v>
      </c>
      <c r="J16" s="273">
        <v>0</v>
      </c>
      <c r="K16" s="273">
        <v>0</v>
      </c>
      <c r="L16" s="273">
        <v>0</v>
      </c>
      <c r="M16" s="273">
        <v>0</v>
      </c>
      <c r="N16" s="273">
        <v>0</v>
      </c>
      <c r="O16" s="273">
        <v>0</v>
      </c>
      <c r="P16" s="272">
        <f t="shared" si="5"/>
        <v>0</v>
      </c>
      <c r="Q16" s="273">
        <f t="shared" si="2"/>
        <v>0</v>
      </c>
      <c r="R16" s="272">
        <f t="shared" si="4"/>
        <v>0</v>
      </c>
      <c r="S16" s="274">
        <v>0</v>
      </c>
      <c r="T16" s="274">
        <v>0</v>
      </c>
      <c r="U16" s="275">
        <f t="shared" si="3"/>
        <v>0</v>
      </c>
    </row>
    <row r="17" spans="1:21" hidden="1" outlineLevel="1">
      <c r="A17" s="745"/>
      <c r="B17" s="746"/>
      <c r="C17" s="329" t="s">
        <v>13</v>
      </c>
      <c r="D17" s="272">
        <v>3</v>
      </c>
      <c r="E17" s="273">
        <v>0</v>
      </c>
      <c r="F17" s="273">
        <v>0</v>
      </c>
      <c r="G17" s="273">
        <v>0</v>
      </c>
      <c r="H17" s="273">
        <v>0</v>
      </c>
      <c r="I17" s="272">
        <v>1</v>
      </c>
      <c r="J17" s="273">
        <v>1</v>
      </c>
      <c r="K17" s="273">
        <v>0</v>
      </c>
      <c r="L17" s="273">
        <v>0</v>
      </c>
      <c r="M17" s="273">
        <v>0</v>
      </c>
      <c r="N17" s="273">
        <v>0</v>
      </c>
      <c r="O17" s="273">
        <v>0</v>
      </c>
      <c r="P17" s="272">
        <f t="shared" si="5"/>
        <v>4</v>
      </c>
      <c r="Q17" s="273">
        <f t="shared" si="2"/>
        <v>1</v>
      </c>
      <c r="R17" s="272">
        <f t="shared" si="4"/>
        <v>5</v>
      </c>
      <c r="S17" s="274">
        <v>0</v>
      </c>
      <c r="T17" s="274">
        <v>0</v>
      </c>
      <c r="U17" s="275">
        <f t="shared" si="3"/>
        <v>0</v>
      </c>
    </row>
    <row r="18" spans="1:21" ht="22.5" hidden="1" outlineLevel="1">
      <c r="A18" s="745"/>
      <c r="B18" s="746"/>
      <c r="C18" s="329" t="s">
        <v>14</v>
      </c>
      <c r="D18" s="272">
        <v>8</v>
      </c>
      <c r="E18" s="273">
        <v>0</v>
      </c>
      <c r="F18" s="273">
        <v>0</v>
      </c>
      <c r="G18" s="273">
        <v>0</v>
      </c>
      <c r="H18" s="273">
        <v>0</v>
      </c>
      <c r="I18" s="272">
        <v>2</v>
      </c>
      <c r="J18" s="273">
        <v>1</v>
      </c>
      <c r="K18" s="273">
        <v>0</v>
      </c>
      <c r="L18" s="273">
        <v>0</v>
      </c>
      <c r="M18" s="273">
        <v>0</v>
      </c>
      <c r="N18" s="273">
        <v>0</v>
      </c>
      <c r="O18" s="273">
        <v>1</v>
      </c>
      <c r="P18" s="272">
        <f t="shared" si="5"/>
        <v>10</v>
      </c>
      <c r="Q18" s="273">
        <f t="shared" si="2"/>
        <v>2</v>
      </c>
      <c r="R18" s="272">
        <f t="shared" si="4"/>
        <v>12</v>
      </c>
      <c r="S18" s="274">
        <v>0</v>
      </c>
      <c r="T18" s="274">
        <v>0</v>
      </c>
      <c r="U18" s="275">
        <f t="shared" si="3"/>
        <v>0</v>
      </c>
    </row>
    <row r="19" spans="1:21" ht="22.5" hidden="1" outlineLevel="1">
      <c r="A19" s="745"/>
      <c r="B19" s="746"/>
      <c r="C19" s="329" t="s">
        <v>15</v>
      </c>
      <c r="D19" s="273">
        <v>2</v>
      </c>
      <c r="E19" s="273">
        <v>0</v>
      </c>
      <c r="F19" s="273">
        <v>0</v>
      </c>
      <c r="G19" s="273">
        <v>1</v>
      </c>
      <c r="H19" s="273">
        <v>0</v>
      </c>
      <c r="I19" s="273">
        <v>2</v>
      </c>
      <c r="J19" s="273">
        <v>7</v>
      </c>
      <c r="K19" s="273">
        <v>0</v>
      </c>
      <c r="L19" s="273">
        <v>2</v>
      </c>
      <c r="M19" s="273">
        <v>0</v>
      </c>
      <c r="N19" s="273">
        <v>0</v>
      </c>
      <c r="O19" s="273">
        <v>19</v>
      </c>
      <c r="P19" s="272">
        <f t="shared" si="5"/>
        <v>5</v>
      </c>
      <c r="Q19" s="273">
        <f t="shared" si="2"/>
        <v>28</v>
      </c>
      <c r="R19" s="272">
        <f t="shared" si="4"/>
        <v>33</v>
      </c>
      <c r="S19" s="274">
        <v>0</v>
      </c>
      <c r="T19" s="274">
        <v>0</v>
      </c>
      <c r="U19" s="275">
        <f t="shared" si="3"/>
        <v>0</v>
      </c>
    </row>
    <row r="20" spans="1:21" hidden="1" outlineLevel="1">
      <c r="A20" s="745"/>
      <c r="B20" s="746"/>
      <c r="C20" s="329" t="s">
        <v>16</v>
      </c>
      <c r="D20" s="272">
        <v>1</v>
      </c>
      <c r="E20" s="272">
        <v>0</v>
      </c>
      <c r="F20" s="273">
        <v>0</v>
      </c>
      <c r="G20" s="272">
        <v>0</v>
      </c>
      <c r="H20" s="273">
        <v>0</v>
      </c>
      <c r="I20" s="272">
        <v>0</v>
      </c>
      <c r="J20" s="272">
        <v>0</v>
      </c>
      <c r="K20" s="272">
        <v>0</v>
      </c>
      <c r="L20" s="273">
        <v>0</v>
      </c>
      <c r="M20" s="273">
        <v>0</v>
      </c>
      <c r="N20" s="273">
        <v>0</v>
      </c>
      <c r="O20" s="273">
        <v>0</v>
      </c>
      <c r="P20" s="272">
        <f t="shared" si="5"/>
        <v>1</v>
      </c>
      <c r="Q20" s="273">
        <f t="shared" si="2"/>
        <v>0</v>
      </c>
      <c r="R20" s="272">
        <f t="shared" si="4"/>
        <v>1</v>
      </c>
      <c r="S20" s="274">
        <v>0</v>
      </c>
      <c r="T20" s="274">
        <v>0</v>
      </c>
      <c r="U20" s="275">
        <f t="shared" si="3"/>
        <v>0</v>
      </c>
    </row>
    <row r="21" spans="1:21" ht="22.5" hidden="1" outlineLevel="1">
      <c r="A21" s="745"/>
      <c r="B21" s="746"/>
      <c r="C21" s="329" t="s">
        <v>17</v>
      </c>
      <c r="D21" s="273">
        <v>0</v>
      </c>
      <c r="E21" s="273">
        <v>0</v>
      </c>
      <c r="F21" s="273">
        <v>0</v>
      </c>
      <c r="G21" s="273">
        <v>0</v>
      </c>
      <c r="H21" s="273">
        <v>0</v>
      </c>
      <c r="I21" s="273">
        <v>1</v>
      </c>
      <c r="J21" s="273">
        <v>0</v>
      </c>
      <c r="K21" s="273">
        <v>0</v>
      </c>
      <c r="L21" s="273">
        <v>0</v>
      </c>
      <c r="M21" s="273">
        <v>0</v>
      </c>
      <c r="N21" s="273">
        <v>0</v>
      </c>
      <c r="O21" s="273">
        <v>0</v>
      </c>
      <c r="P21" s="272">
        <f t="shared" si="5"/>
        <v>1</v>
      </c>
      <c r="Q21" s="273">
        <f t="shared" si="2"/>
        <v>0</v>
      </c>
      <c r="R21" s="272">
        <f t="shared" si="4"/>
        <v>1</v>
      </c>
      <c r="S21" s="274">
        <v>0</v>
      </c>
      <c r="T21" s="274">
        <v>0</v>
      </c>
      <c r="U21" s="275">
        <f t="shared" si="3"/>
        <v>0</v>
      </c>
    </row>
    <row r="22" spans="1:21" ht="33.75" hidden="1" outlineLevel="1">
      <c r="A22" s="745"/>
      <c r="B22" s="746"/>
      <c r="C22" s="329" t="s">
        <v>18</v>
      </c>
      <c r="D22" s="273">
        <v>1</v>
      </c>
      <c r="E22" s="273">
        <v>0</v>
      </c>
      <c r="F22" s="273">
        <v>0</v>
      </c>
      <c r="G22" s="273">
        <v>0</v>
      </c>
      <c r="H22" s="273">
        <v>0</v>
      </c>
      <c r="I22" s="273">
        <v>0</v>
      </c>
      <c r="J22" s="273">
        <v>0</v>
      </c>
      <c r="K22" s="273">
        <v>0</v>
      </c>
      <c r="L22" s="273">
        <v>0</v>
      </c>
      <c r="M22" s="273">
        <v>0</v>
      </c>
      <c r="N22" s="273">
        <v>0</v>
      </c>
      <c r="O22" s="273">
        <v>0</v>
      </c>
      <c r="P22" s="272">
        <f t="shared" si="5"/>
        <v>1</v>
      </c>
      <c r="Q22" s="273">
        <f t="shared" si="2"/>
        <v>0</v>
      </c>
      <c r="R22" s="272">
        <f t="shared" si="4"/>
        <v>1</v>
      </c>
      <c r="S22" s="274">
        <v>0</v>
      </c>
      <c r="T22" s="274">
        <v>0</v>
      </c>
      <c r="U22" s="275">
        <f t="shared" si="3"/>
        <v>0</v>
      </c>
    </row>
    <row r="23" spans="1:21" ht="22.5" hidden="1" outlineLevel="1">
      <c r="A23" s="745"/>
      <c r="B23" s="746"/>
      <c r="C23" s="329" t="s">
        <v>19</v>
      </c>
      <c r="D23" s="272">
        <v>2</v>
      </c>
      <c r="E23" s="273">
        <v>0</v>
      </c>
      <c r="F23" s="273">
        <v>0</v>
      </c>
      <c r="G23" s="273">
        <v>0</v>
      </c>
      <c r="H23" s="273">
        <v>0</v>
      </c>
      <c r="I23" s="272">
        <v>2</v>
      </c>
      <c r="J23" s="273">
        <v>0</v>
      </c>
      <c r="K23" s="273">
        <v>0</v>
      </c>
      <c r="L23" s="273">
        <v>0</v>
      </c>
      <c r="M23" s="273">
        <v>0</v>
      </c>
      <c r="N23" s="273">
        <v>0</v>
      </c>
      <c r="O23" s="273">
        <v>0</v>
      </c>
      <c r="P23" s="272">
        <f t="shared" si="5"/>
        <v>4</v>
      </c>
      <c r="Q23" s="273">
        <f t="shared" si="2"/>
        <v>0</v>
      </c>
      <c r="R23" s="272">
        <f t="shared" si="4"/>
        <v>4</v>
      </c>
      <c r="S23" s="274">
        <v>0</v>
      </c>
      <c r="T23" s="274">
        <v>0</v>
      </c>
      <c r="U23" s="275">
        <f t="shared" si="3"/>
        <v>0</v>
      </c>
    </row>
    <row r="24" spans="1:21" ht="22.5" hidden="1" outlineLevel="1">
      <c r="A24" s="745"/>
      <c r="B24" s="329" t="s">
        <v>20</v>
      </c>
      <c r="C24" s="329" t="s">
        <v>21</v>
      </c>
      <c r="D24" s="272">
        <v>36</v>
      </c>
      <c r="E24" s="272">
        <v>0</v>
      </c>
      <c r="F24" s="272">
        <v>2</v>
      </c>
      <c r="G24" s="272">
        <v>3</v>
      </c>
      <c r="H24" s="272">
        <v>0</v>
      </c>
      <c r="I24" s="272">
        <v>37</v>
      </c>
      <c r="J24" s="272">
        <v>44</v>
      </c>
      <c r="K24" s="272">
        <v>0</v>
      </c>
      <c r="L24" s="273">
        <v>3</v>
      </c>
      <c r="M24" s="272">
        <v>7</v>
      </c>
      <c r="N24" s="273">
        <v>1</v>
      </c>
      <c r="O24" s="272">
        <v>17</v>
      </c>
      <c r="P24" s="272">
        <f t="shared" si="5"/>
        <v>78</v>
      </c>
      <c r="Q24" s="273">
        <f t="shared" si="2"/>
        <v>72</v>
      </c>
      <c r="R24" s="272">
        <f t="shared" si="4"/>
        <v>150</v>
      </c>
      <c r="S24" s="274">
        <v>0</v>
      </c>
      <c r="T24" s="274">
        <v>0</v>
      </c>
      <c r="U24" s="275">
        <f t="shared" si="3"/>
        <v>0</v>
      </c>
    </row>
    <row r="25" spans="1:21" ht="22.5" hidden="1" outlineLevel="1">
      <c r="A25" s="745"/>
      <c r="B25" s="746" t="s">
        <v>22</v>
      </c>
      <c r="C25" s="329" t="s">
        <v>23</v>
      </c>
      <c r="D25" s="272">
        <v>89</v>
      </c>
      <c r="E25" s="272">
        <v>9</v>
      </c>
      <c r="F25" s="272">
        <v>9</v>
      </c>
      <c r="G25" s="272">
        <v>18</v>
      </c>
      <c r="H25" s="272">
        <v>3</v>
      </c>
      <c r="I25" s="272">
        <v>76</v>
      </c>
      <c r="J25" s="272">
        <v>12</v>
      </c>
      <c r="K25" s="273">
        <v>0</v>
      </c>
      <c r="L25" s="272">
        <v>0</v>
      </c>
      <c r="M25" s="272">
        <v>0</v>
      </c>
      <c r="N25" s="272">
        <v>1</v>
      </c>
      <c r="O25" s="272">
        <v>6</v>
      </c>
      <c r="P25" s="272">
        <f t="shared" si="5"/>
        <v>204</v>
      </c>
      <c r="Q25" s="273">
        <f t="shared" si="2"/>
        <v>19</v>
      </c>
      <c r="R25" s="272">
        <f t="shared" si="4"/>
        <v>223</v>
      </c>
      <c r="S25" s="274">
        <v>0</v>
      </c>
      <c r="T25" s="274">
        <v>0</v>
      </c>
      <c r="U25" s="275">
        <f t="shared" si="3"/>
        <v>0</v>
      </c>
    </row>
    <row r="26" spans="1:21" hidden="1" outlineLevel="1">
      <c r="A26" s="745"/>
      <c r="B26" s="746"/>
      <c r="C26" s="329" t="s">
        <v>24</v>
      </c>
      <c r="D26" s="272">
        <v>28</v>
      </c>
      <c r="E26" s="273">
        <v>1</v>
      </c>
      <c r="F26" s="272">
        <v>2</v>
      </c>
      <c r="G26" s="273">
        <v>3</v>
      </c>
      <c r="H26" s="273">
        <v>0</v>
      </c>
      <c r="I26" s="272">
        <v>15</v>
      </c>
      <c r="J26" s="273">
        <v>0</v>
      </c>
      <c r="K26" s="273">
        <v>0</v>
      </c>
      <c r="L26" s="273">
        <v>0</v>
      </c>
      <c r="M26" s="273">
        <v>0</v>
      </c>
      <c r="N26" s="273">
        <v>0</v>
      </c>
      <c r="O26" s="273">
        <v>0</v>
      </c>
      <c r="P26" s="272">
        <f t="shared" si="5"/>
        <v>49</v>
      </c>
      <c r="Q26" s="273">
        <f t="shared" si="2"/>
        <v>0</v>
      </c>
      <c r="R26" s="272">
        <f t="shared" si="4"/>
        <v>49</v>
      </c>
      <c r="S26" s="274">
        <v>0</v>
      </c>
      <c r="T26" s="274">
        <v>0</v>
      </c>
      <c r="U26" s="275">
        <f t="shared" si="3"/>
        <v>0</v>
      </c>
    </row>
    <row r="27" spans="1:21" ht="22.5" hidden="1" outlineLevel="1">
      <c r="A27" s="745"/>
      <c r="B27" s="746"/>
      <c r="C27" s="329" t="s">
        <v>25</v>
      </c>
      <c r="D27" s="272">
        <v>13</v>
      </c>
      <c r="E27" s="273">
        <v>0</v>
      </c>
      <c r="F27" s="273">
        <v>2</v>
      </c>
      <c r="G27" s="272">
        <v>1</v>
      </c>
      <c r="H27" s="273">
        <v>0</v>
      </c>
      <c r="I27" s="272">
        <v>12</v>
      </c>
      <c r="J27" s="272">
        <v>2</v>
      </c>
      <c r="K27" s="273">
        <v>0</v>
      </c>
      <c r="L27" s="273">
        <v>0</v>
      </c>
      <c r="M27" s="273">
        <v>0</v>
      </c>
      <c r="N27" s="273">
        <v>0</v>
      </c>
      <c r="O27" s="273">
        <v>0</v>
      </c>
      <c r="P27" s="272">
        <f t="shared" si="5"/>
        <v>28</v>
      </c>
      <c r="Q27" s="273">
        <f t="shared" si="2"/>
        <v>2</v>
      </c>
      <c r="R27" s="272">
        <f t="shared" si="4"/>
        <v>30</v>
      </c>
      <c r="S27" s="274">
        <v>0</v>
      </c>
      <c r="T27" s="274">
        <v>0</v>
      </c>
      <c r="U27" s="275">
        <f t="shared" si="3"/>
        <v>0</v>
      </c>
    </row>
    <row r="28" spans="1:21" hidden="1" outlineLevel="1">
      <c r="A28" s="745"/>
      <c r="B28" s="746"/>
      <c r="C28" s="329" t="s">
        <v>26</v>
      </c>
      <c r="D28" s="273">
        <v>0</v>
      </c>
      <c r="E28" s="273">
        <v>0</v>
      </c>
      <c r="F28" s="273">
        <v>0</v>
      </c>
      <c r="G28" s="273">
        <v>0</v>
      </c>
      <c r="H28" s="273">
        <v>0</v>
      </c>
      <c r="I28" s="273">
        <v>0</v>
      </c>
      <c r="J28" s="273">
        <v>0</v>
      </c>
      <c r="K28" s="273">
        <v>0</v>
      </c>
      <c r="L28" s="273">
        <v>0</v>
      </c>
      <c r="M28" s="273">
        <v>0</v>
      </c>
      <c r="N28" s="273">
        <v>0</v>
      </c>
      <c r="O28" s="273">
        <v>0</v>
      </c>
      <c r="P28" s="272">
        <f t="shared" si="5"/>
        <v>0</v>
      </c>
      <c r="Q28" s="273">
        <f t="shared" si="2"/>
        <v>0</v>
      </c>
      <c r="R28" s="272">
        <f t="shared" si="4"/>
        <v>0</v>
      </c>
      <c r="S28" s="274">
        <v>0</v>
      </c>
      <c r="T28" s="274">
        <v>0</v>
      </c>
      <c r="U28" s="275">
        <f t="shared" si="3"/>
        <v>0</v>
      </c>
    </row>
    <row r="29" spans="1:21" hidden="1" outlineLevel="1">
      <c r="A29" s="745"/>
      <c r="B29" s="746"/>
      <c r="C29" s="329" t="s">
        <v>27</v>
      </c>
      <c r="D29" s="273">
        <v>9</v>
      </c>
      <c r="E29" s="273">
        <v>0</v>
      </c>
      <c r="F29" s="273">
        <v>0</v>
      </c>
      <c r="G29" s="273">
        <v>0</v>
      </c>
      <c r="H29" s="273">
        <v>0</v>
      </c>
      <c r="I29" s="272">
        <v>6</v>
      </c>
      <c r="J29" s="273">
        <v>1</v>
      </c>
      <c r="K29" s="273">
        <v>0</v>
      </c>
      <c r="L29" s="273">
        <v>0</v>
      </c>
      <c r="M29" s="273">
        <v>0</v>
      </c>
      <c r="N29" s="273">
        <v>0</v>
      </c>
      <c r="O29" s="273">
        <v>0</v>
      </c>
      <c r="P29" s="272">
        <f t="shared" si="5"/>
        <v>15</v>
      </c>
      <c r="Q29" s="273">
        <f t="shared" si="2"/>
        <v>1</v>
      </c>
      <c r="R29" s="272">
        <f t="shared" si="4"/>
        <v>16</v>
      </c>
      <c r="S29" s="274">
        <v>0</v>
      </c>
      <c r="T29" s="274">
        <v>0</v>
      </c>
      <c r="U29" s="275">
        <f t="shared" si="3"/>
        <v>0</v>
      </c>
    </row>
    <row r="30" spans="1:21" hidden="1" outlineLevel="1">
      <c r="A30" s="745"/>
      <c r="B30" s="746"/>
      <c r="C30" s="329" t="s">
        <v>28</v>
      </c>
      <c r="D30" s="273">
        <v>0</v>
      </c>
      <c r="E30" s="273">
        <v>0</v>
      </c>
      <c r="F30" s="273">
        <v>0</v>
      </c>
      <c r="G30" s="273">
        <v>0</v>
      </c>
      <c r="H30" s="273">
        <v>0</v>
      </c>
      <c r="I30" s="273">
        <v>0</v>
      </c>
      <c r="J30" s="273">
        <v>0</v>
      </c>
      <c r="K30" s="273">
        <v>0</v>
      </c>
      <c r="L30" s="273">
        <v>0</v>
      </c>
      <c r="M30" s="273">
        <v>0</v>
      </c>
      <c r="N30" s="273">
        <v>0</v>
      </c>
      <c r="O30" s="273">
        <v>0</v>
      </c>
      <c r="P30" s="272">
        <f t="shared" si="5"/>
        <v>0</v>
      </c>
      <c r="Q30" s="273">
        <f t="shared" si="2"/>
        <v>0</v>
      </c>
      <c r="R30" s="272">
        <f t="shared" si="4"/>
        <v>0</v>
      </c>
      <c r="S30" s="274">
        <v>0</v>
      </c>
      <c r="T30" s="274">
        <v>0</v>
      </c>
      <c r="U30" s="275">
        <f t="shared" si="3"/>
        <v>0</v>
      </c>
    </row>
    <row r="31" spans="1:21" hidden="1" outlineLevel="1">
      <c r="A31" s="745"/>
      <c r="B31" s="746"/>
      <c r="C31" s="329" t="s">
        <v>29</v>
      </c>
      <c r="D31" s="272">
        <v>217</v>
      </c>
      <c r="E31" s="272">
        <v>9</v>
      </c>
      <c r="F31" s="272">
        <v>34</v>
      </c>
      <c r="G31" s="272">
        <v>32</v>
      </c>
      <c r="H31" s="272">
        <v>4</v>
      </c>
      <c r="I31" s="272">
        <v>184</v>
      </c>
      <c r="J31" s="272">
        <v>105</v>
      </c>
      <c r="K31" s="272">
        <v>9</v>
      </c>
      <c r="L31" s="272">
        <v>14</v>
      </c>
      <c r="M31" s="272">
        <v>20</v>
      </c>
      <c r="N31" s="272">
        <v>3</v>
      </c>
      <c r="O31" s="272">
        <v>81</v>
      </c>
      <c r="P31" s="272">
        <f t="shared" si="5"/>
        <v>480</v>
      </c>
      <c r="Q31" s="273">
        <f t="shared" si="2"/>
        <v>232</v>
      </c>
      <c r="R31" s="272">
        <f t="shared" si="4"/>
        <v>712</v>
      </c>
      <c r="S31" s="274">
        <v>0</v>
      </c>
      <c r="T31" s="274">
        <v>0</v>
      </c>
      <c r="U31" s="275">
        <f t="shared" si="3"/>
        <v>0</v>
      </c>
    </row>
    <row r="32" spans="1:21" hidden="1" outlineLevel="1">
      <c r="A32" s="745"/>
      <c r="B32" s="746"/>
      <c r="C32" s="329" t="s">
        <v>30</v>
      </c>
      <c r="D32" s="272">
        <v>3</v>
      </c>
      <c r="E32" s="273">
        <v>0</v>
      </c>
      <c r="F32" s="273">
        <v>0</v>
      </c>
      <c r="G32" s="272">
        <v>1</v>
      </c>
      <c r="H32" s="272">
        <v>0</v>
      </c>
      <c r="I32" s="272">
        <v>8</v>
      </c>
      <c r="J32" s="273">
        <v>0</v>
      </c>
      <c r="K32" s="273">
        <v>0</v>
      </c>
      <c r="L32" s="273">
        <v>0</v>
      </c>
      <c r="M32" s="273">
        <v>0</v>
      </c>
      <c r="N32" s="273">
        <v>0</v>
      </c>
      <c r="O32" s="273">
        <v>0</v>
      </c>
      <c r="P32" s="272">
        <f t="shared" si="5"/>
        <v>12</v>
      </c>
      <c r="Q32" s="273">
        <f t="shared" si="2"/>
        <v>0</v>
      </c>
      <c r="R32" s="272">
        <f t="shared" si="4"/>
        <v>12</v>
      </c>
      <c r="S32" s="274">
        <v>0</v>
      </c>
      <c r="T32" s="274">
        <v>0</v>
      </c>
      <c r="U32" s="275">
        <f t="shared" si="3"/>
        <v>0</v>
      </c>
    </row>
    <row r="33" spans="1:21" hidden="1" outlineLevel="1">
      <c r="A33" s="745"/>
      <c r="B33" s="329" t="s">
        <v>31</v>
      </c>
      <c r="C33" s="329" t="s">
        <v>32</v>
      </c>
      <c r="D33" s="272">
        <v>18</v>
      </c>
      <c r="E33" s="272">
        <v>0</v>
      </c>
      <c r="F33" s="273">
        <v>1</v>
      </c>
      <c r="G33" s="273">
        <v>0</v>
      </c>
      <c r="H33" s="273">
        <v>1</v>
      </c>
      <c r="I33" s="272">
        <v>11</v>
      </c>
      <c r="J33" s="273">
        <v>2</v>
      </c>
      <c r="K33" s="273">
        <v>0</v>
      </c>
      <c r="L33" s="273">
        <v>0</v>
      </c>
      <c r="M33" s="273">
        <v>1</v>
      </c>
      <c r="N33" s="273">
        <v>1</v>
      </c>
      <c r="O33" s="273">
        <v>0</v>
      </c>
      <c r="P33" s="272">
        <f t="shared" si="5"/>
        <v>31</v>
      </c>
      <c r="Q33" s="273">
        <f t="shared" si="2"/>
        <v>4</v>
      </c>
      <c r="R33" s="272">
        <f t="shared" si="4"/>
        <v>35</v>
      </c>
      <c r="S33" s="274">
        <v>0</v>
      </c>
      <c r="T33" s="274">
        <v>0</v>
      </c>
      <c r="U33" s="275">
        <f t="shared" si="3"/>
        <v>0</v>
      </c>
    </row>
    <row r="34" spans="1:21" hidden="1" outlineLevel="1">
      <c r="A34" s="745"/>
      <c r="B34" s="746" t="s">
        <v>33</v>
      </c>
      <c r="C34" s="329" t="s">
        <v>34</v>
      </c>
      <c r="D34" s="272">
        <v>28</v>
      </c>
      <c r="E34" s="273">
        <v>1</v>
      </c>
      <c r="F34" s="272">
        <v>2</v>
      </c>
      <c r="G34" s="272">
        <v>1</v>
      </c>
      <c r="H34" s="272">
        <v>0</v>
      </c>
      <c r="I34" s="272">
        <v>22</v>
      </c>
      <c r="J34" s="273">
        <v>23</v>
      </c>
      <c r="K34" s="273">
        <v>0</v>
      </c>
      <c r="L34" s="273">
        <v>1</v>
      </c>
      <c r="M34" s="273">
        <v>2</v>
      </c>
      <c r="N34" s="273">
        <v>1</v>
      </c>
      <c r="O34" s="272">
        <v>14</v>
      </c>
      <c r="P34" s="272">
        <f t="shared" si="5"/>
        <v>54</v>
      </c>
      <c r="Q34" s="273">
        <f t="shared" si="2"/>
        <v>41</v>
      </c>
      <c r="R34" s="272">
        <f t="shared" si="4"/>
        <v>95</v>
      </c>
      <c r="S34" s="274">
        <v>0</v>
      </c>
      <c r="T34" s="274">
        <v>0</v>
      </c>
      <c r="U34" s="275">
        <f t="shared" si="3"/>
        <v>0</v>
      </c>
    </row>
    <row r="35" spans="1:21" ht="22.5" hidden="1" outlineLevel="1">
      <c r="A35" s="745"/>
      <c r="B35" s="746"/>
      <c r="C35" s="329" t="s">
        <v>35</v>
      </c>
      <c r="D35" s="272">
        <v>8</v>
      </c>
      <c r="E35" s="273">
        <v>1</v>
      </c>
      <c r="F35" s="272">
        <v>0</v>
      </c>
      <c r="G35" s="272">
        <v>2</v>
      </c>
      <c r="H35" s="272">
        <v>0</v>
      </c>
      <c r="I35" s="272">
        <v>6</v>
      </c>
      <c r="J35" s="272">
        <v>0</v>
      </c>
      <c r="K35" s="273">
        <v>0</v>
      </c>
      <c r="L35" s="273">
        <v>0</v>
      </c>
      <c r="M35" s="273">
        <v>2</v>
      </c>
      <c r="N35" s="273">
        <v>0</v>
      </c>
      <c r="O35" s="272">
        <v>4</v>
      </c>
      <c r="P35" s="272">
        <f t="shared" si="5"/>
        <v>17</v>
      </c>
      <c r="Q35" s="273">
        <f t="shared" si="2"/>
        <v>6</v>
      </c>
      <c r="R35" s="272">
        <f t="shared" si="4"/>
        <v>23</v>
      </c>
      <c r="S35" s="274">
        <v>0</v>
      </c>
      <c r="T35" s="274">
        <v>0</v>
      </c>
      <c r="U35" s="275">
        <f t="shared" si="3"/>
        <v>0</v>
      </c>
    </row>
    <row r="36" spans="1:21" ht="22.5" hidden="1" outlineLevel="1">
      <c r="A36" s="745"/>
      <c r="B36" s="746"/>
      <c r="C36" s="329" t="s">
        <v>36</v>
      </c>
      <c r="D36" s="272">
        <v>58</v>
      </c>
      <c r="E36" s="273">
        <v>3</v>
      </c>
      <c r="F36" s="272">
        <v>2</v>
      </c>
      <c r="G36" s="272">
        <v>3</v>
      </c>
      <c r="H36" s="273">
        <v>1</v>
      </c>
      <c r="I36" s="272">
        <v>63</v>
      </c>
      <c r="J36" s="272">
        <v>48</v>
      </c>
      <c r="K36" s="273">
        <v>2</v>
      </c>
      <c r="L36" s="272">
        <v>1</v>
      </c>
      <c r="M36" s="273">
        <v>4</v>
      </c>
      <c r="N36" s="273">
        <v>2</v>
      </c>
      <c r="O36" s="272">
        <v>24</v>
      </c>
      <c r="P36" s="272">
        <f t="shared" si="5"/>
        <v>130</v>
      </c>
      <c r="Q36" s="273">
        <f t="shared" si="2"/>
        <v>81</v>
      </c>
      <c r="R36" s="272">
        <f t="shared" si="4"/>
        <v>211</v>
      </c>
      <c r="S36" s="274">
        <v>0</v>
      </c>
      <c r="T36" s="274">
        <v>0</v>
      </c>
      <c r="U36" s="275">
        <f t="shared" si="3"/>
        <v>0</v>
      </c>
    </row>
    <row r="37" spans="1:21" hidden="1" outlineLevel="1">
      <c r="A37" s="745"/>
      <c r="B37" s="746"/>
      <c r="C37" s="329" t="s">
        <v>37</v>
      </c>
      <c r="D37" s="272">
        <v>5</v>
      </c>
      <c r="E37" s="273">
        <v>0</v>
      </c>
      <c r="F37" s="273">
        <v>1</v>
      </c>
      <c r="G37" s="272">
        <v>0</v>
      </c>
      <c r="H37" s="273">
        <v>0</v>
      </c>
      <c r="I37" s="272">
        <v>4</v>
      </c>
      <c r="J37" s="272">
        <v>5</v>
      </c>
      <c r="K37" s="273">
        <v>0</v>
      </c>
      <c r="L37" s="273">
        <v>0</v>
      </c>
      <c r="M37" s="273">
        <v>0</v>
      </c>
      <c r="N37" s="273">
        <v>0</v>
      </c>
      <c r="O37" s="273">
        <v>0</v>
      </c>
      <c r="P37" s="272">
        <f t="shared" si="5"/>
        <v>10</v>
      </c>
      <c r="Q37" s="273">
        <f t="shared" si="2"/>
        <v>5</v>
      </c>
      <c r="R37" s="272">
        <f t="shared" si="4"/>
        <v>15</v>
      </c>
      <c r="S37" s="274">
        <v>0</v>
      </c>
      <c r="T37" s="274">
        <v>0</v>
      </c>
      <c r="U37" s="275">
        <f t="shared" si="3"/>
        <v>0</v>
      </c>
    </row>
    <row r="38" spans="1:21" ht="33.75" hidden="1" outlineLevel="1">
      <c r="A38" s="745"/>
      <c r="B38" s="329" t="s">
        <v>38</v>
      </c>
      <c r="C38" s="329" t="s">
        <v>39</v>
      </c>
      <c r="D38" s="272">
        <v>0</v>
      </c>
      <c r="E38" s="273">
        <v>0</v>
      </c>
      <c r="F38" s="273">
        <v>0</v>
      </c>
      <c r="G38" s="273">
        <v>0</v>
      </c>
      <c r="H38" s="273">
        <v>0</v>
      </c>
      <c r="I38" s="273">
        <v>0</v>
      </c>
      <c r="J38" s="273">
        <v>0</v>
      </c>
      <c r="K38" s="273">
        <v>0</v>
      </c>
      <c r="L38" s="273">
        <v>0</v>
      </c>
      <c r="M38" s="273">
        <v>0</v>
      </c>
      <c r="N38" s="273">
        <v>0</v>
      </c>
      <c r="O38" s="273">
        <v>0</v>
      </c>
      <c r="P38" s="272">
        <f t="shared" si="5"/>
        <v>0</v>
      </c>
      <c r="Q38" s="273">
        <f t="shared" si="2"/>
        <v>0</v>
      </c>
      <c r="R38" s="272">
        <f t="shared" si="4"/>
        <v>0</v>
      </c>
      <c r="S38" s="274">
        <v>0</v>
      </c>
      <c r="T38" s="274">
        <v>0</v>
      </c>
      <c r="U38" s="275">
        <f t="shared" si="3"/>
        <v>0</v>
      </c>
    </row>
    <row r="39" spans="1:21" ht="14.1" customHeight="1" collapsed="1">
      <c r="A39" s="721" t="s">
        <v>40</v>
      </c>
      <c r="B39" s="721"/>
      <c r="C39" s="721"/>
      <c r="D39" s="191">
        <f>SUM(D40:D43)</f>
        <v>152</v>
      </c>
      <c r="E39" s="191">
        <f t="shared" ref="E39:I39" si="6">SUM(E40:E43)</f>
        <v>6</v>
      </c>
      <c r="F39" s="191">
        <f t="shared" si="6"/>
        <v>8</v>
      </c>
      <c r="G39" s="191">
        <f t="shared" si="6"/>
        <v>17</v>
      </c>
      <c r="H39" s="191">
        <f t="shared" si="6"/>
        <v>3</v>
      </c>
      <c r="I39" s="191">
        <f t="shared" si="6"/>
        <v>134</v>
      </c>
      <c r="J39" s="191">
        <f t="shared" ref="J39:T39" si="7">SUM(J40:J43)</f>
        <v>66</v>
      </c>
      <c r="K39" s="191">
        <f t="shared" si="7"/>
        <v>1</v>
      </c>
      <c r="L39" s="191">
        <f t="shared" si="7"/>
        <v>2</v>
      </c>
      <c r="M39" s="191">
        <f t="shared" si="7"/>
        <v>5</v>
      </c>
      <c r="N39" s="191">
        <f t="shared" si="7"/>
        <v>0</v>
      </c>
      <c r="O39" s="191">
        <f t="shared" si="7"/>
        <v>40</v>
      </c>
      <c r="P39" s="192">
        <f t="shared" si="1"/>
        <v>320</v>
      </c>
      <c r="Q39" s="192">
        <f t="shared" si="2"/>
        <v>114</v>
      </c>
      <c r="R39" s="192">
        <f t="shared" si="4"/>
        <v>434</v>
      </c>
      <c r="S39" s="192">
        <f t="shared" si="7"/>
        <v>0</v>
      </c>
      <c r="T39" s="192">
        <f t="shared" si="7"/>
        <v>0</v>
      </c>
      <c r="U39" s="192">
        <f t="shared" si="3"/>
        <v>0</v>
      </c>
    </row>
    <row r="40" spans="1:21" ht="45" hidden="1" outlineLevel="2">
      <c r="A40" s="724" t="s">
        <v>40</v>
      </c>
      <c r="B40" s="328" t="s">
        <v>41</v>
      </c>
      <c r="C40" s="328" t="s">
        <v>42</v>
      </c>
      <c r="D40" s="276">
        <v>62</v>
      </c>
      <c r="E40" s="277">
        <v>2</v>
      </c>
      <c r="F40" s="276">
        <v>5</v>
      </c>
      <c r="G40" s="276">
        <v>10</v>
      </c>
      <c r="H40" s="277">
        <v>1</v>
      </c>
      <c r="I40" s="276">
        <v>42</v>
      </c>
      <c r="J40" s="276">
        <v>32</v>
      </c>
      <c r="K40" s="277">
        <v>1</v>
      </c>
      <c r="L40" s="277">
        <v>1</v>
      </c>
      <c r="M40" s="277">
        <v>3</v>
      </c>
      <c r="N40" s="277">
        <v>0</v>
      </c>
      <c r="O40" s="277">
        <v>30</v>
      </c>
      <c r="P40" s="272">
        <f t="shared" si="1"/>
        <v>122</v>
      </c>
      <c r="Q40" s="273">
        <f t="shared" si="2"/>
        <v>67</v>
      </c>
      <c r="R40" s="272">
        <f t="shared" si="4"/>
        <v>189</v>
      </c>
      <c r="S40" s="278">
        <v>0</v>
      </c>
      <c r="T40" s="278">
        <v>0</v>
      </c>
      <c r="U40" s="275">
        <f t="shared" si="3"/>
        <v>0</v>
      </c>
    </row>
    <row r="41" spans="1:21" hidden="1" outlineLevel="2">
      <c r="A41" s="724"/>
      <c r="B41" s="328" t="s">
        <v>43</v>
      </c>
      <c r="C41" s="328" t="s">
        <v>44</v>
      </c>
      <c r="D41" s="276">
        <v>17</v>
      </c>
      <c r="E41" s="276">
        <v>2</v>
      </c>
      <c r="F41" s="276">
        <v>1</v>
      </c>
      <c r="G41" s="276">
        <v>2</v>
      </c>
      <c r="H41" s="277">
        <v>1</v>
      </c>
      <c r="I41" s="276">
        <v>15</v>
      </c>
      <c r="J41" s="277">
        <v>0</v>
      </c>
      <c r="K41" s="277">
        <v>0</v>
      </c>
      <c r="L41" s="277">
        <v>0</v>
      </c>
      <c r="M41" s="277">
        <v>0</v>
      </c>
      <c r="N41" s="277">
        <v>0</v>
      </c>
      <c r="O41" s="277">
        <v>0</v>
      </c>
      <c r="P41" s="272">
        <f t="shared" si="1"/>
        <v>38</v>
      </c>
      <c r="Q41" s="273">
        <f t="shared" si="2"/>
        <v>0</v>
      </c>
      <c r="R41" s="272">
        <f t="shared" si="4"/>
        <v>38</v>
      </c>
      <c r="S41" s="278">
        <v>0</v>
      </c>
      <c r="T41" s="278">
        <v>0</v>
      </c>
      <c r="U41" s="275">
        <f t="shared" si="3"/>
        <v>0</v>
      </c>
    </row>
    <row r="42" spans="1:21" ht="45" hidden="1" outlineLevel="2">
      <c r="A42" s="724"/>
      <c r="B42" s="328" t="s">
        <v>45</v>
      </c>
      <c r="C42" s="328" t="s">
        <v>46</v>
      </c>
      <c r="D42" s="277">
        <v>1</v>
      </c>
      <c r="E42" s="277">
        <v>2</v>
      </c>
      <c r="F42" s="277">
        <v>0</v>
      </c>
      <c r="G42" s="277">
        <v>1</v>
      </c>
      <c r="H42" s="277">
        <v>0</v>
      </c>
      <c r="I42" s="276">
        <v>5</v>
      </c>
      <c r="J42" s="276">
        <v>1</v>
      </c>
      <c r="K42" s="277">
        <v>0</v>
      </c>
      <c r="L42" s="277">
        <v>0</v>
      </c>
      <c r="M42" s="277">
        <v>0</v>
      </c>
      <c r="N42" s="277">
        <v>0</v>
      </c>
      <c r="O42" s="276">
        <v>1</v>
      </c>
      <c r="P42" s="272">
        <f t="shared" si="1"/>
        <v>9</v>
      </c>
      <c r="Q42" s="273">
        <f t="shared" si="2"/>
        <v>2</v>
      </c>
      <c r="R42" s="272">
        <f t="shared" si="4"/>
        <v>11</v>
      </c>
      <c r="S42" s="278">
        <v>0</v>
      </c>
      <c r="T42" s="278">
        <v>0</v>
      </c>
      <c r="U42" s="275">
        <f t="shared" si="3"/>
        <v>0</v>
      </c>
    </row>
    <row r="43" spans="1:21" ht="33.75" hidden="1" outlineLevel="2">
      <c r="A43" s="724"/>
      <c r="B43" s="328" t="s">
        <v>47</v>
      </c>
      <c r="C43" s="328" t="s">
        <v>48</v>
      </c>
      <c r="D43" s="276">
        <v>72</v>
      </c>
      <c r="E43" s="277">
        <v>0</v>
      </c>
      <c r="F43" s="276">
        <v>2</v>
      </c>
      <c r="G43" s="276">
        <v>4</v>
      </c>
      <c r="H43" s="277">
        <v>1</v>
      </c>
      <c r="I43" s="276">
        <v>72</v>
      </c>
      <c r="J43" s="276">
        <v>33</v>
      </c>
      <c r="K43" s="277">
        <v>0</v>
      </c>
      <c r="L43" s="277">
        <v>1</v>
      </c>
      <c r="M43" s="277">
        <v>2</v>
      </c>
      <c r="N43" s="277">
        <v>0</v>
      </c>
      <c r="O43" s="276">
        <v>9</v>
      </c>
      <c r="P43" s="272">
        <f t="shared" si="1"/>
        <v>151</v>
      </c>
      <c r="Q43" s="273">
        <f t="shared" si="2"/>
        <v>45</v>
      </c>
      <c r="R43" s="272">
        <f t="shared" si="4"/>
        <v>196</v>
      </c>
      <c r="S43" s="278">
        <v>0</v>
      </c>
      <c r="T43" s="278">
        <v>0</v>
      </c>
      <c r="U43" s="275">
        <f t="shared" si="3"/>
        <v>0</v>
      </c>
    </row>
    <row r="44" spans="1:21" ht="14.1" customHeight="1" collapsed="1">
      <c r="A44" s="721" t="s">
        <v>49</v>
      </c>
      <c r="B44" s="721"/>
      <c r="C44" s="721"/>
      <c r="D44" s="191">
        <f t="shared" ref="D44:T44" si="8">SUM(D45:D49)</f>
        <v>104</v>
      </c>
      <c r="E44" s="191">
        <f t="shared" si="8"/>
        <v>1</v>
      </c>
      <c r="F44" s="191">
        <f t="shared" si="8"/>
        <v>9</v>
      </c>
      <c r="G44" s="191">
        <f t="shared" si="8"/>
        <v>8</v>
      </c>
      <c r="H44" s="191">
        <f t="shared" si="8"/>
        <v>2</v>
      </c>
      <c r="I44" s="191">
        <f t="shared" si="8"/>
        <v>67</v>
      </c>
      <c r="J44" s="191">
        <f t="shared" si="8"/>
        <v>76</v>
      </c>
      <c r="K44" s="191">
        <f t="shared" si="8"/>
        <v>2</v>
      </c>
      <c r="L44" s="191">
        <f t="shared" si="8"/>
        <v>4</v>
      </c>
      <c r="M44" s="191">
        <f t="shared" si="8"/>
        <v>9</v>
      </c>
      <c r="N44" s="191">
        <f t="shared" si="8"/>
        <v>2</v>
      </c>
      <c r="O44" s="191">
        <f t="shared" si="8"/>
        <v>16</v>
      </c>
      <c r="P44" s="192">
        <f t="shared" si="1"/>
        <v>191</v>
      </c>
      <c r="Q44" s="192">
        <f t="shared" si="2"/>
        <v>109</v>
      </c>
      <c r="R44" s="192">
        <f t="shared" si="4"/>
        <v>300</v>
      </c>
      <c r="S44" s="192">
        <f t="shared" si="8"/>
        <v>0</v>
      </c>
      <c r="T44" s="192">
        <f t="shared" si="8"/>
        <v>0</v>
      </c>
      <c r="U44" s="192">
        <f t="shared" si="3"/>
        <v>0</v>
      </c>
    </row>
    <row r="45" spans="1:21" hidden="1" outlineLevel="1">
      <c r="A45" s="744" t="s">
        <v>49</v>
      </c>
      <c r="B45" s="725" t="s">
        <v>50</v>
      </c>
      <c r="C45" s="328" t="s">
        <v>51</v>
      </c>
      <c r="D45" s="276">
        <v>54</v>
      </c>
      <c r="E45" s="277">
        <v>0</v>
      </c>
      <c r="F45" s="276">
        <v>2</v>
      </c>
      <c r="G45" s="276">
        <v>3</v>
      </c>
      <c r="H45" s="276">
        <v>0</v>
      </c>
      <c r="I45" s="276">
        <v>16</v>
      </c>
      <c r="J45" s="276">
        <v>68</v>
      </c>
      <c r="K45" s="277">
        <v>2</v>
      </c>
      <c r="L45" s="276">
        <v>3</v>
      </c>
      <c r="M45" s="277">
        <v>6</v>
      </c>
      <c r="N45" s="277">
        <v>2</v>
      </c>
      <c r="O45" s="276">
        <v>13</v>
      </c>
      <c r="P45" s="272">
        <f t="shared" si="1"/>
        <v>75</v>
      </c>
      <c r="Q45" s="273">
        <f t="shared" si="2"/>
        <v>94</v>
      </c>
      <c r="R45" s="272">
        <f t="shared" si="4"/>
        <v>169</v>
      </c>
      <c r="S45" s="278">
        <v>0</v>
      </c>
      <c r="T45" s="278">
        <v>0</v>
      </c>
      <c r="U45" s="275">
        <f t="shared" si="3"/>
        <v>0</v>
      </c>
    </row>
    <row r="46" spans="1:21" hidden="1" outlineLevel="1">
      <c r="A46" s="744"/>
      <c r="B46" s="725"/>
      <c r="C46" s="328" t="s">
        <v>52</v>
      </c>
      <c r="D46" s="276">
        <v>7</v>
      </c>
      <c r="E46" s="277">
        <v>0</v>
      </c>
      <c r="F46" s="277">
        <v>0</v>
      </c>
      <c r="G46" s="276">
        <v>0</v>
      </c>
      <c r="H46" s="277">
        <v>0</v>
      </c>
      <c r="I46" s="276">
        <v>1</v>
      </c>
      <c r="J46" s="276">
        <v>3</v>
      </c>
      <c r="K46" s="277">
        <v>0</v>
      </c>
      <c r="L46" s="277">
        <v>0</v>
      </c>
      <c r="M46" s="276">
        <v>0</v>
      </c>
      <c r="N46" s="277">
        <v>0</v>
      </c>
      <c r="O46" s="276">
        <v>2</v>
      </c>
      <c r="P46" s="272">
        <f t="shared" si="1"/>
        <v>8</v>
      </c>
      <c r="Q46" s="273">
        <f t="shared" si="2"/>
        <v>5</v>
      </c>
      <c r="R46" s="272">
        <f t="shared" si="4"/>
        <v>13</v>
      </c>
      <c r="S46" s="278">
        <v>0</v>
      </c>
      <c r="T46" s="278">
        <v>0</v>
      </c>
      <c r="U46" s="275">
        <f t="shared" si="3"/>
        <v>0</v>
      </c>
    </row>
    <row r="47" spans="1:21" hidden="1" outlineLevel="1">
      <c r="A47" s="744"/>
      <c r="B47" s="725"/>
      <c r="C47" s="328" t="s">
        <v>53</v>
      </c>
      <c r="D47" s="277">
        <v>0</v>
      </c>
      <c r="E47" s="277">
        <v>0</v>
      </c>
      <c r="F47" s="277">
        <v>0</v>
      </c>
      <c r="G47" s="277">
        <v>0</v>
      </c>
      <c r="H47" s="277">
        <v>0</v>
      </c>
      <c r="I47" s="277">
        <v>0</v>
      </c>
      <c r="J47" s="277">
        <v>0</v>
      </c>
      <c r="K47" s="277">
        <v>0</v>
      </c>
      <c r="L47" s="277">
        <v>0</v>
      </c>
      <c r="M47" s="277">
        <v>0</v>
      </c>
      <c r="N47" s="277">
        <v>0</v>
      </c>
      <c r="O47" s="277">
        <v>0</v>
      </c>
      <c r="P47" s="272">
        <f t="shared" si="1"/>
        <v>0</v>
      </c>
      <c r="Q47" s="273">
        <f t="shared" si="2"/>
        <v>0</v>
      </c>
      <c r="R47" s="272">
        <f t="shared" si="4"/>
        <v>0</v>
      </c>
      <c r="S47" s="278">
        <v>0</v>
      </c>
      <c r="T47" s="278">
        <v>0</v>
      </c>
      <c r="U47" s="275">
        <f t="shared" si="3"/>
        <v>0</v>
      </c>
    </row>
    <row r="48" spans="1:21" hidden="1" outlineLevel="1">
      <c r="A48" s="744"/>
      <c r="B48" s="725" t="s">
        <v>54</v>
      </c>
      <c r="C48" s="328" t="s">
        <v>55</v>
      </c>
      <c r="D48" s="276">
        <v>39</v>
      </c>
      <c r="E48" s="277">
        <v>1</v>
      </c>
      <c r="F48" s="277">
        <v>7</v>
      </c>
      <c r="G48" s="276">
        <v>5</v>
      </c>
      <c r="H48" s="276">
        <v>2</v>
      </c>
      <c r="I48" s="276">
        <v>41</v>
      </c>
      <c r="J48" s="277">
        <v>2</v>
      </c>
      <c r="K48" s="277">
        <v>0</v>
      </c>
      <c r="L48" s="277">
        <v>1</v>
      </c>
      <c r="M48" s="277">
        <v>2</v>
      </c>
      <c r="N48" s="277">
        <v>0</v>
      </c>
      <c r="O48" s="276">
        <v>1</v>
      </c>
      <c r="P48" s="272">
        <f t="shared" si="1"/>
        <v>95</v>
      </c>
      <c r="Q48" s="273">
        <f t="shared" si="2"/>
        <v>6</v>
      </c>
      <c r="R48" s="272">
        <f t="shared" si="4"/>
        <v>101</v>
      </c>
      <c r="S48" s="278">
        <v>0</v>
      </c>
      <c r="T48" s="278">
        <v>0</v>
      </c>
      <c r="U48" s="275">
        <f t="shared" si="3"/>
        <v>0</v>
      </c>
    </row>
    <row r="49" spans="1:21" hidden="1" outlineLevel="1">
      <c r="A49" s="744"/>
      <c r="B49" s="725"/>
      <c r="C49" s="328" t="s">
        <v>56</v>
      </c>
      <c r="D49" s="276">
        <v>4</v>
      </c>
      <c r="E49" s="277">
        <v>0</v>
      </c>
      <c r="F49" s="277">
        <v>0</v>
      </c>
      <c r="G49" s="276">
        <v>0</v>
      </c>
      <c r="H49" s="277">
        <v>0</v>
      </c>
      <c r="I49" s="276">
        <v>9</v>
      </c>
      <c r="J49" s="276">
        <v>3</v>
      </c>
      <c r="K49" s="277">
        <v>0</v>
      </c>
      <c r="L49" s="277">
        <v>0</v>
      </c>
      <c r="M49" s="277">
        <v>1</v>
      </c>
      <c r="N49" s="277">
        <v>0</v>
      </c>
      <c r="O49" s="276">
        <v>0</v>
      </c>
      <c r="P49" s="272">
        <f t="shared" si="1"/>
        <v>13</v>
      </c>
      <c r="Q49" s="273">
        <f t="shared" si="2"/>
        <v>4</v>
      </c>
      <c r="R49" s="272">
        <f t="shared" si="4"/>
        <v>17</v>
      </c>
      <c r="S49" s="278">
        <v>0</v>
      </c>
      <c r="T49" s="278">
        <v>0</v>
      </c>
      <c r="U49" s="275">
        <f t="shared" si="3"/>
        <v>0</v>
      </c>
    </row>
    <row r="50" spans="1:21" ht="14.1" customHeight="1" collapsed="1">
      <c r="A50" s="721" t="s">
        <v>57</v>
      </c>
      <c r="B50" s="721"/>
      <c r="C50" s="721"/>
      <c r="D50" s="191">
        <f t="shared" ref="D50:T50" si="9">SUM(D51:D53)</f>
        <v>1540</v>
      </c>
      <c r="E50" s="191">
        <f t="shared" si="9"/>
        <v>321</v>
      </c>
      <c r="F50" s="191">
        <f t="shared" si="9"/>
        <v>375</v>
      </c>
      <c r="G50" s="191">
        <f t="shared" si="9"/>
        <v>499</v>
      </c>
      <c r="H50" s="191">
        <f t="shared" si="9"/>
        <v>203</v>
      </c>
      <c r="I50" s="191">
        <f t="shared" si="9"/>
        <v>4484</v>
      </c>
      <c r="J50" s="191">
        <f t="shared" si="9"/>
        <v>3</v>
      </c>
      <c r="K50" s="191">
        <f t="shared" si="9"/>
        <v>0</v>
      </c>
      <c r="L50" s="191">
        <f t="shared" si="9"/>
        <v>1</v>
      </c>
      <c r="M50" s="191">
        <f t="shared" si="9"/>
        <v>1</v>
      </c>
      <c r="N50" s="191">
        <f t="shared" si="9"/>
        <v>0</v>
      </c>
      <c r="O50" s="191">
        <f t="shared" si="9"/>
        <v>2</v>
      </c>
      <c r="P50" s="192">
        <f t="shared" si="1"/>
        <v>7422</v>
      </c>
      <c r="Q50" s="192">
        <f t="shared" si="2"/>
        <v>7</v>
      </c>
      <c r="R50" s="192">
        <f t="shared" si="4"/>
        <v>7429</v>
      </c>
      <c r="S50" s="192">
        <f t="shared" si="9"/>
        <v>84</v>
      </c>
      <c r="T50" s="192">
        <f t="shared" si="9"/>
        <v>0</v>
      </c>
      <c r="U50" s="192">
        <f t="shared" si="3"/>
        <v>84</v>
      </c>
    </row>
    <row r="51" spans="1:21" ht="22.5" hidden="1" outlineLevel="1">
      <c r="A51" s="724" t="s">
        <v>57</v>
      </c>
      <c r="B51" s="328" t="s">
        <v>58</v>
      </c>
      <c r="C51" s="328" t="s">
        <v>59</v>
      </c>
      <c r="D51" s="276">
        <v>527</v>
      </c>
      <c r="E51" s="276">
        <v>107</v>
      </c>
      <c r="F51" s="276">
        <v>112</v>
      </c>
      <c r="G51" s="276">
        <v>259</v>
      </c>
      <c r="H51" s="276">
        <v>67</v>
      </c>
      <c r="I51" s="276">
        <v>2195</v>
      </c>
      <c r="J51" s="277">
        <v>1</v>
      </c>
      <c r="K51" s="277">
        <v>0</v>
      </c>
      <c r="L51" s="277">
        <v>0</v>
      </c>
      <c r="M51" s="277">
        <v>0</v>
      </c>
      <c r="N51" s="277">
        <v>0</v>
      </c>
      <c r="O51" s="276">
        <v>0</v>
      </c>
      <c r="P51" s="272">
        <f t="shared" si="1"/>
        <v>3267</v>
      </c>
      <c r="Q51" s="273">
        <f t="shared" si="2"/>
        <v>1</v>
      </c>
      <c r="R51" s="272">
        <f t="shared" si="4"/>
        <v>3268</v>
      </c>
      <c r="S51" s="278">
        <v>84</v>
      </c>
      <c r="T51" s="278">
        <v>0</v>
      </c>
      <c r="U51" s="275">
        <f t="shared" si="3"/>
        <v>84</v>
      </c>
    </row>
    <row r="52" spans="1:21" hidden="1" outlineLevel="1">
      <c r="A52" s="724"/>
      <c r="B52" s="725" t="s">
        <v>60</v>
      </c>
      <c r="C52" s="328" t="s">
        <v>61</v>
      </c>
      <c r="D52" s="276">
        <v>1013</v>
      </c>
      <c r="E52" s="276">
        <v>214</v>
      </c>
      <c r="F52" s="276">
        <v>263</v>
      </c>
      <c r="G52" s="276">
        <v>240</v>
      </c>
      <c r="H52" s="276">
        <v>136</v>
      </c>
      <c r="I52" s="276">
        <v>2289</v>
      </c>
      <c r="J52" s="276">
        <v>2</v>
      </c>
      <c r="K52" s="277">
        <v>0</v>
      </c>
      <c r="L52" s="277">
        <v>1</v>
      </c>
      <c r="M52" s="277">
        <v>1</v>
      </c>
      <c r="N52" s="277">
        <v>0</v>
      </c>
      <c r="O52" s="277">
        <v>2</v>
      </c>
      <c r="P52" s="272">
        <f t="shared" si="1"/>
        <v>4155</v>
      </c>
      <c r="Q52" s="273">
        <f t="shared" si="2"/>
        <v>6</v>
      </c>
      <c r="R52" s="272">
        <f t="shared" si="4"/>
        <v>4161</v>
      </c>
      <c r="S52" s="278">
        <v>0</v>
      </c>
      <c r="T52" s="278">
        <v>0</v>
      </c>
      <c r="U52" s="275">
        <f t="shared" si="3"/>
        <v>0</v>
      </c>
    </row>
    <row r="53" spans="1:21" hidden="1" outlineLevel="1">
      <c r="A53" s="724"/>
      <c r="B53" s="725"/>
      <c r="C53" s="328" t="s">
        <v>62</v>
      </c>
      <c r="D53" s="277">
        <v>0</v>
      </c>
      <c r="E53" s="277">
        <v>0</v>
      </c>
      <c r="F53" s="277">
        <v>0</v>
      </c>
      <c r="G53" s="277">
        <v>0</v>
      </c>
      <c r="H53" s="277">
        <v>0</v>
      </c>
      <c r="I53" s="276">
        <v>0</v>
      </c>
      <c r="J53" s="277">
        <v>0</v>
      </c>
      <c r="K53" s="277">
        <v>0</v>
      </c>
      <c r="L53" s="277">
        <v>0</v>
      </c>
      <c r="M53" s="277">
        <v>0</v>
      </c>
      <c r="N53" s="277">
        <v>0</v>
      </c>
      <c r="O53" s="277">
        <v>0</v>
      </c>
      <c r="P53" s="272">
        <f t="shared" si="1"/>
        <v>0</v>
      </c>
      <c r="Q53" s="273">
        <f t="shared" si="2"/>
        <v>0</v>
      </c>
      <c r="R53" s="272">
        <f t="shared" si="4"/>
        <v>0</v>
      </c>
      <c r="S53" s="278">
        <v>0</v>
      </c>
      <c r="T53" s="278">
        <v>0</v>
      </c>
      <c r="U53" s="275">
        <f t="shared" si="3"/>
        <v>0</v>
      </c>
    </row>
    <row r="54" spans="1:21" ht="14.1" customHeight="1" collapsed="1">
      <c r="A54" s="721" t="s">
        <v>63</v>
      </c>
      <c r="B54" s="721"/>
      <c r="C54" s="721"/>
      <c r="D54" s="191">
        <f t="shared" ref="D54:T54" si="10">SUM(D55:D56)</f>
        <v>41</v>
      </c>
      <c r="E54" s="191">
        <f t="shared" si="10"/>
        <v>3</v>
      </c>
      <c r="F54" s="191">
        <f t="shared" si="10"/>
        <v>3</v>
      </c>
      <c r="G54" s="191">
        <f t="shared" si="10"/>
        <v>2</v>
      </c>
      <c r="H54" s="191">
        <f t="shared" si="10"/>
        <v>4</v>
      </c>
      <c r="I54" s="191">
        <f t="shared" si="10"/>
        <v>31</v>
      </c>
      <c r="J54" s="191">
        <f t="shared" si="10"/>
        <v>0</v>
      </c>
      <c r="K54" s="191">
        <f t="shared" si="10"/>
        <v>0</v>
      </c>
      <c r="L54" s="191">
        <f t="shared" si="10"/>
        <v>0</v>
      </c>
      <c r="M54" s="191">
        <f t="shared" si="10"/>
        <v>0</v>
      </c>
      <c r="N54" s="191">
        <f t="shared" si="10"/>
        <v>0</v>
      </c>
      <c r="O54" s="191">
        <f t="shared" si="10"/>
        <v>0</v>
      </c>
      <c r="P54" s="192">
        <f t="shared" si="1"/>
        <v>84</v>
      </c>
      <c r="Q54" s="192">
        <f t="shared" si="2"/>
        <v>0</v>
      </c>
      <c r="R54" s="192">
        <f t="shared" si="4"/>
        <v>84</v>
      </c>
      <c r="S54" s="192">
        <f t="shared" si="10"/>
        <v>0</v>
      </c>
      <c r="T54" s="192">
        <f t="shared" si="10"/>
        <v>0</v>
      </c>
      <c r="U54" s="192">
        <f t="shared" si="3"/>
        <v>0</v>
      </c>
    </row>
    <row r="55" spans="1:21" ht="22.5" hidden="1" outlineLevel="1">
      <c r="A55" s="725" t="s">
        <v>63</v>
      </c>
      <c r="B55" s="328" t="s">
        <v>64</v>
      </c>
      <c r="C55" s="328" t="s">
        <v>65</v>
      </c>
      <c r="D55" s="276">
        <v>41</v>
      </c>
      <c r="E55" s="277">
        <v>3</v>
      </c>
      <c r="F55" s="276">
        <v>3</v>
      </c>
      <c r="G55" s="276">
        <v>1</v>
      </c>
      <c r="H55" s="276">
        <v>3</v>
      </c>
      <c r="I55" s="276">
        <v>29</v>
      </c>
      <c r="J55" s="277">
        <v>0</v>
      </c>
      <c r="K55" s="277">
        <v>0</v>
      </c>
      <c r="L55" s="277">
        <v>0</v>
      </c>
      <c r="M55" s="277">
        <v>0</v>
      </c>
      <c r="N55" s="277">
        <v>0</v>
      </c>
      <c r="O55" s="277">
        <v>0</v>
      </c>
      <c r="P55" s="272">
        <f>SUM(D55:I55)</f>
        <v>80</v>
      </c>
      <c r="Q55" s="273">
        <f t="shared" si="2"/>
        <v>0</v>
      </c>
      <c r="R55" s="272">
        <f t="shared" si="4"/>
        <v>80</v>
      </c>
      <c r="S55" s="278">
        <v>0</v>
      </c>
      <c r="T55" s="278">
        <v>0</v>
      </c>
      <c r="U55" s="275">
        <f t="shared" si="3"/>
        <v>0</v>
      </c>
    </row>
    <row r="56" spans="1:21" hidden="1" outlineLevel="1">
      <c r="A56" s="725"/>
      <c r="B56" s="328" t="s">
        <v>66</v>
      </c>
      <c r="C56" s="328" t="s">
        <v>67</v>
      </c>
      <c r="D56" s="276">
        <v>0</v>
      </c>
      <c r="E56" s="277">
        <v>0</v>
      </c>
      <c r="F56" s="277">
        <v>0</v>
      </c>
      <c r="G56" s="276">
        <v>1</v>
      </c>
      <c r="H56" s="277">
        <v>1</v>
      </c>
      <c r="I56" s="277">
        <v>2</v>
      </c>
      <c r="J56" s="277">
        <v>0</v>
      </c>
      <c r="K56" s="277">
        <v>0</v>
      </c>
      <c r="L56" s="277">
        <v>0</v>
      </c>
      <c r="M56" s="277">
        <v>0</v>
      </c>
      <c r="N56" s="277">
        <v>0</v>
      </c>
      <c r="O56" s="277">
        <v>0</v>
      </c>
      <c r="P56" s="272">
        <f>SUM(D56:I56)</f>
        <v>4</v>
      </c>
      <c r="Q56" s="273">
        <f t="shared" si="2"/>
        <v>0</v>
      </c>
      <c r="R56" s="272">
        <f t="shared" si="4"/>
        <v>4</v>
      </c>
      <c r="S56" s="278">
        <v>0</v>
      </c>
      <c r="T56" s="278">
        <v>0</v>
      </c>
      <c r="U56" s="275">
        <f t="shared" si="3"/>
        <v>0</v>
      </c>
    </row>
    <row r="57" spans="1:21" ht="14.1" customHeight="1" collapsed="1">
      <c r="A57" s="721" t="s">
        <v>68</v>
      </c>
      <c r="B57" s="721"/>
      <c r="C57" s="721"/>
      <c r="D57" s="191">
        <f t="shared" ref="D57:T57" si="11">SUM(D58:D60)</f>
        <v>469</v>
      </c>
      <c r="E57" s="191">
        <f t="shared" si="11"/>
        <v>26</v>
      </c>
      <c r="F57" s="191">
        <f t="shared" si="11"/>
        <v>36</v>
      </c>
      <c r="G57" s="191">
        <f t="shared" si="11"/>
        <v>76</v>
      </c>
      <c r="H57" s="191">
        <f t="shared" si="11"/>
        <v>19</v>
      </c>
      <c r="I57" s="191">
        <f t="shared" si="11"/>
        <v>360</v>
      </c>
      <c r="J57" s="191">
        <f t="shared" si="11"/>
        <v>6</v>
      </c>
      <c r="K57" s="191">
        <f t="shared" si="11"/>
        <v>0</v>
      </c>
      <c r="L57" s="191">
        <f t="shared" si="11"/>
        <v>1</v>
      </c>
      <c r="M57" s="191">
        <f t="shared" si="11"/>
        <v>1</v>
      </c>
      <c r="N57" s="191">
        <f t="shared" si="11"/>
        <v>0</v>
      </c>
      <c r="O57" s="191">
        <f t="shared" si="11"/>
        <v>3</v>
      </c>
      <c r="P57" s="192">
        <f t="shared" si="1"/>
        <v>986</v>
      </c>
      <c r="Q57" s="192">
        <f t="shared" si="2"/>
        <v>11</v>
      </c>
      <c r="R57" s="192">
        <f t="shared" si="4"/>
        <v>997</v>
      </c>
      <c r="S57" s="192">
        <f t="shared" si="11"/>
        <v>1</v>
      </c>
      <c r="T57" s="192">
        <f t="shared" si="11"/>
        <v>0</v>
      </c>
      <c r="U57" s="192">
        <f t="shared" si="3"/>
        <v>1</v>
      </c>
    </row>
    <row r="58" spans="1:21" ht="22.5" hidden="1" outlineLevel="1">
      <c r="A58" s="724" t="s">
        <v>68</v>
      </c>
      <c r="B58" s="328" t="s">
        <v>69</v>
      </c>
      <c r="C58" s="328" t="s">
        <v>70</v>
      </c>
      <c r="D58" s="276">
        <v>38</v>
      </c>
      <c r="E58" s="276">
        <v>3</v>
      </c>
      <c r="F58" s="277">
        <v>0</v>
      </c>
      <c r="G58" s="276">
        <v>9</v>
      </c>
      <c r="H58" s="276">
        <v>2</v>
      </c>
      <c r="I58" s="276">
        <v>26</v>
      </c>
      <c r="J58" s="277">
        <v>0</v>
      </c>
      <c r="K58" s="277">
        <v>0</v>
      </c>
      <c r="L58" s="277">
        <v>0</v>
      </c>
      <c r="M58" s="277">
        <v>0</v>
      </c>
      <c r="N58" s="277">
        <v>0</v>
      </c>
      <c r="O58" s="277">
        <v>0</v>
      </c>
      <c r="P58" s="272">
        <f>SUM(D58:I58)</f>
        <v>78</v>
      </c>
      <c r="Q58" s="273">
        <f>SUM(J58:O58)</f>
        <v>0</v>
      </c>
      <c r="R58" s="272">
        <f t="shared" si="4"/>
        <v>78</v>
      </c>
      <c r="S58" s="278">
        <v>0</v>
      </c>
      <c r="T58" s="278">
        <v>0</v>
      </c>
      <c r="U58" s="275">
        <f t="shared" si="3"/>
        <v>0</v>
      </c>
    </row>
    <row r="59" spans="1:21" ht="22.5" hidden="1" outlineLevel="1">
      <c r="A59" s="724"/>
      <c r="B59" s="725" t="s">
        <v>71</v>
      </c>
      <c r="C59" s="328" t="s">
        <v>72</v>
      </c>
      <c r="D59" s="276">
        <v>34</v>
      </c>
      <c r="E59" s="276">
        <v>0</v>
      </c>
      <c r="F59" s="277">
        <v>1</v>
      </c>
      <c r="G59" s="276">
        <v>3</v>
      </c>
      <c r="H59" s="276">
        <v>4</v>
      </c>
      <c r="I59" s="276">
        <v>16</v>
      </c>
      <c r="J59" s="277">
        <v>0</v>
      </c>
      <c r="K59" s="277">
        <v>0</v>
      </c>
      <c r="L59" s="277">
        <v>0</v>
      </c>
      <c r="M59" s="277">
        <v>0</v>
      </c>
      <c r="N59" s="277">
        <v>0</v>
      </c>
      <c r="O59" s="277">
        <v>0</v>
      </c>
      <c r="P59" s="272">
        <f t="shared" ref="P59:P60" si="12">SUM(D59:I59)</f>
        <v>58</v>
      </c>
      <c r="Q59" s="273">
        <f t="shared" ref="Q59:Q60" si="13">SUM(J59:O59)</f>
        <v>0</v>
      </c>
      <c r="R59" s="272">
        <f t="shared" si="4"/>
        <v>58</v>
      </c>
      <c r="S59" s="278">
        <v>0</v>
      </c>
      <c r="T59" s="278">
        <v>0</v>
      </c>
      <c r="U59" s="275">
        <f t="shared" si="3"/>
        <v>0</v>
      </c>
    </row>
    <row r="60" spans="1:21" ht="22.5" hidden="1" outlineLevel="1">
      <c r="A60" s="724"/>
      <c r="B60" s="725"/>
      <c r="C60" s="328" t="s">
        <v>73</v>
      </c>
      <c r="D60" s="276">
        <v>397</v>
      </c>
      <c r="E60" s="276">
        <v>23</v>
      </c>
      <c r="F60" s="276">
        <v>35</v>
      </c>
      <c r="G60" s="276">
        <v>64</v>
      </c>
      <c r="H60" s="276">
        <v>13</v>
      </c>
      <c r="I60" s="276">
        <v>318</v>
      </c>
      <c r="J60" s="276">
        <v>6</v>
      </c>
      <c r="K60" s="277">
        <v>0</v>
      </c>
      <c r="L60" s="277">
        <v>1</v>
      </c>
      <c r="M60" s="277">
        <v>1</v>
      </c>
      <c r="N60" s="277">
        <v>0</v>
      </c>
      <c r="O60" s="276">
        <v>3</v>
      </c>
      <c r="P60" s="272">
        <f t="shared" si="12"/>
        <v>850</v>
      </c>
      <c r="Q60" s="273">
        <f t="shared" si="13"/>
        <v>11</v>
      </c>
      <c r="R60" s="272">
        <f t="shared" si="4"/>
        <v>861</v>
      </c>
      <c r="S60" s="278">
        <v>1</v>
      </c>
      <c r="T60" s="278">
        <v>0</v>
      </c>
      <c r="U60" s="275">
        <f t="shared" si="3"/>
        <v>1</v>
      </c>
    </row>
    <row r="61" spans="1:21" ht="14.1" customHeight="1" collapsed="1">
      <c r="A61" s="721" t="s">
        <v>74</v>
      </c>
      <c r="B61" s="721"/>
      <c r="C61" s="721"/>
      <c r="D61" s="191">
        <f t="shared" ref="D61:T61" si="14">SUM(D62:D71)</f>
        <v>693</v>
      </c>
      <c r="E61" s="191">
        <f t="shared" si="14"/>
        <v>26</v>
      </c>
      <c r="F61" s="191">
        <f t="shared" si="14"/>
        <v>45</v>
      </c>
      <c r="G61" s="191">
        <f t="shared" si="14"/>
        <v>84</v>
      </c>
      <c r="H61" s="191">
        <f t="shared" si="14"/>
        <v>18</v>
      </c>
      <c r="I61" s="191">
        <f t="shared" si="14"/>
        <v>736</v>
      </c>
      <c r="J61" s="191">
        <f t="shared" si="14"/>
        <v>17</v>
      </c>
      <c r="K61" s="191">
        <f t="shared" si="14"/>
        <v>1</v>
      </c>
      <c r="L61" s="191">
        <f t="shared" si="14"/>
        <v>2</v>
      </c>
      <c r="M61" s="191">
        <f t="shared" si="14"/>
        <v>6</v>
      </c>
      <c r="N61" s="191">
        <f t="shared" si="14"/>
        <v>0</v>
      </c>
      <c r="O61" s="191">
        <f t="shared" si="14"/>
        <v>11</v>
      </c>
      <c r="P61" s="192">
        <f t="shared" si="1"/>
        <v>1602</v>
      </c>
      <c r="Q61" s="192">
        <f t="shared" si="2"/>
        <v>37</v>
      </c>
      <c r="R61" s="192">
        <f t="shared" si="4"/>
        <v>1639</v>
      </c>
      <c r="S61" s="192">
        <f t="shared" si="14"/>
        <v>2</v>
      </c>
      <c r="T61" s="192">
        <f t="shared" si="14"/>
        <v>0</v>
      </c>
      <c r="U61" s="192">
        <f t="shared" si="3"/>
        <v>2</v>
      </c>
    </row>
    <row r="62" spans="1:21" ht="33.75" hidden="1" outlineLevel="1">
      <c r="A62" s="724" t="s">
        <v>74</v>
      </c>
      <c r="B62" s="725" t="s">
        <v>75</v>
      </c>
      <c r="C62" s="328" t="s">
        <v>76</v>
      </c>
      <c r="D62" s="276">
        <v>334</v>
      </c>
      <c r="E62" s="276">
        <v>8</v>
      </c>
      <c r="F62" s="276">
        <v>13</v>
      </c>
      <c r="G62" s="276">
        <v>52</v>
      </c>
      <c r="H62" s="276">
        <v>10</v>
      </c>
      <c r="I62" s="276">
        <v>421</v>
      </c>
      <c r="J62" s="276">
        <v>13</v>
      </c>
      <c r="K62" s="277">
        <v>0</v>
      </c>
      <c r="L62" s="277">
        <v>1</v>
      </c>
      <c r="M62" s="277">
        <v>1</v>
      </c>
      <c r="N62" s="277">
        <v>0</v>
      </c>
      <c r="O62" s="276">
        <v>6</v>
      </c>
      <c r="P62" s="272">
        <f t="shared" si="1"/>
        <v>838</v>
      </c>
      <c r="Q62" s="273">
        <f t="shared" si="2"/>
        <v>21</v>
      </c>
      <c r="R62" s="272">
        <f t="shared" si="4"/>
        <v>859</v>
      </c>
      <c r="S62" s="278">
        <v>0</v>
      </c>
      <c r="T62" s="278">
        <v>0</v>
      </c>
      <c r="U62" s="275">
        <f t="shared" si="3"/>
        <v>0</v>
      </c>
    </row>
    <row r="63" spans="1:21" ht="22.5" hidden="1" outlineLevel="1">
      <c r="A63" s="724"/>
      <c r="B63" s="725"/>
      <c r="C63" s="328" t="s">
        <v>77</v>
      </c>
      <c r="D63" s="276">
        <v>77</v>
      </c>
      <c r="E63" s="276">
        <v>3</v>
      </c>
      <c r="F63" s="276">
        <v>4</v>
      </c>
      <c r="G63" s="276">
        <v>9</v>
      </c>
      <c r="H63" s="277">
        <v>2</v>
      </c>
      <c r="I63" s="276">
        <v>82</v>
      </c>
      <c r="J63" s="276">
        <v>0</v>
      </c>
      <c r="K63" s="277">
        <v>0</v>
      </c>
      <c r="L63" s="277">
        <v>0</v>
      </c>
      <c r="M63" s="277">
        <v>0</v>
      </c>
      <c r="N63" s="277">
        <v>0</v>
      </c>
      <c r="O63" s="277">
        <v>0</v>
      </c>
      <c r="P63" s="272">
        <f t="shared" si="1"/>
        <v>177</v>
      </c>
      <c r="Q63" s="273">
        <f t="shared" si="2"/>
        <v>0</v>
      </c>
      <c r="R63" s="272">
        <f t="shared" si="4"/>
        <v>177</v>
      </c>
      <c r="S63" s="278">
        <v>2</v>
      </c>
      <c r="T63" s="278">
        <v>0</v>
      </c>
      <c r="U63" s="275">
        <f t="shared" si="3"/>
        <v>2</v>
      </c>
    </row>
    <row r="64" spans="1:21" ht="22.5" hidden="1" outlineLevel="1">
      <c r="A64" s="724"/>
      <c r="B64" s="725" t="s">
        <v>78</v>
      </c>
      <c r="C64" s="328" t="s">
        <v>79</v>
      </c>
      <c r="D64" s="276">
        <v>82</v>
      </c>
      <c r="E64" s="276">
        <v>5</v>
      </c>
      <c r="F64" s="276">
        <v>15</v>
      </c>
      <c r="G64" s="276">
        <v>7</v>
      </c>
      <c r="H64" s="276">
        <v>1</v>
      </c>
      <c r="I64" s="276">
        <v>84</v>
      </c>
      <c r="J64" s="276">
        <v>2</v>
      </c>
      <c r="K64" s="277">
        <v>0</v>
      </c>
      <c r="L64" s="277">
        <v>0</v>
      </c>
      <c r="M64" s="277">
        <v>0</v>
      </c>
      <c r="N64" s="277">
        <v>0</v>
      </c>
      <c r="O64" s="276">
        <v>1</v>
      </c>
      <c r="P64" s="272">
        <f t="shared" si="1"/>
        <v>194</v>
      </c>
      <c r="Q64" s="273">
        <f t="shared" si="2"/>
        <v>3</v>
      </c>
      <c r="R64" s="272">
        <f t="shared" si="4"/>
        <v>197</v>
      </c>
      <c r="S64" s="278">
        <v>0</v>
      </c>
      <c r="T64" s="278">
        <v>0</v>
      </c>
      <c r="U64" s="275">
        <f t="shared" si="3"/>
        <v>0</v>
      </c>
    </row>
    <row r="65" spans="1:21" hidden="1" outlineLevel="1">
      <c r="A65" s="724"/>
      <c r="B65" s="725"/>
      <c r="C65" s="328" t="s">
        <v>80</v>
      </c>
      <c r="D65" s="277">
        <v>0</v>
      </c>
      <c r="E65" s="277">
        <v>0</v>
      </c>
      <c r="F65" s="277">
        <v>0</v>
      </c>
      <c r="G65" s="277">
        <v>0</v>
      </c>
      <c r="H65" s="277">
        <v>0</v>
      </c>
      <c r="I65" s="277">
        <v>0</v>
      </c>
      <c r="J65" s="277">
        <v>0</v>
      </c>
      <c r="K65" s="277">
        <v>0</v>
      </c>
      <c r="L65" s="277">
        <v>0</v>
      </c>
      <c r="M65" s="277">
        <v>0</v>
      </c>
      <c r="N65" s="277">
        <v>0</v>
      </c>
      <c r="O65" s="277">
        <v>0</v>
      </c>
      <c r="P65" s="272">
        <f t="shared" si="1"/>
        <v>0</v>
      </c>
      <c r="Q65" s="273">
        <f t="shared" si="2"/>
        <v>0</v>
      </c>
      <c r="R65" s="272">
        <f t="shared" si="4"/>
        <v>0</v>
      </c>
      <c r="S65" s="278">
        <v>0</v>
      </c>
      <c r="T65" s="278">
        <v>0</v>
      </c>
      <c r="U65" s="275">
        <f t="shared" si="3"/>
        <v>0</v>
      </c>
    </row>
    <row r="66" spans="1:21" hidden="1" outlineLevel="1">
      <c r="A66" s="724"/>
      <c r="B66" s="725"/>
      <c r="C66" s="328" t="s">
        <v>81</v>
      </c>
      <c r="D66" s="276">
        <v>14</v>
      </c>
      <c r="E66" s="277">
        <v>0</v>
      </c>
      <c r="F66" s="277">
        <v>0</v>
      </c>
      <c r="G66" s="276">
        <v>1</v>
      </c>
      <c r="H66" s="277">
        <v>0</v>
      </c>
      <c r="I66" s="276">
        <v>4</v>
      </c>
      <c r="J66" s="276">
        <v>0</v>
      </c>
      <c r="K66" s="277">
        <v>0</v>
      </c>
      <c r="L66" s="277">
        <v>0</v>
      </c>
      <c r="M66" s="277">
        <v>0</v>
      </c>
      <c r="N66" s="277">
        <v>0</v>
      </c>
      <c r="O66" s="277">
        <v>0</v>
      </c>
      <c r="P66" s="272">
        <f t="shared" si="1"/>
        <v>19</v>
      </c>
      <c r="Q66" s="273">
        <f t="shared" si="2"/>
        <v>0</v>
      </c>
      <c r="R66" s="272">
        <f t="shared" si="4"/>
        <v>19</v>
      </c>
      <c r="S66" s="278">
        <v>0</v>
      </c>
      <c r="T66" s="278">
        <v>0</v>
      </c>
      <c r="U66" s="275">
        <f t="shared" si="3"/>
        <v>0</v>
      </c>
    </row>
    <row r="67" spans="1:21" hidden="1" outlineLevel="1">
      <c r="A67" s="724"/>
      <c r="B67" s="725"/>
      <c r="C67" s="328" t="s">
        <v>82</v>
      </c>
      <c r="D67" s="277">
        <v>0</v>
      </c>
      <c r="E67" s="277">
        <v>0</v>
      </c>
      <c r="F67" s="277">
        <v>0</v>
      </c>
      <c r="G67" s="277">
        <v>0</v>
      </c>
      <c r="H67" s="277">
        <v>0</v>
      </c>
      <c r="I67" s="276">
        <v>0</v>
      </c>
      <c r="J67" s="277">
        <v>0</v>
      </c>
      <c r="K67" s="277">
        <v>0</v>
      </c>
      <c r="L67" s="277">
        <v>0</v>
      </c>
      <c r="M67" s="277">
        <v>0</v>
      </c>
      <c r="N67" s="277">
        <v>0</v>
      </c>
      <c r="O67" s="277">
        <v>0</v>
      </c>
      <c r="P67" s="272">
        <f t="shared" si="1"/>
        <v>0</v>
      </c>
      <c r="Q67" s="273">
        <f t="shared" si="2"/>
        <v>0</v>
      </c>
      <c r="R67" s="272">
        <f t="shared" si="4"/>
        <v>0</v>
      </c>
      <c r="S67" s="278">
        <v>0</v>
      </c>
      <c r="T67" s="278">
        <v>0</v>
      </c>
      <c r="U67" s="275">
        <f t="shared" si="3"/>
        <v>0</v>
      </c>
    </row>
    <row r="68" spans="1:21" hidden="1" outlineLevel="1">
      <c r="A68" s="724"/>
      <c r="B68" s="725"/>
      <c r="C68" s="328" t="s">
        <v>83</v>
      </c>
      <c r="D68" s="277">
        <v>0</v>
      </c>
      <c r="E68" s="277">
        <v>0</v>
      </c>
      <c r="F68" s="277">
        <v>0</v>
      </c>
      <c r="G68" s="277">
        <v>0</v>
      </c>
      <c r="H68" s="277">
        <v>0</v>
      </c>
      <c r="I68" s="276">
        <v>0</v>
      </c>
      <c r="J68" s="277">
        <v>0</v>
      </c>
      <c r="K68" s="277">
        <v>0</v>
      </c>
      <c r="L68" s="277">
        <v>0</v>
      </c>
      <c r="M68" s="277">
        <v>0</v>
      </c>
      <c r="N68" s="277">
        <v>0</v>
      </c>
      <c r="O68" s="277">
        <v>0</v>
      </c>
      <c r="P68" s="272">
        <f t="shared" si="1"/>
        <v>0</v>
      </c>
      <c r="Q68" s="273">
        <f t="shared" si="2"/>
        <v>0</v>
      </c>
      <c r="R68" s="272">
        <f t="shared" si="4"/>
        <v>0</v>
      </c>
      <c r="S68" s="278">
        <v>0</v>
      </c>
      <c r="T68" s="278">
        <v>0</v>
      </c>
      <c r="U68" s="275">
        <f t="shared" si="3"/>
        <v>0</v>
      </c>
    </row>
    <row r="69" spans="1:21" ht="22.5" hidden="1" outlineLevel="1">
      <c r="A69" s="724"/>
      <c r="B69" s="725"/>
      <c r="C69" s="328" t="s">
        <v>84</v>
      </c>
      <c r="D69" s="276">
        <v>0</v>
      </c>
      <c r="E69" s="277">
        <v>0</v>
      </c>
      <c r="F69" s="276">
        <v>0</v>
      </c>
      <c r="G69" s="277">
        <v>0</v>
      </c>
      <c r="H69" s="277">
        <v>0</v>
      </c>
      <c r="I69" s="276">
        <v>0</v>
      </c>
      <c r="J69" s="276">
        <v>0</v>
      </c>
      <c r="K69" s="277">
        <v>0</v>
      </c>
      <c r="L69" s="277">
        <v>0</v>
      </c>
      <c r="M69" s="277">
        <v>0</v>
      </c>
      <c r="N69" s="277">
        <v>0</v>
      </c>
      <c r="O69" s="277">
        <v>0</v>
      </c>
      <c r="P69" s="272">
        <f t="shared" si="1"/>
        <v>0</v>
      </c>
      <c r="Q69" s="273">
        <f t="shared" si="2"/>
        <v>0</v>
      </c>
      <c r="R69" s="272">
        <f t="shared" si="4"/>
        <v>0</v>
      </c>
      <c r="S69" s="278">
        <v>0</v>
      </c>
      <c r="T69" s="278">
        <v>0</v>
      </c>
      <c r="U69" s="275">
        <f t="shared" si="3"/>
        <v>0</v>
      </c>
    </row>
    <row r="70" spans="1:21" ht="22.5" hidden="1" outlineLevel="1">
      <c r="A70" s="724"/>
      <c r="B70" s="725"/>
      <c r="C70" s="328" t="s">
        <v>85</v>
      </c>
      <c r="D70" s="276">
        <v>0</v>
      </c>
      <c r="E70" s="276">
        <v>0</v>
      </c>
      <c r="F70" s="276">
        <v>0</v>
      </c>
      <c r="G70" s="276">
        <v>0</v>
      </c>
      <c r="H70" s="277">
        <v>0</v>
      </c>
      <c r="I70" s="276">
        <v>0</v>
      </c>
      <c r="J70" s="277">
        <v>0</v>
      </c>
      <c r="K70" s="276">
        <v>0</v>
      </c>
      <c r="L70" s="277">
        <v>0</v>
      </c>
      <c r="M70" s="277">
        <v>0</v>
      </c>
      <c r="N70" s="277">
        <v>0</v>
      </c>
      <c r="O70" s="276">
        <v>0</v>
      </c>
      <c r="P70" s="272">
        <f t="shared" si="1"/>
        <v>0</v>
      </c>
      <c r="Q70" s="273">
        <f t="shared" si="2"/>
        <v>0</v>
      </c>
      <c r="R70" s="272">
        <f t="shared" si="4"/>
        <v>0</v>
      </c>
      <c r="S70" s="278">
        <v>0</v>
      </c>
      <c r="T70" s="278">
        <v>0</v>
      </c>
      <c r="U70" s="275">
        <f t="shared" si="3"/>
        <v>0</v>
      </c>
    </row>
    <row r="71" spans="1:21" ht="22.5" hidden="1" outlineLevel="1">
      <c r="A71" s="724"/>
      <c r="B71" s="725"/>
      <c r="C71" s="328" t="s">
        <v>86</v>
      </c>
      <c r="D71" s="276">
        <v>186</v>
      </c>
      <c r="E71" s="276">
        <v>10</v>
      </c>
      <c r="F71" s="276">
        <v>13</v>
      </c>
      <c r="G71" s="276">
        <v>15</v>
      </c>
      <c r="H71" s="276">
        <v>5</v>
      </c>
      <c r="I71" s="276">
        <v>145</v>
      </c>
      <c r="J71" s="276">
        <v>2</v>
      </c>
      <c r="K71" s="277">
        <v>1</v>
      </c>
      <c r="L71" s="276">
        <v>1</v>
      </c>
      <c r="M71" s="277">
        <v>5</v>
      </c>
      <c r="N71" s="276">
        <v>0</v>
      </c>
      <c r="O71" s="277">
        <v>4</v>
      </c>
      <c r="P71" s="272">
        <f t="shared" ref="P71" si="15">SUM(D71:I71)</f>
        <v>374</v>
      </c>
      <c r="Q71" s="273">
        <f t="shared" ref="Q71" si="16">SUM(J71:O71)</f>
        <v>13</v>
      </c>
      <c r="R71" s="272">
        <f t="shared" si="4"/>
        <v>387</v>
      </c>
      <c r="S71" s="278">
        <v>0</v>
      </c>
      <c r="T71" s="278">
        <v>0</v>
      </c>
      <c r="U71" s="275">
        <f t="shared" ref="U71:U134" si="17">+T71+S71</f>
        <v>0</v>
      </c>
    </row>
    <row r="72" spans="1:21" ht="14.1" customHeight="1" collapsed="1">
      <c r="A72" s="721" t="s">
        <v>87</v>
      </c>
      <c r="B72" s="721"/>
      <c r="C72" s="721"/>
      <c r="D72" s="191">
        <f t="shared" ref="D72:T72" si="18">SUM(D73:D74)</f>
        <v>92</v>
      </c>
      <c r="E72" s="191">
        <f t="shared" si="18"/>
        <v>9</v>
      </c>
      <c r="F72" s="191">
        <f t="shared" si="18"/>
        <v>10</v>
      </c>
      <c r="G72" s="191">
        <f t="shared" si="18"/>
        <v>12</v>
      </c>
      <c r="H72" s="191">
        <f t="shared" si="18"/>
        <v>6</v>
      </c>
      <c r="I72" s="191">
        <f t="shared" si="18"/>
        <v>137</v>
      </c>
      <c r="J72" s="191">
        <f t="shared" si="18"/>
        <v>0</v>
      </c>
      <c r="K72" s="191">
        <f t="shared" si="18"/>
        <v>0</v>
      </c>
      <c r="L72" s="191">
        <f t="shared" si="18"/>
        <v>1</v>
      </c>
      <c r="M72" s="191">
        <f t="shared" si="18"/>
        <v>1</v>
      </c>
      <c r="N72" s="191">
        <f t="shared" si="18"/>
        <v>0</v>
      </c>
      <c r="O72" s="191">
        <f t="shared" si="18"/>
        <v>3</v>
      </c>
      <c r="P72" s="192">
        <f t="shared" ref="P72:P134" si="19">SUM(D72:I72)</f>
        <v>266</v>
      </c>
      <c r="Q72" s="192">
        <f t="shared" ref="Q72:Q134" si="20">SUM(J72:O72)</f>
        <v>5</v>
      </c>
      <c r="R72" s="192">
        <f t="shared" ref="R72:R135" si="21">+Q72+P72</f>
        <v>271</v>
      </c>
      <c r="S72" s="192">
        <f t="shared" si="18"/>
        <v>0</v>
      </c>
      <c r="T72" s="192">
        <f t="shared" si="18"/>
        <v>0</v>
      </c>
      <c r="U72" s="192">
        <f t="shared" si="17"/>
        <v>0</v>
      </c>
    </row>
    <row r="73" spans="1:21" ht="45" hidden="1" outlineLevel="1">
      <c r="A73" s="724" t="s">
        <v>87</v>
      </c>
      <c r="B73" s="328" t="s">
        <v>88</v>
      </c>
      <c r="C73" s="328" t="s">
        <v>89</v>
      </c>
      <c r="D73" s="276">
        <v>16</v>
      </c>
      <c r="E73" s="276">
        <v>1</v>
      </c>
      <c r="F73" s="276">
        <v>0</v>
      </c>
      <c r="G73" s="276">
        <v>2</v>
      </c>
      <c r="H73" s="277">
        <v>1</v>
      </c>
      <c r="I73" s="276">
        <v>25</v>
      </c>
      <c r="J73" s="277">
        <v>0</v>
      </c>
      <c r="K73" s="277">
        <v>0</v>
      </c>
      <c r="L73" s="277">
        <v>0</v>
      </c>
      <c r="M73" s="277">
        <v>0</v>
      </c>
      <c r="N73" s="277">
        <v>0</v>
      </c>
      <c r="O73" s="277">
        <v>0</v>
      </c>
      <c r="P73" s="272">
        <f>SUM(D73:I73)</f>
        <v>45</v>
      </c>
      <c r="Q73" s="273">
        <f t="shared" si="20"/>
        <v>0</v>
      </c>
      <c r="R73" s="272">
        <f t="shared" si="21"/>
        <v>45</v>
      </c>
      <c r="S73" s="278">
        <v>0</v>
      </c>
      <c r="T73" s="278">
        <v>0</v>
      </c>
      <c r="U73" s="275">
        <f t="shared" si="17"/>
        <v>0</v>
      </c>
    </row>
    <row r="74" spans="1:21" ht="45" hidden="1" outlineLevel="1">
      <c r="A74" s="724"/>
      <c r="B74" s="328" t="s">
        <v>90</v>
      </c>
      <c r="C74" s="328" t="s">
        <v>91</v>
      </c>
      <c r="D74" s="276">
        <v>76</v>
      </c>
      <c r="E74" s="277">
        <v>8</v>
      </c>
      <c r="F74" s="276">
        <v>10</v>
      </c>
      <c r="G74" s="276">
        <v>10</v>
      </c>
      <c r="H74" s="276">
        <v>5</v>
      </c>
      <c r="I74" s="276">
        <v>112</v>
      </c>
      <c r="J74" s="277">
        <v>0</v>
      </c>
      <c r="K74" s="277">
        <v>0</v>
      </c>
      <c r="L74" s="277">
        <v>1</v>
      </c>
      <c r="M74" s="277">
        <v>1</v>
      </c>
      <c r="N74" s="277">
        <v>0</v>
      </c>
      <c r="O74" s="277">
        <v>3</v>
      </c>
      <c r="P74" s="272">
        <f>SUM(D74:I74)</f>
        <v>221</v>
      </c>
      <c r="Q74" s="273">
        <f t="shared" si="20"/>
        <v>5</v>
      </c>
      <c r="R74" s="272">
        <f t="shared" si="21"/>
        <v>226</v>
      </c>
      <c r="S74" s="278">
        <v>0</v>
      </c>
      <c r="T74" s="278">
        <v>0</v>
      </c>
      <c r="U74" s="275">
        <f t="shared" si="17"/>
        <v>0</v>
      </c>
    </row>
    <row r="75" spans="1:21" ht="14.1" customHeight="1" collapsed="1">
      <c r="A75" s="721" t="s">
        <v>92</v>
      </c>
      <c r="B75" s="721"/>
      <c r="C75" s="721"/>
      <c r="D75" s="191">
        <f t="shared" ref="D75:T75" si="22">SUM(D76:D101)</f>
        <v>3440</v>
      </c>
      <c r="E75" s="191">
        <f t="shared" si="22"/>
        <v>292</v>
      </c>
      <c r="F75" s="191">
        <f t="shared" si="22"/>
        <v>436</v>
      </c>
      <c r="G75" s="191">
        <f t="shared" si="22"/>
        <v>585</v>
      </c>
      <c r="H75" s="191">
        <f t="shared" si="22"/>
        <v>133</v>
      </c>
      <c r="I75" s="191">
        <f t="shared" si="22"/>
        <v>3187</v>
      </c>
      <c r="J75" s="191">
        <f t="shared" si="22"/>
        <v>1721</v>
      </c>
      <c r="K75" s="191">
        <f t="shared" si="22"/>
        <v>177</v>
      </c>
      <c r="L75" s="191">
        <f t="shared" si="22"/>
        <v>245</v>
      </c>
      <c r="M75" s="191">
        <f t="shared" si="22"/>
        <v>322</v>
      </c>
      <c r="N75" s="191">
        <f t="shared" si="22"/>
        <v>70</v>
      </c>
      <c r="O75" s="191">
        <f t="shared" si="22"/>
        <v>1395</v>
      </c>
      <c r="P75" s="192">
        <f t="shared" si="19"/>
        <v>8073</v>
      </c>
      <c r="Q75" s="192">
        <f t="shared" si="20"/>
        <v>3930</v>
      </c>
      <c r="R75" s="192">
        <f t="shared" si="21"/>
        <v>12003</v>
      </c>
      <c r="S75" s="192">
        <f t="shared" si="22"/>
        <v>1</v>
      </c>
      <c r="T75" s="192">
        <f t="shared" si="22"/>
        <v>1</v>
      </c>
      <c r="U75" s="192">
        <f t="shared" si="17"/>
        <v>2</v>
      </c>
    </row>
    <row r="76" spans="1:21" hidden="1" outlineLevel="1">
      <c r="A76" s="724" t="s">
        <v>92</v>
      </c>
      <c r="B76" s="725" t="s">
        <v>93</v>
      </c>
      <c r="C76" s="328" t="s">
        <v>94</v>
      </c>
      <c r="D76" s="276">
        <v>170</v>
      </c>
      <c r="E76" s="276">
        <v>18</v>
      </c>
      <c r="F76" s="276">
        <v>41</v>
      </c>
      <c r="G76" s="276">
        <v>33</v>
      </c>
      <c r="H76" s="276">
        <v>7</v>
      </c>
      <c r="I76" s="276">
        <v>140</v>
      </c>
      <c r="J76" s="276">
        <v>55</v>
      </c>
      <c r="K76" s="276">
        <v>13</v>
      </c>
      <c r="L76" s="276">
        <v>9</v>
      </c>
      <c r="M76" s="276">
        <v>11</v>
      </c>
      <c r="N76" s="276">
        <v>3</v>
      </c>
      <c r="O76" s="276">
        <v>47</v>
      </c>
      <c r="P76" s="272">
        <f t="shared" si="19"/>
        <v>409</v>
      </c>
      <c r="Q76" s="273">
        <f t="shared" si="20"/>
        <v>138</v>
      </c>
      <c r="R76" s="272">
        <f t="shared" si="21"/>
        <v>547</v>
      </c>
      <c r="S76" s="278">
        <v>0</v>
      </c>
      <c r="T76" s="278">
        <v>0</v>
      </c>
      <c r="U76" s="275">
        <f t="shared" si="17"/>
        <v>0</v>
      </c>
    </row>
    <row r="77" spans="1:21" ht="22.5" hidden="1" outlineLevel="1">
      <c r="A77" s="724"/>
      <c r="B77" s="725"/>
      <c r="C77" s="328" t="s">
        <v>95</v>
      </c>
      <c r="D77" s="276">
        <v>394</v>
      </c>
      <c r="E77" s="276">
        <v>57</v>
      </c>
      <c r="F77" s="276">
        <v>67</v>
      </c>
      <c r="G77" s="276">
        <v>94</v>
      </c>
      <c r="H77" s="276">
        <v>13</v>
      </c>
      <c r="I77" s="276">
        <v>315</v>
      </c>
      <c r="J77" s="276">
        <v>307</v>
      </c>
      <c r="K77" s="276">
        <v>45</v>
      </c>
      <c r="L77" s="276">
        <v>53</v>
      </c>
      <c r="M77" s="276">
        <v>79</v>
      </c>
      <c r="N77" s="276">
        <v>19</v>
      </c>
      <c r="O77" s="276">
        <v>221</v>
      </c>
      <c r="P77" s="272">
        <f t="shared" si="19"/>
        <v>940</v>
      </c>
      <c r="Q77" s="273">
        <f t="shared" si="20"/>
        <v>724</v>
      </c>
      <c r="R77" s="272">
        <f t="shared" si="21"/>
        <v>1664</v>
      </c>
      <c r="S77" s="278">
        <v>0</v>
      </c>
      <c r="T77" s="278">
        <v>0</v>
      </c>
      <c r="U77" s="275">
        <f t="shared" si="17"/>
        <v>0</v>
      </c>
    </row>
    <row r="78" spans="1:21" ht="22.5" hidden="1" outlineLevel="1">
      <c r="A78" s="724"/>
      <c r="B78" s="725"/>
      <c r="C78" s="328" t="s">
        <v>96</v>
      </c>
      <c r="D78" s="276">
        <v>128</v>
      </c>
      <c r="E78" s="276">
        <v>17</v>
      </c>
      <c r="F78" s="276">
        <v>28</v>
      </c>
      <c r="G78" s="276">
        <v>21</v>
      </c>
      <c r="H78" s="276">
        <v>3</v>
      </c>
      <c r="I78" s="276">
        <v>99</v>
      </c>
      <c r="J78" s="276">
        <v>42</v>
      </c>
      <c r="K78" s="276">
        <v>4</v>
      </c>
      <c r="L78" s="276">
        <v>10</v>
      </c>
      <c r="M78" s="276">
        <v>10</v>
      </c>
      <c r="N78" s="277">
        <v>2</v>
      </c>
      <c r="O78" s="276">
        <v>32</v>
      </c>
      <c r="P78" s="272">
        <f t="shared" si="19"/>
        <v>296</v>
      </c>
      <c r="Q78" s="273">
        <f t="shared" si="20"/>
        <v>100</v>
      </c>
      <c r="R78" s="272">
        <f t="shared" si="21"/>
        <v>396</v>
      </c>
      <c r="S78" s="278">
        <v>0</v>
      </c>
      <c r="T78" s="278">
        <v>0</v>
      </c>
      <c r="U78" s="275">
        <f t="shared" si="17"/>
        <v>0</v>
      </c>
    </row>
    <row r="79" spans="1:21" ht="56.25" hidden="1" outlineLevel="1">
      <c r="A79" s="724"/>
      <c r="B79" s="328" t="s">
        <v>97</v>
      </c>
      <c r="C79" s="328" t="s">
        <v>98</v>
      </c>
      <c r="D79" s="276">
        <v>34</v>
      </c>
      <c r="E79" s="276">
        <v>3</v>
      </c>
      <c r="F79" s="276">
        <v>6</v>
      </c>
      <c r="G79" s="276">
        <v>5</v>
      </c>
      <c r="H79" s="277">
        <v>1</v>
      </c>
      <c r="I79" s="276">
        <v>19</v>
      </c>
      <c r="J79" s="276">
        <v>70</v>
      </c>
      <c r="K79" s="276">
        <v>19</v>
      </c>
      <c r="L79" s="276">
        <v>11</v>
      </c>
      <c r="M79" s="276">
        <v>23</v>
      </c>
      <c r="N79" s="277">
        <v>1</v>
      </c>
      <c r="O79" s="276">
        <v>58</v>
      </c>
      <c r="P79" s="272">
        <f t="shared" si="19"/>
        <v>68</v>
      </c>
      <c r="Q79" s="273">
        <f t="shared" si="20"/>
        <v>182</v>
      </c>
      <c r="R79" s="272">
        <f t="shared" si="21"/>
        <v>250</v>
      </c>
      <c r="S79" s="278">
        <v>0</v>
      </c>
      <c r="T79" s="278">
        <v>0</v>
      </c>
      <c r="U79" s="275">
        <f t="shared" si="17"/>
        <v>0</v>
      </c>
    </row>
    <row r="80" spans="1:21" hidden="1" outlineLevel="1">
      <c r="A80" s="724"/>
      <c r="B80" s="725" t="s">
        <v>99</v>
      </c>
      <c r="C80" s="328" t="s">
        <v>100</v>
      </c>
      <c r="D80" s="276">
        <v>49</v>
      </c>
      <c r="E80" s="277">
        <v>2</v>
      </c>
      <c r="F80" s="277">
        <v>2</v>
      </c>
      <c r="G80" s="277">
        <v>2</v>
      </c>
      <c r="H80" s="276">
        <v>1</v>
      </c>
      <c r="I80" s="276">
        <v>18</v>
      </c>
      <c r="J80" s="276">
        <v>27</v>
      </c>
      <c r="K80" s="277">
        <v>1</v>
      </c>
      <c r="L80" s="277">
        <v>0</v>
      </c>
      <c r="M80" s="277">
        <v>3</v>
      </c>
      <c r="N80" s="277">
        <v>0</v>
      </c>
      <c r="O80" s="276">
        <v>12</v>
      </c>
      <c r="P80" s="272">
        <f t="shared" si="19"/>
        <v>74</v>
      </c>
      <c r="Q80" s="273">
        <f t="shared" si="20"/>
        <v>43</v>
      </c>
      <c r="R80" s="272">
        <f t="shared" si="21"/>
        <v>117</v>
      </c>
      <c r="S80" s="278">
        <v>0</v>
      </c>
      <c r="T80" s="278">
        <v>0</v>
      </c>
      <c r="U80" s="275">
        <f t="shared" si="17"/>
        <v>0</v>
      </c>
    </row>
    <row r="81" spans="1:21" hidden="1" outlineLevel="1">
      <c r="A81" s="724"/>
      <c r="B81" s="725"/>
      <c r="C81" s="328" t="s">
        <v>101</v>
      </c>
      <c r="D81" s="276">
        <v>53</v>
      </c>
      <c r="E81" s="276">
        <v>2</v>
      </c>
      <c r="F81" s="276">
        <v>5</v>
      </c>
      <c r="G81" s="276">
        <v>8</v>
      </c>
      <c r="H81" s="277">
        <v>2</v>
      </c>
      <c r="I81" s="276">
        <v>38</v>
      </c>
      <c r="J81" s="276">
        <v>7</v>
      </c>
      <c r="K81" s="277">
        <v>0</v>
      </c>
      <c r="L81" s="276">
        <v>1</v>
      </c>
      <c r="M81" s="276">
        <v>2</v>
      </c>
      <c r="N81" s="277">
        <v>0</v>
      </c>
      <c r="O81" s="276">
        <v>5</v>
      </c>
      <c r="P81" s="272">
        <f t="shared" si="19"/>
        <v>108</v>
      </c>
      <c r="Q81" s="273">
        <f t="shared" si="20"/>
        <v>15</v>
      </c>
      <c r="R81" s="272">
        <f t="shared" si="21"/>
        <v>123</v>
      </c>
      <c r="S81" s="278">
        <v>0</v>
      </c>
      <c r="T81" s="278">
        <v>0</v>
      </c>
      <c r="U81" s="275">
        <f t="shared" si="17"/>
        <v>0</v>
      </c>
    </row>
    <row r="82" spans="1:21" ht="22.5" hidden="1" outlineLevel="1">
      <c r="A82" s="724"/>
      <c r="B82" s="725"/>
      <c r="C82" s="328" t="s">
        <v>102</v>
      </c>
      <c r="D82" s="276">
        <v>187</v>
      </c>
      <c r="E82" s="276">
        <v>24</v>
      </c>
      <c r="F82" s="276">
        <v>18</v>
      </c>
      <c r="G82" s="276">
        <v>38</v>
      </c>
      <c r="H82" s="276">
        <v>9</v>
      </c>
      <c r="I82" s="276">
        <v>121</v>
      </c>
      <c r="J82" s="276">
        <v>239</v>
      </c>
      <c r="K82" s="276">
        <v>29</v>
      </c>
      <c r="L82" s="276">
        <v>35</v>
      </c>
      <c r="M82" s="276">
        <v>44</v>
      </c>
      <c r="N82" s="276">
        <v>7</v>
      </c>
      <c r="O82" s="276">
        <v>212</v>
      </c>
      <c r="P82" s="272">
        <f t="shared" si="19"/>
        <v>397</v>
      </c>
      <c r="Q82" s="273">
        <f t="shared" si="20"/>
        <v>566</v>
      </c>
      <c r="R82" s="272">
        <f t="shared" si="21"/>
        <v>963</v>
      </c>
      <c r="S82" s="278">
        <v>0</v>
      </c>
      <c r="T82" s="278">
        <v>0</v>
      </c>
      <c r="U82" s="275">
        <f t="shared" si="17"/>
        <v>0</v>
      </c>
    </row>
    <row r="83" spans="1:21" hidden="1" outlineLevel="1">
      <c r="A83" s="724"/>
      <c r="B83" s="725" t="s">
        <v>103</v>
      </c>
      <c r="C83" s="328" t="s">
        <v>104</v>
      </c>
      <c r="D83" s="276">
        <v>104</v>
      </c>
      <c r="E83" s="276">
        <v>5</v>
      </c>
      <c r="F83" s="276">
        <v>14</v>
      </c>
      <c r="G83" s="276">
        <v>13</v>
      </c>
      <c r="H83" s="276">
        <v>3</v>
      </c>
      <c r="I83" s="276">
        <v>100</v>
      </c>
      <c r="J83" s="276">
        <v>17</v>
      </c>
      <c r="K83" s="277">
        <v>0</v>
      </c>
      <c r="L83" s="277">
        <v>2</v>
      </c>
      <c r="M83" s="276">
        <v>4</v>
      </c>
      <c r="N83" s="276">
        <v>0</v>
      </c>
      <c r="O83" s="276">
        <v>15</v>
      </c>
      <c r="P83" s="272">
        <f t="shared" si="19"/>
        <v>239</v>
      </c>
      <c r="Q83" s="273">
        <f t="shared" si="20"/>
        <v>38</v>
      </c>
      <c r="R83" s="272">
        <f t="shared" si="21"/>
        <v>277</v>
      </c>
      <c r="S83" s="278">
        <v>0</v>
      </c>
      <c r="T83" s="278">
        <v>0</v>
      </c>
      <c r="U83" s="275">
        <f t="shared" si="17"/>
        <v>0</v>
      </c>
    </row>
    <row r="84" spans="1:21" ht="22.5" hidden="1" outlineLevel="1">
      <c r="A84" s="724"/>
      <c r="B84" s="725"/>
      <c r="C84" s="328" t="s">
        <v>105</v>
      </c>
      <c r="D84" s="276">
        <v>0</v>
      </c>
      <c r="E84" s="277">
        <v>0</v>
      </c>
      <c r="F84" s="277">
        <v>1</v>
      </c>
      <c r="G84" s="277">
        <v>1</v>
      </c>
      <c r="H84" s="277">
        <v>0</v>
      </c>
      <c r="I84" s="277">
        <v>2</v>
      </c>
      <c r="J84" s="277">
        <v>1</v>
      </c>
      <c r="K84" s="277">
        <v>0</v>
      </c>
      <c r="L84" s="277">
        <v>0</v>
      </c>
      <c r="M84" s="277">
        <v>0</v>
      </c>
      <c r="N84" s="277">
        <v>0</v>
      </c>
      <c r="O84" s="277">
        <v>0</v>
      </c>
      <c r="P84" s="272">
        <f t="shared" si="19"/>
        <v>4</v>
      </c>
      <c r="Q84" s="273">
        <f t="shared" si="20"/>
        <v>1</v>
      </c>
      <c r="R84" s="272">
        <f t="shared" si="21"/>
        <v>5</v>
      </c>
      <c r="S84" s="278">
        <v>0</v>
      </c>
      <c r="T84" s="278">
        <v>0</v>
      </c>
      <c r="U84" s="275">
        <f t="shared" si="17"/>
        <v>0</v>
      </c>
    </row>
    <row r="85" spans="1:21" hidden="1" outlineLevel="1">
      <c r="A85" s="724"/>
      <c r="B85" s="725" t="s">
        <v>106</v>
      </c>
      <c r="C85" s="328" t="s">
        <v>107</v>
      </c>
      <c r="D85" s="276">
        <v>426</v>
      </c>
      <c r="E85" s="276">
        <v>22</v>
      </c>
      <c r="F85" s="276">
        <v>25</v>
      </c>
      <c r="G85" s="276">
        <v>52</v>
      </c>
      <c r="H85" s="276">
        <v>9</v>
      </c>
      <c r="I85" s="276">
        <v>290</v>
      </c>
      <c r="J85" s="276">
        <v>129</v>
      </c>
      <c r="K85" s="276">
        <v>4</v>
      </c>
      <c r="L85" s="276">
        <v>6</v>
      </c>
      <c r="M85" s="276">
        <v>14</v>
      </c>
      <c r="N85" s="276">
        <v>3</v>
      </c>
      <c r="O85" s="276">
        <v>67</v>
      </c>
      <c r="P85" s="272">
        <f t="shared" si="19"/>
        <v>824</v>
      </c>
      <c r="Q85" s="273">
        <f t="shared" si="20"/>
        <v>223</v>
      </c>
      <c r="R85" s="272">
        <f t="shared" si="21"/>
        <v>1047</v>
      </c>
      <c r="S85" s="278">
        <v>0</v>
      </c>
      <c r="T85" s="278">
        <v>0</v>
      </c>
      <c r="U85" s="275">
        <f t="shared" si="17"/>
        <v>0</v>
      </c>
    </row>
    <row r="86" spans="1:21" hidden="1" outlineLevel="1">
      <c r="A86" s="724"/>
      <c r="B86" s="725"/>
      <c r="C86" s="328" t="s">
        <v>108</v>
      </c>
      <c r="D86" s="276">
        <v>43</v>
      </c>
      <c r="E86" s="276">
        <v>2</v>
      </c>
      <c r="F86" s="276">
        <v>2</v>
      </c>
      <c r="G86" s="276">
        <v>6</v>
      </c>
      <c r="H86" s="276">
        <v>3</v>
      </c>
      <c r="I86" s="276">
        <v>47</v>
      </c>
      <c r="J86" s="276">
        <v>23</v>
      </c>
      <c r="K86" s="276">
        <v>0</v>
      </c>
      <c r="L86" s="276">
        <v>2</v>
      </c>
      <c r="M86" s="276">
        <v>0</v>
      </c>
      <c r="N86" s="276">
        <v>1</v>
      </c>
      <c r="O86" s="276">
        <v>9</v>
      </c>
      <c r="P86" s="272">
        <f t="shared" si="19"/>
        <v>103</v>
      </c>
      <c r="Q86" s="273">
        <f t="shared" si="20"/>
        <v>35</v>
      </c>
      <c r="R86" s="272">
        <f t="shared" si="21"/>
        <v>138</v>
      </c>
      <c r="S86" s="278">
        <v>0</v>
      </c>
      <c r="T86" s="278">
        <v>0</v>
      </c>
      <c r="U86" s="275">
        <f t="shared" si="17"/>
        <v>0</v>
      </c>
    </row>
    <row r="87" spans="1:21" ht="22.5" hidden="1" outlineLevel="1">
      <c r="A87" s="724"/>
      <c r="B87" s="725" t="s">
        <v>109</v>
      </c>
      <c r="C87" s="328" t="s">
        <v>110</v>
      </c>
      <c r="D87" s="276">
        <v>116</v>
      </c>
      <c r="E87" s="276">
        <v>4</v>
      </c>
      <c r="F87" s="276">
        <v>12</v>
      </c>
      <c r="G87" s="276">
        <v>20</v>
      </c>
      <c r="H87" s="276">
        <v>6</v>
      </c>
      <c r="I87" s="276">
        <v>156</v>
      </c>
      <c r="J87" s="276">
        <v>4</v>
      </c>
      <c r="K87" s="276">
        <v>1</v>
      </c>
      <c r="L87" s="277">
        <v>0</v>
      </c>
      <c r="M87" s="276">
        <v>1</v>
      </c>
      <c r="N87" s="277">
        <v>1</v>
      </c>
      <c r="O87" s="276">
        <v>9</v>
      </c>
      <c r="P87" s="272">
        <f t="shared" si="19"/>
        <v>314</v>
      </c>
      <c r="Q87" s="273">
        <f t="shared" si="20"/>
        <v>16</v>
      </c>
      <c r="R87" s="272">
        <f t="shared" si="21"/>
        <v>330</v>
      </c>
      <c r="S87" s="278">
        <v>1</v>
      </c>
      <c r="T87" s="278">
        <v>0</v>
      </c>
      <c r="U87" s="275">
        <f t="shared" si="17"/>
        <v>1</v>
      </c>
    </row>
    <row r="88" spans="1:21" hidden="1" outlineLevel="1">
      <c r="A88" s="724"/>
      <c r="B88" s="725"/>
      <c r="C88" s="328" t="s">
        <v>111</v>
      </c>
      <c r="D88" s="276">
        <v>16</v>
      </c>
      <c r="E88" s="277">
        <v>1</v>
      </c>
      <c r="F88" s="276">
        <v>0</v>
      </c>
      <c r="G88" s="276">
        <v>2</v>
      </c>
      <c r="H88" s="277">
        <v>1</v>
      </c>
      <c r="I88" s="276">
        <v>8</v>
      </c>
      <c r="J88" s="276">
        <v>8</v>
      </c>
      <c r="K88" s="277">
        <v>1</v>
      </c>
      <c r="L88" s="277">
        <v>0</v>
      </c>
      <c r="M88" s="277">
        <v>0</v>
      </c>
      <c r="N88" s="277">
        <v>1</v>
      </c>
      <c r="O88" s="276">
        <v>1</v>
      </c>
      <c r="P88" s="272">
        <f t="shared" si="19"/>
        <v>28</v>
      </c>
      <c r="Q88" s="273">
        <f t="shared" si="20"/>
        <v>11</v>
      </c>
      <c r="R88" s="272">
        <f t="shared" si="21"/>
        <v>39</v>
      </c>
      <c r="S88" s="278">
        <v>0</v>
      </c>
      <c r="T88" s="278">
        <v>0</v>
      </c>
      <c r="U88" s="275">
        <f t="shared" si="17"/>
        <v>0</v>
      </c>
    </row>
    <row r="89" spans="1:21" ht="33.75" hidden="1" outlineLevel="1">
      <c r="A89" s="724"/>
      <c r="B89" s="725"/>
      <c r="C89" s="328" t="s">
        <v>112</v>
      </c>
      <c r="D89" s="276">
        <v>0</v>
      </c>
      <c r="E89" s="276">
        <v>0</v>
      </c>
      <c r="F89" s="276">
        <v>0</v>
      </c>
      <c r="G89" s="276">
        <v>0</v>
      </c>
      <c r="H89" s="276">
        <v>0</v>
      </c>
      <c r="I89" s="276">
        <v>0</v>
      </c>
      <c r="J89" s="276">
        <v>0</v>
      </c>
      <c r="K89" s="277">
        <v>0</v>
      </c>
      <c r="L89" s="277">
        <v>0</v>
      </c>
      <c r="M89" s="277">
        <v>0</v>
      </c>
      <c r="N89" s="277">
        <v>0</v>
      </c>
      <c r="O89" s="276">
        <v>0</v>
      </c>
      <c r="P89" s="272">
        <f t="shared" si="19"/>
        <v>0</v>
      </c>
      <c r="Q89" s="273">
        <f t="shared" si="20"/>
        <v>0</v>
      </c>
      <c r="R89" s="272">
        <f t="shared" si="21"/>
        <v>0</v>
      </c>
      <c r="S89" s="278">
        <v>0</v>
      </c>
      <c r="T89" s="278">
        <v>0</v>
      </c>
      <c r="U89" s="275">
        <f t="shared" si="17"/>
        <v>0</v>
      </c>
    </row>
    <row r="90" spans="1:21" ht="22.5" hidden="1" outlineLevel="1">
      <c r="A90" s="724"/>
      <c r="B90" s="725" t="s">
        <v>113</v>
      </c>
      <c r="C90" s="328" t="s">
        <v>114</v>
      </c>
      <c r="D90" s="276">
        <v>410</v>
      </c>
      <c r="E90" s="276">
        <v>14</v>
      </c>
      <c r="F90" s="276">
        <v>25</v>
      </c>
      <c r="G90" s="276">
        <v>45</v>
      </c>
      <c r="H90" s="276">
        <v>14</v>
      </c>
      <c r="I90" s="276">
        <v>376</v>
      </c>
      <c r="J90" s="276">
        <v>124</v>
      </c>
      <c r="K90" s="276">
        <v>3</v>
      </c>
      <c r="L90" s="276">
        <v>10</v>
      </c>
      <c r="M90" s="276">
        <v>22</v>
      </c>
      <c r="N90" s="276">
        <v>6</v>
      </c>
      <c r="O90" s="276">
        <v>113</v>
      </c>
      <c r="P90" s="272">
        <f t="shared" si="19"/>
        <v>884</v>
      </c>
      <c r="Q90" s="273">
        <f t="shared" si="20"/>
        <v>278</v>
      </c>
      <c r="R90" s="272">
        <f t="shared" si="21"/>
        <v>1162</v>
      </c>
      <c r="S90" s="278">
        <v>0</v>
      </c>
      <c r="T90" s="278">
        <v>1</v>
      </c>
      <c r="U90" s="275">
        <f t="shared" si="17"/>
        <v>1</v>
      </c>
    </row>
    <row r="91" spans="1:21" ht="22.5" hidden="1" outlineLevel="1">
      <c r="A91" s="724"/>
      <c r="B91" s="725"/>
      <c r="C91" s="328" t="s">
        <v>115</v>
      </c>
      <c r="D91" s="276">
        <v>327</v>
      </c>
      <c r="E91" s="276">
        <v>40</v>
      </c>
      <c r="F91" s="276">
        <v>61</v>
      </c>
      <c r="G91" s="276">
        <v>69</v>
      </c>
      <c r="H91" s="276">
        <v>19</v>
      </c>
      <c r="I91" s="276">
        <v>437</v>
      </c>
      <c r="J91" s="276">
        <v>269</v>
      </c>
      <c r="K91" s="276">
        <v>28</v>
      </c>
      <c r="L91" s="276">
        <v>39</v>
      </c>
      <c r="M91" s="276">
        <v>28</v>
      </c>
      <c r="N91" s="276">
        <v>9</v>
      </c>
      <c r="O91" s="276">
        <v>214</v>
      </c>
      <c r="P91" s="272">
        <f t="shared" si="19"/>
        <v>953</v>
      </c>
      <c r="Q91" s="273">
        <f t="shared" si="20"/>
        <v>587</v>
      </c>
      <c r="R91" s="272">
        <f t="shared" si="21"/>
        <v>1540</v>
      </c>
      <c r="S91" s="278">
        <v>0</v>
      </c>
      <c r="T91" s="278">
        <v>0</v>
      </c>
      <c r="U91" s="275">
        <f t="shared" si="17"/>
        <v>0</v>
      </c>
    </row>
    <row r="92" spans="1:21" ht="22.5" hidden="1" outlineLevel="1">
      <c r="A92" s="724"/>
      <c r="B92" s="725"/>
      <c r="C92" s="328" t="s">
        <v>116</v>
      </c>
      <c r="D92" s="276">
        <v>23</v>
      </c>
      <c r="E92" s="277">
        <v>2</v>
      </c>
      <c r="F92" s="276">
        <v>4</v>
      </c>
      <c r="G92" s="276">
        <v>2</v>
      </c>
      <c r="H92" s="277">
        <v>1</v>
      </c>
      <c r="I92" s="276">
        <v>35</v>
      </c>
      <c r="J92" s="276">
        <v>4</v>
      </c>
      <c r="K92" s="277">
        <v>0</v>
      </c>
      <c r="L92" s="276">
        <v>0</v>
      </c>
      <c r="M92" s="277">
        <v>2</v>
      </c>
      <c r="N92" s="277">
        <v>0</v>
      </c>
      <c r="O92" s="276">
        <v>2</v>
      </c>
      <c r="P92" s="272">
        <f t="shared" si="19"/>
        <v>67</v>
      </c>
      <c r="Q92" s="273">
        <f t="shared" si="20"/>
        <v>8</v>
      </c>
      <c r="R92" s="272">
        <f t="shared" si="21"/>
        <v>75</v>
      </c>
      <c r="S92" s="278">
        <v>0</v>
      </c>
      <c r="T92" s="278">
        <v>0</v>
      </c>
      <c r="U92" s="275">
        <f t="shared" si="17"/>
        <v>0</v>
      </c>
    </row>
    <row r="93" spans="1:21" hidden="1" outlineLevel="1">
      <c r="A93" s="724"/>
      <c r="B93" s="725" t="s">
        <v>117</v>
      </c>
      <c r="C93" s="328" t="s">
        <v>118</v>
      </c>
      <c r="D93" s="276">
        <v>172</v>
      </c>
      <c r="E93" s="276">
        <v>24</v>
      </c>
      <c r="F93" s="276">
        <v>29</v>
      </c>
      <c r="G93" s="276">
        <v>32</v>
      </c>
      <c r="H93" s="276">
        <v>7</v>
      </c>
      <c r="I93" s="276">
        <v>187</v>
      </c>
      <c r="J93" s="276">
        <v>13</v>
      </c>
      <c r="K93" s="277">
        <v>2</v>
      </c>
      <c r="L93" s="277">
        <v>3</v>
      </c>
      <c r="M93" s="277">
        <v>1</v>
      </c>
      <c r="N93" s="277">
        <v>1</v>
      </c>
      <c r="O93" s="276">
        <v>7</v>
      </c>
      <c r="P93" s="272">
        <f t="shared" si="19"/>
        <v>451</v>
      </c>
      <c r="Q93" s="273">
        <f t="shared" si="20"/>
        <v>27</v>
      </c>
      <c r="R93" s="272">
        <f t="shared" si="21"/>
        <v>478</v>
      </c>
      <c r="S93" s="278">
        <v>0</v>
      </c>
      <c r="T93" s="278">
        <v>0</v>
      </c>
      <c r="U93" s="275">
        <f t="shared" si="17"/>
        <v>0</v>
      </c>
    </row>
    <row r="94" spans="1:21" hidden="1" outlineLevel="1">
      <c r="A94" s="724"/>
      <c r="B94" s="725"/>
      <c r="C94" s="328" t="s">
        <v>119</v>
      </c>
      <c r="D94" s="276">
        <v>431</v>
      </c>
      <c r="E94" s="276">
        <v>37</v>
      </c>
      <c r="F94" s="276">
        <v>61</v>
      </c>
      <c r="G94" s="276">
        <v>92</v>
      </c>
      <c r="H94" s="276">
        <v>24</v>
      </c>
      <c r="I94" s="276">
        <v>411</v>
      </c>
      <c r="J94" s="276">
        <v>251</v>
      </c>
      <c r="K94" s="276">
        <v>18</v>
      </c>
      <c r="L94" s="276">
        <v>55</v>
      </c>
      <c r="M94" s="276">
        <v>57</v>
      </c>
      <c r="N94" s="276">
        <v>10</v>
      </c>
      <c r="O94" s="276">
        <v>260</v>
      </c>
      <c r="P94" s="272">
        <f t="shared" si="19"/>
        <v>1056</v>
      </c>
      <c r="Q94" s="273">
        <f t="shared" si="20"/>
        <v>651</v>
      </c>
      <c r="R94" s="272">
        <f t="shared" si="21"/>
        <v>1707</v>
      </c>
      <c r="S94" s="278">
        <v>0</v>
      </c>
      <c r="T94" s="278">
        <v>0</v>
      </c>
      <c r="U94" s="275">
        <f t="shared" si="17"/>
        <v>0</v>
      </c>
    </row>
    <row r="95" spans="1:21" hidden="1" outlineLevel="1">
      <c r="A95" s="724"/>
      <c r="B95" s="725"/>
      <c r="C95" s="328" t="s">
        <v>120</v>
      </c>
      <c r="D95" s="276">
        <v>72</v>
      </c>
      <c r="E95" s="276">
        <v>1</v>
      </c>
      <c r="F95" s="276">
        <v>0</v>
      </c>
      <c r="G95" s="276">
        <v>8</v>
      </c>
      <c r="H95" s="277">
        <v>0</v>
      </c>
      <c r="I95" s="276">
        <v>66</v>
      </c>
      <c r="J95" s="276">
        <v>8</v>
      </c>
      <c r="K95" s="277">
        <v>0</v>
      </c>
      <c r="L95" s="277">
        <v>0</v>
      </c>
      <c r="M95" s="277">
        <v>1</v>
      </c>
      <c r="N95" s="276">
        <v>1</v>
      </c>
      <c r="O95" s="276">
        <v>5</v>
      </c>
      <c r="P95" s="272">
        <f t="shared" si="19"/>
        <v>147</v>
      </c>
      <c r="Q95" s="273">
        <f t="shared" si="20"/>
        <v>15</v>
      </c>
      <c r="R95" s="272">
        <f t="shared" si="21"/>
        <v>162</v>
      </c>
      <c r="S95" s="278">
        <v>0</v>
      </c>
      <c r="T95" s="278">
        <v>0</v>
      </c>
      <c r="U95" s="275">
        <f t="shared" si="17"/>
        <v>0</v>
      </c>
    </row>
    <row r="96" spans="1:21" ht="22.5" hidden="1" outlineLevel="1">
      <c r="A96" s="724"/>
      <c r="B96" s="725"/>
      <c r="C96" s="328" t="s">
        <v>121</v>
      </c>
      <c r="D96" s="276">
        <v>19</v>
      </c>
      <c r="E96" s="276">
        <v>3</v>
      </c>
      <c r="F96" s="276">
        <v>1</v>
      </c>
      <c r="G96" s="276">
        <v>7</v>
      </c>
      <c r="H96" s="277">
        <v>1</v>
      </c>
      <c r="I96" s="276">
        <v>33</v>
      </c>
      <c r="J96" s="276">
        <v>14</v>
      </c>
      <c r="K96" s="277">
        <v>1</v>
      </c>
      <c r="L96" s="277">
        <v>3</v>
      </c>
      <c r="M96" s="277">
        <v>2</v>
      </c>
      <c r="N96" s="277">
        <v>2</v>
      </c>
      <c r="O96" s="276">
        <v>12</v>
      </c>
      <c r="P96" s="272">
        <f t="shared" si="19"/>
        <v>64</v>
      </c>
      <c r="Q96" s="273">
        <f t="shared" si="20"/>
        <v>34</v>
      </c>
      <c r="R96" s="272">
        <f t="shared" si="21"/>
        <v>98</v>
      </c>
      <c r="S96" s="278">
        <v>0</v>
      </c>
      <c r="T96" s="278">
        <v>0</v>
      </c>
      <c r="U96" s="275">
        <f t="shared" si="17"/>
        <v>0</v>
      </c>
    </row>
    <row r="97" spans="1:21" ht="22.5" hidden="1" outlineLevel="1">
      <c r="A97" s="724"/>
      <c r="B97" s="725"/>
      <c r="C97" s="328" t="s">
        <v>122</v>
      </c>
      <c r="D97" s="276">
        <v>79</v>
      </c>
      <c r="E97" s="276">
        <v>2</v>
      </c>
      <c r="F97" s="276">
        <v>3</v>
      </c>
      <c r="G97" s="276">
        <v>7</v>
      </c>
      <c r="H97" s="276">
        <v>2</v>
      </c>
      <c r="I97" s="276">
        <v>44</v>
      </c>
      <c r="J97" s="276">
        <v>55</v>
      </c>
      <c r="K97" s="277">
        <v>5</v>
      </c>
      <c r="L97" s="276">
        <v>3</v>
      </c>
      <c r="M97" s="276">
        <v>5</v>
      </c>
      <c r="N97" s="277">
        <v>2</v>
      </c>
      <c r="O97" s="276">
        <v>27</v>
      </c>
      <c r="P97" s="272">
        <f t="shared" si="19"/>
        <v>137</v>
      </c>
      <c r="Q97" s="273">
        <f t="shared" si="20"/>
        <v>97</v>
      </c>
      <c r="R97" s="272">
        <f t="shared" si="21"/>
        <v>234</v>
      </c>
      <c r="S97" s="278">
        <v>0</v>
      </c>
      <c r="T97" s="278">
        <v>0</v>
      </c>
      <c r="U97" s="275">
        <f t="shared" si="17"/>
        <v>0</v>
      </c>
    </row>
    <row r="98" spans="1:21" ht="22.5" hidden="1" outlineLevel="1">
      <c r="A98" s="724"/>
      <c r="B98" s="725"/>
      <c r="C98" s="328" t="s">
        <v>123</v>
      </c>
      <c r="D98" s="276">
        <v>2</v>
      </c>
      <c r="E98" s="276">
        <v>0</v>
      </c>
      <c r="F98" s="276">
        <v>2</v>
      </c>
      <c r="G98" s="276">
        <v>0</v>
      </c>
      <c r="H98" s="277">
        <v>0</v>
      </c>
      <c r="I98" s="276">
        <v>2</v>
      </c>
      <c r="J98" s="277">
        <v>0</v>
      </c>
      <c r="K98" s="277">
        <v>0</v>
      </c>
      <c r="L98" s="277">
        <v>0</v>
      </c>
      <c r="M98" s="277">
        <v>0</v>
      </c>
      <c r="N98" s="277">
        <v>0</v>
      </c>
      <c r="O98" s="276">
        <v>0</v>
      </c>
      <c r="P98" s="272">
        <f t="shared" si="19"/>
        <v>6</v>
      </c>
      <c r="Q98" s="273">
        <f t="shared" si="20"/>
        <v>0</v>
      </c>
      <c r="R98" s="272">
        <f t="shared" si="21"/>
        <v>6</v>
      </c>
      <c r="S98" s="278">
        <v>0</v>
      </c>
      <c r="T98" s="278">
        <v>0</v>
      </c>
      <c r="U98" s="275">
        <f t="shared" si="17"/>
        <v>0</v>
      </c>
    </row>
    <row r="99" spans="1:21" ht="22.5" hidden="1" outlineLevel="1">
      <c r="A99" s="724"/>
      <c r="B99" s="725"/>
      <c r="C99" s="328" t="s">
        <v>124</v>
      </c>
      <c r="D99" s="276">
        <v>68</v>
      </c>
      <c r="E99" s="276">
        <v>2</v>
      </c>
      <c r="F99" s="276">
        <v>11</v>
      </c>
      <c r="G99" s="276">
        <v>7</v>
      </c>
      <c r="H99" s="277">
        <v>3</v>
      </c>
      <c r="I99" s="276">
        <v>65</v>
      </c>
      <c r="J99" s="276">
        <v>50</v>
      </c>
      <c r="K99" s="276">
        <v>2</v>
      </c>
      <c r="L99" s="276">
        <v>3</v>
      </c>
      <c r="M99" s="276">
        <v>12</v>
      </c>
      <c r="N99" s="276">
        <v>1</v>
      </c>
      <c r="O99" s="276">
        <v>61</v>
      </c>
      <c r="P99" s="272">
        <f t="shared" si="19"/>
        <v>156</v>
      </c>
      <c r="Q99" s="273">
        <f t="shared" si="20"/>
        <v>129</v>
      </c>
      <c r="R99" s="272">
        <f t="shared" si="21"/>
        <v>285</v>
      </c>
      <c r="S99" s="278">
        <v>0</v>
      </c>
      <c r="T99" s="278">
        <v>0</v>
      </c>
      <c r="U99" s="275">
        <f t="shared" si="17"/>
        <v>0</v>
      </c>
    </row>
    <row r="100" spans="1:21" ht="22.5" hidden="1" outlineLevel="1">
      <c r="A100" s="724"/>
      <c r="B100" s="725" t="s">
        <v>125</v>
      </c>
      <c r="C100" s="328" t="s">
        <v>126</v>
      </c>
      <c r="D100" s="276">
        <v>117</v>
      </c>
      <c r="E100" s="276">
        <v>10</v>
      </c>
      <c r="F100" s="276">
        <v>18</v>
      </c>
      <c r="G100" s="276">
        <v>20</v>
      </c>
      <c r="H100" s="276">
        <v>4</v>
      </c>
      <c r="I100" s="276">
        <v>172</v>
      </c>
      <c r="J100" s="276">
        <v>3</v>
      </c>
      <c r="K100" s="277">
        <v>1</v>
      </c>
      <c r="L100" s="277">
        <v>0</v>
      </c>
      <c r="M100" s="277">
        <v>1</v>
      </c>
      <c r="N100" s="277">
        <v>0</v>
      </c>
      <c r="O100" s="276">
        <v>5</v>
      </c>
      <c r="P100" s="272">
        <f t="shared" si="19"/>
        <v>341</v>
      </c>
      <c r="Q100" s="273">
        <f t="shared" si="20"/>
        <v>10</v>
      </c>
      <c r="R100" s="272">
        <f t="shared" si="21"/>
        <v>351</v>
      </c>
      <c r="S100" s="278">
        <v>0</v>
      </c>
      <c r="T100" s="278">
        <v>0</v>
      </c>
      <c r="U100" s="275">
        <f t="shared" si="17"/>
        <v>0</v>
      </c>
    </row>
    <row r="101" spans="1:21" hidden="1" outlineLevel="1">
      <c r="A101" s="724"/>
      <c r="B101" s="725"/>
      <c r="C101" s="328" t="s">
        <v>127</v>
      </c>
      <c r="D101" s="276">
        <v>0</v>
      </c>
      <c r="E101" s="277">
        <v>0</v>
      </c>
      <c r="F101" s="277">
        <v>0</v>
      </c>
      <c r="G101" s="277">
        <v>1</v>
      </c>
      <c r="H101" s="277">
        <v>0</v>
      </c>
      <c r="I101" s="276">
        <v>6</v>
      </c>
      <c r="J101" s="277">
        <v>1</v>
      </c>
      <c r="K101" s="277">
        <v>0</v>
      </c>
      <c r="L101" s="277">
        <v>0</v>
      </c>
      <c r="M101" s="277">
        <v>0</v>
      </c>
      <c r="N101" s="277">
        <v>0</v>
      </c>
      <c r="O101" s="277">
        <v>1</v>
      </c>
      <c r="P101" s="272">
        <f t="shared" si="19"/>
        <v>7</v>
      </c>
      <c r="Q101" s="273">
        <f t="shared" si="20"/>
        <v>2</v>
      </c>
      <c r="R101" s="272">
        <f t="shared" si="21"/>
        <v>9</v>
      </c>
      <c r="S101" s="278">
        <v>0</v>
      </c>
      <c r="T101" s="278">
        <v>0</v>
      </c>
      <c r="U101" s="275">
        <f t="shared" si="17"/>
        <v>0</v>
      </c>
    </row>
    <row r="102" spans="1:21" ht="14.1" customHeight="1" collapsed="1">
      <c r="A102" s="721" t="s">
        <v>128</v>
      </c>
      <c r="B102" s="721"/>
      <c r="C102" s="721"/>
      <c r="D102" s="191">
        <f t="shared" ref="D102:T102" si="23">SUM(D103:D109)</f>
        <v>109</v>
      </c>
      <c r="E102" s="191">
        <f t="shared" si="23"/>
        <v>11</v>
      </c>
      <c r="F102" s="191">
        <f t="shared" si="23"/>
        <v>17</v>
      </c>
      <c r="G102" s="191">
        <f t="shared" si="23"/>
        <v>28</v>
      </c>
      <c r="H102" s="191">
        <f t="shared" si="23"/>
        <v>5</v>
      </c>
      <c r="I102" s="191">
        <f t="shared" si="23"/>
        <v>119</v>
      </c>
      <c r="J102" s="191">
        <f t="shared" si="23"/>
        <v>12</v>
      </c>
      <c r="K102" s="191">
        <f t="shared" si="23"/>
        <v>4</v>
      </c>
      <c r="L102" s="191">
        <f t="shared" si="23"/>
        <v>0</v>
      </c>
      <c r="M102" s="191">
        <f t="shared" si="23"/>
        <v>2</v>
      </c>
      <c r="N102" s="191">
        <f t="shared" si="23"/>
        <v>0</v>
      </c>
      <c r="O102" s="191">
        <f t="shared" si="23"/>
        <v>14</v>
      </c>
      <c r="P102" s="192">
        <f t="shared" si="19"/>
        <v>289</v>
      </c>
      <c r="Q102" s="192">
        <f t="shared" si="20"/>
        <v>32</v>
      </c>
      <c r="R102" s="192">
        <f t="shared" si="21"/>
        <v>321</v>
      </c>
      <c r="S102" s="192">
        <f t="shared" si="23"/>
        <v>0</v>
      </c>
      <c r="T102" s="192">
        <f t="shared" si="23"/>
        <v>0</v>
      </c>
      <c r="U102" s="192">
        <f t="shared" si="17"/>
        <v>0</v>
      </c>
    </row>
    <row r="103" spans="1:21" ht="22.5" hidden="1" outlineLevel="1">
      <c r="A103" s="724" t="s">
        <v>128</v>
      </c>
      <c r="B103" s="725" t="s">
        <v>129</v>
      </c>
      <c r="C103" s="328" t="s">
        <v>130</v>
      </c>
      <c r="D103" s="276">
        <v>2</v>
      </c>
      <c r="E103" s="277">
        <v>0</v>
      </c>
      <c r="F103" s="277">
        <v>0</v>
      </c>
      <c r="G103" s="277">
        <v>0</v>
      </c>
      <c r="H103" s="277">
        <v>0</v>
      </c>
      <c r="I103" s="276">
        <v>1</v>
      </c>
      <c r="J103" s="277">
        <v>0</v>
      </c>
      <c r="K103" s="277">
        <v>0</v>
      </c>
      <c r="L103" s="277">
        <v>0</v>
      </c>
      <c r="M103" s="277">
        <v>0</v>
      </c>
      <c r="N103" s="277">
        <v>0</v>
      </c>
      <c r="O103" s="277">
        <v>0</v>
      </c>
      <c r="P103" s="272">
        <f>SUM(D103:I103)</f>
        <v>3</v>
      </c>
      <c r="Q103" s="273">
        <f t="shared" si="20"/>
        <v>0</v>
      </c>
      <c r="R103" s="272">
        <f t="shared" si="21"/>
        <v>3</v>
      </c>
      <c r="S103" s="278">
        <v>0</v>
      </c>
      <c r="T103" s="278">
        <v>0</v>
      </c>
      <c r="U103" s="275">
        <f t="shared" si="17"/>
        <v>0</v>
      </c>
    </row>
    <row r="104" spans="1:21" hidden="1" outlineLevel="1">
      <c r="A104" s="724"/>
      <c r="B104" s="725"/>
      <c r="C104" s="328" t="s">
        <v>131</v>
      </c>
      <c r="D104" s="276">
        <v>10</v>
      </c>
      <c r="E104" s="276">
        <v>3</v>
      </c>
      <c r="F104" s="276">
        <v>2</v>
      </c>
      <c r="G104" s="277">
        <v>1</v>
      </c>
      <c r="H104" s="276">
        <v>0</v>
      </c>
      <c r="I104" s="276">
        <v>9</v>
      </c>
      <c r="J104" s="276">
        <v>1</v>
      </c>
      <c r="K104" s="277">
        <v>0</v>
      </c>
      <c r="L104" s="277">
        <v>0</v>
      </c>
      <c r="M104" s="277">
        <v>0</v>
      </c>
      <c r="N104" s="277">
        <v>0</v>
      </c>
      <c r="O104" s="277">
        <v>0</v>
      </c>
      <c r="P104" s="272">
        <f t="shared" ref="P104:P109" si="24">SUM(D104:I104)</f>
        <v>25</v>
      </c>
      <c r="Q104" s="273">
        <f t="shared" si="20"/>
        <v>1</v>
      </c>
      <c r="R104" s="272">
        <f t="shared" si="21"/>
        <v>26</v>
      </c>
      <c r="S104" s="278">
        <v>0</v>
      </c>
      <c r="T104" s="278">
        <v>0</v>
      </c>
      <c r="U104" s="275">
        <f t="shared" si="17"/>
        <v>0</v>
      </c>
    </row>
    <row r="105" spans="1:21" ht="22.5" hidden="1" outlineLevel="1">
      <c r="A105" s="724"/>
      <c r="B105" s="725"/>
      <c r="C105" s="328" t="s">
        <v>132</v>
      </c>
      <c r="D105" s="277">
        <v>1</v>
      </c>
      <c r="E105" s="277">
        <v>0</v>
      </c>
      <c r="F105" s="277">
        <v>0</v>
      </c>
      <c r="G105" s="277">
        <v>0</v>
      </c>
      <c r="H105" s="277">
        <v>0</v>
      </c>
      <c r="I105" s="277">
        <v>0</v>
      </c>
      <c r="J105" s="277">
        <v>0</v>
      </c>
      <c r="K105" s="277">
        <v>0</v>
      </c>
      <c r="L105" s="277">
        <v>0</v>
      </c>
      <c r="M105" s="277">
        <v>0</v>
      </c>
      <c r="N105" s="277">
        <v>0</v>
      </c>
      <c r="O105" s="277">
        <v>0</v>
      </c>
      <c r="P105" s="272">
        <f t="shared" si="24"/>
        <v>1</v>
      </c>
      <c r="Q105" s="273">
        <f t="shared" si="20"/>
        <v>0</v>
      </c>
      <c r="R105" s="272">
        <f t="shared" si="21"/>
        <v>1</v>
      </c>
      <c r="S105" s="278">
        <v>0</v>
      </c>
      <c r="T105" s="278">
        <v>0</v>
      </c>
      <c r="U105" s="275">
        <f t="shared" si="17"/>
        <v>0</v>
      </c>
    </row>
    <row r="106" spans="1:21" ht="22.5" hidden="1" outlineLevel="1">
      <c r="A106" s="724"/>
      <c r="B106" s="725"/>
      <c r="C106" s="328" t="s">
        <v>133</v>
      </c>
      <c r="D106" s="277">
        <v>0</v>
      </c>
      <c r="E106" s="277">
        <v>0</v>
      </c>
      <c r="F106" s="277">
        <v>0</v>
      </c>
      <c r="G106" s="277">
        <v>0</v>
      </c>
      <c r="H106" s="277">
        <v>0</v>
      </c>
      <c r="I106" s="277">
        <v>0</v>
      </c>
      <c r="J106" s="277">
        <v>0</v>
      </c>
      <c r="K106" s="277">
        <v>0</v>
      </c>
      <c r="L106" s="277">
        <v>0</v>
      </c>
      <c r="M106" s="277">
        <v>0</v>
      </c>
      <c r="N106" s="277">
        <v>0</v>
      </c>
      <c r="O106" s="277">
        <v>0</v>
      </c>
      <c r="P106" s="272">
        <f t="shared" si="24"/>
        <v>0</v>
      </c>
      <c r="Q106" s="273">
        <f t="shared" si="20"/>
        <v>0</v>
      </c>
      <c r="R106" s="272">
        <f t="shared" si="21"/>
        <v>0</v>
      </c>
      <c r="S106" s="278">
        <v>0</v>
      </c>
      <c r="T106" s="278">
        <v>0</v>
      </c>
      <c r="U106" s="275">
        <f t="shared" si="17"/>
        <v>0</v>
      </c>
    </row>
    <row r="107" spans="1:21" hidden="1" outlineLevel="1">
      <c r="A107" s="724"/>
      <c r="B107" s="725"/>
      <c r="C107" s="328" t="s">
        <v>134</v>
      </c>
      <c r="D107" s="276">
        <v>38</v>
      </c>
      <c r="E107" s="276">
        <v>3</v>
      </c>
      <c r="F107" s="276">
        <v>5</v>
      </c>
      <c r="G107" s="276">
        <v>10</v>
      </c>
      <c r="H107" s="277">
        <v>0</v>
      </c>
      <c r="I107" s="276">
        <v>28</v>
      </c>
      <c r="J107" s="277">
        <v>0</v>
      </c>
      <c r="K107" s="277">
        <v>0</v>
      </c>
      <c r="L107" s="277">
        <v>0</v>
      </c>
      <c r="M107" s="277">
        <v>0</v>
      </c>
      <c r="N107" s="277">
        <v>0</v>
      </c>
      <c r="O107" s="276">
        <v>1</v>
      </c>
      <c r="P107" s="272">
        <f t="shared" si="24"/>
        <v>84</v>
      </c>
      <c r="Q107" s="273">
        <f t="shared" si="20"/>
        <v>1</v>
      </c>
      <c r="R107" s="272">
        <f t="shared" si="21"/>
        <v>85</v>
      </c>
      <c r="S107" s="278">
        <v>0</v>
      </c>
      <c r="T107" s="278">
        <v>0</v>
      </c>
      <c r="U107" s="275">
        <f t="shared" si="17"/>
        <v>0</v>
      </c>
    </row>
    <row r="108" spans="1:21" hidden="1" outlineLevel="1">
      <c r="A108" s="724"/>
      <c r="B108" s="725"/>
      <c r="C108" s="328" t="s">
        <v>135</v>
      </c>
      <c r="D108" s="277">
        <v>1</v>
      </c>
      <c r="E108" s="277">
        <v>0</v>
      </c>
      <c r="F108" s="277">
        <v>0</v>
      </c>
      <c r="G108" s="277">
        <v>2</v>
      </c>
      <c r="H108" s="277">
        <v>0</v>
      </c>
      <c r="I108" s="276">
        <v>1</v>
      </c>
      <c r="J108" s="277">
        <v>0</v>
      </c>
      <c r="K108" s="277">
        <v>0</v>
      </c>
      <c r="L108" s="277">
        <v>0</v>
      </c>
      <c r="M108" s="277">
        <v>0</v>
      </c>
      <c r="N108" s="277">
        <v>0</v>
      </c>
      <c r="O108" s="277">
        <v>0</v>
      </c>
      <c r="P108" s="272">
        <f t="shared" si="24"/>
        <v>4</v>
      </c>
      <c r="Q108" s="273">
        <f t="shared" si="20"/>
        <v>0</v>
      </c>
      <c r="R108" s="272">
        <f t="shared" si="21"/>
        <v>4</v>
      </c>
      <c r="S108" s="278">
        <v>0</v>
      </c>
      <c r="T108" s="278">
        <v>0</v>
      </c>
      <c r="U108" s="275">
        <f t="shared" si="17"/>
        <v>0</v>
      </c>
    </row>
    <row r="109" spans="1:21" ht="33.75" hidden="1" outlineLevel="1">
      <c r="A109" s="724"/>
      <c r="B109" s="725"/>
      <c r="C109" s="328" t="s">
        <v>136</v>
      </c>
      <c r="D109" s="276">
        <v>57</v>
      </c>
      <c r="E109" s="276">
        <v>5</v>
      </c>
      <c r="F109" s="276">
        <v>10</v>
      </c>
      <c r="G109" s="276">
        <v>15</v>
      </c>
      <c r="H109" s="276">
        <v>5</v>
      </c>
      <c r="I109" s="276">
        <v>80</v>
      </c>
      <c r="J109" s="276">
        <v>11</v>
      </c>
      <c r="K109" s="276">
        <v>4</v>
      </c>
      <c r="L109" s="276">
        <v>0</v>
      </c>
      <c r="M109" s="276">
        <v>2</v>
      </c>
      <c r="N109" s="277">
        <v>0</v>
      </c>
      <c r="O109" s="276">
        <v>13</v>
      </c>
      <c r="P109" s="272">
        <f t="shared" si="24"/>
        <v>172</v>
      </c>
      <c r="Q109" s="273">
        <f t="shared" si="20"/>
        <v>30</v>
      </c>
      <c r="R109" s="272">
        <f t="shared" si="21"/>
        <v>202</v>
      </c>
      <c r="S109" s="278">
        <v>0</v>
      </c>
      <c r="T109" s="278">
        <v>0</v>
      </c>
      <c r="U109" s="275">
        <f t="shared" si="17"/>
        <v>0</v>
      </c>
    </row>
    <row r="110" spans="1:21" ht="14.1" customHeight="1" collapsed="1">
      <c r="A110" s="721" t="s">
        <v>137</v>
      </c>
      <c r="B110" s="721"/>
      <c r="C110" s="721"/>
      <c r="D110" s="191">
        <v>60</v>
      </c>
      <c r="E110" s="191">
        <v>0</v>
      </c>
      <c r="F110" s="191">
        <v>0</v>
      </c>
      <c r="G110" s="191">
        <v>2</v>
      </c>
      <c r="H110" s="191">
        <v>1</v>
      </c>
      <c r="I110" s="191">
        <v>14</v>
      </c>
      <c r="J110" s="191">
        <v>8</v>
      </c>
      <c r="K110" s="191">
        <v>0</v>
      </c>
      <c r="L110" s="191">
        <v>1</v>
      </c>
      <c r="M110" s="191">
        <v>1</v>
      </c>
      <c r="N110" s="191">
        <v>0</v>
      </c>
      <c r="O110" s="191">
        <v>14</v>
      </c>
      <c r="P110" s="192">
        <f t="shared" si="19"/>
        <v>77</v>
      </c>
      <c r="Q110" s="192">
        <f t="shared" si="20"/>
        <v>24</v>
      </c>
      <c r="R110" s="192">
        <f t="shared" si="21"/>
        <v>101</v>
      </c>
      <c r="S110" s="192">
        <v>0</v>
      </c>
      <c r="T110" s="192">
        <v>0</v>
      </c>
      <c r="U110" s="192">
        <f t="shared" si="17"/>
        <v>0</v>
      </c>
    </row>
    <row r="111" spans="1:21" ht="14.1" customHeight="1" collapsed="1">
      <c r="A111" s="721" t="s">
        <v>138</v>
      </c>
      <c r="B111" s="721"/>
      <c r="C111" s="721"/>
      <c r="D111" s="191">
        <f t="shared" ref="D111:T111" si="25">SUM(D112:D132)</f>
        <v>3374</v>
      </c>
      <c r="E111" s="191">
        <f t="shared" si="25"/>
        <v>349</v>
      </c>
      <c r="F111" s="191">
        <f t="shared" si="25"/>
        <v>530</v>
      </c>
      <c r="G111" s="191">
        <f t="shared" si="25"/>
        <v>734</v>
      </c>
      <c r="H111" s="191">
        <f t="shared" si="25"/>
        <v>209</v>
      </c>
      <c r="I111" s="191">
        <f t="shared" si="25"/>
        <v>3897</v>
      </c>
      <c r="J111" s="191">
        <f t="shared" si="25"/>
        <v>1381</v>
      </c>
      <c r="K111" s="191">
        <f t="shared" si="25"/>
        <v>140</v>
      </c>
      <c r="L111" s="191">
        <f t="shared" si="25"/>
        <v>183</v>
      </c>
      <c r="M111" s="191">
        <f t="shared" si="25"/>
        <v>241</v>
      </c>
      <c r="N111" s="191">
        <f t="shared" si="25"/>
        <v>67</v>
      </c>
      <c r="O111" s="191">
        <f t="shared" si="25"/>
        <v>936</v>
      </c>
      <c r="P111" s="192">
        <f t="shared" si="19"/>
        <v>9093</v>
      </c>
      <c r="Q111" s="192">
        <f t="shared" si="20"/>
        <v>2948</v>
      </c>
      <c r="R111" s="192">
        <f t="shared" si="21"/>
        <v>12041</v>
      </c>
      <c r="S111" s="192">
        <f t="shared" si="25"/>
        <v>7</v>
      </c>
      <c r="T111" s="192">
        <f t="shared" si="25"/>
        <v>0</v>
      </c>
      <c r="U111" s="192">
        <f t="shared" si="17"/>
        <v>7</v>
      </c>
    </row>
    <row r="112" spans="1:21" ht="22.5" hidden="1" outlineLevel="1">
      <c r="A112" s="724" t="s">
        <v>138</v>
      </c>
      <c r="B112" s="725" t="s">
        <v>139</v>
      </c>
      <c r="C112" s="328" t="s">
        <v>140</v>
      </c>
      <c r="D112" s="276">
        <v>791</v>
      </c>
      <c r="E112" s="276">
        <v>67</v>
      </c>
      <c r="F112" s="276">
        <v>93</v>
      </c>
      <c r="G112" s="276">
        <v>146</v>
      </c>
      <c r="H112" s="276">
        <v>53</v>
      </c>
      <c r="I112" s="276">
        <v>866</v>
      </c>
      <c r="J112" s="276">
        <v>432</v>
      </c>
      <c r="K112" s="276">
        <v>58</v>
      </c>
      <c r="L112" s="276">
        <v>54</v>
      </c>
      <c r="M112" s="276">
        <v>69</v>
      </c>
      <c r="N112" s="276">
        <v>17</v>
      </c>
      <c r="O112" s="276">
        <v>287</v>
      </c>
      <c r="P112" s="272">
        <f t="shared" si="19"/>
        <v>2016</v>
      </c>
      <c r="Q112" s="273">
        <f t="shared" si="20"/>
        <v>917</v>
      </c>
      <c r="R112" s="272">
        <f t="shared" si="21"/>
        <v>2933</v>
      </c>
      <c r="S112" s="278">
        <v>0</v>
      </c>
      <c r="T112" s="278">
        <v>0</v>
      </c>
      <c r="U112" s="275">
        <f t="shared" si="17"/>
        <v>0</v>
      </c>
    </row>
    <row r="113" spans="1:21" ht="22.5" hidden="1" outlineLevel="1">
      <c r="A113" s="724"/>
      <c r="B113" s="725"/>
      <c r="C113" s="328" t="s">
        <v>141</v>
      </c>
      <c r="D113" s="276">
        <v>0</v>
      </c>
      <c r="E113" s="277">
        <v>0</v>
      </c>
      <c r="F113" s="277">
        <v>0</v>
      </c>
      <c r="G113" s="276">
        <v>0</v>
      </c>
      <c r="H113" s="277">
        <v>0</v>
      </c>
      <c r="I113" s="276">
        <v>0</v>
      </c>
      <c r="J113" s="277">
        <v>0</v>
      </c>
      <c r="K113" s="277">
        <v>0</v>
      </c>
      <c r="L113" s="277">
        <v>0</v>
      </c>
      <c r="M113" s="277">
        <v>0</v>
      </c>
      <c r="N113" s="277">
        <v>0</v>
      </c>
      <c r="O113" s="276">
        <v>0</v>
      </c>
      <c r="P113" s="272">
        <f t="shared" si="19"/>
        <v>0</v>
      </c>
      <c r="Q113" s="273">
        <f t="shared" si="20"/>
        <v>0</v>
      </c>
      <c r="R113" s="272">
        <f t="shared" si="21"/>
        <v>0</v>
      </c>
      <c r="S113" s="278">
        <v>0</v>
      </c>
      <c r="T113" s="278">
        <v>0</v>
      </c>
      <c r="U113" s="275">
        <f t="shared" si="17"/>
        <v>0</v>
      </c>
    </row>
    <row r="114" spans="1:21" ht="22.5" hidden="1" outlineLevel="1">
      <c r="A114" s="724"/>
      <c r="B114" s="725"/>
      <c r="C114" s="328" t="s">
        <v>142</v>
      </c>
      <c r="D114" s="277">
        <v>0</v>
      </c>
      <c r="E114" s="277">
        <v>0</v>
      </c>
      <c r="F114" s="277">
        <v>0</v>
      </c>
      <c r="G114" s="277">
        <v>0</v>
      </c>
      <c r="H114" s="277">
        <v>0</v>
      </c>
      <c r="I114" s="276">
        <v>0</v>
      </c>
      <c r="J114" s="277">
        <v>0</v>
      </c>
      <c r="K114" s="277">
        <v>0</v>
      </c>
      <c r="L114" s="277">
        <v>0</v>
      </c>
      <c r="M114" s="277">
        <v>0</v>
      </c>
      <c r="N114" s="277">
        <v>0</v>
      </c>
      <c r="O114" s="277">
        <v>0</v>
      </c>
      <c r="P114" s="272">
        <f t="shared" si="19"/>
        <v>0</v>
      </c>
      <c r="Q114" s="273">
        <f t="shared" si="20"/>
        <v>0</v>
      </c>
      <c r="R114" s="272">
        <f t="shared" si="21"/>
        <v>0</v>
      </c>
      <c r="S114" s="278">
        <v>0</v>
      </c>
      <c r="T114" s="278">
        <v>0</v>
      </c>
      <c r="U114" s="275">
        <f t="shared" si="17"/>
        <v>0</v>
      </c>
    </row>
    <row r="115" spans="1:21" ht="22.5" hidden="1" outlineLevel="1">
      <c r="A115" s="724"/>
      <c r="B115" s="725"/>
      <c r="C115" s="328" t="s">
        <v>143</v>
      </c>
      <c r="D115" s="276">
        <v>0</v>
      </c>
      <c r="E115" s="277">
        <v>0</v>
      </c>
      <c r="F115" s="277">
        <v>0</v>
      </c>
      <c r="G115" s="276">
        <v>0</v>
      </c>
      <c r="H115" s="277">
        <v>0</v>
      </c>
      <c r="I115" s="276">
        <v>0</v>
      </c>
      <c r="J115" s="276">
        <v>0</v>
      </c>
      <c r="K115" s="277">
        <v>0</v>
      </c>
      <c r="L115" s="277">
        <v>0</v>
      </c>
      <c r="M115" s="277">
        <v>0</v>
      </c>
      <c r="N115" s="277">
        <v>0</v>
      </c>
      <c r="O115" s="276">
        <v>0</v>
      </c>
      <c r="P115" s="272">
        <f t="shared" si="19"/>
        <v>0</v>
      </c>
      <c r="Q115" s="273">
        <f t="shared" si="20"/>
        <v>0</v>
      </c>
      <c r="R115" s="272">
        <f t="shared" si="21"/>
        <v>0</v>
      </c>
      <c r="S115" s="278">
        <v>0</v>
      </c>
      <c r="T115" s="278">
        <v>0</v>
      </c>
      <c r="U115" s="275">
        <f t="shared" si="17"/>
        <v>0</v>
      </c>
    </row>
    <row r="116" spans="1:21" ht="33.75" hidden="1" outlineLevel="1">
      <c r="A116" s="724"/>
      <c r="B116" s="725"/>
      <c r="C116" s="328" t="s">
        <v>144</v>
      </c>
      <c r="D116" s="276">
        <v>0</v>
      </c>
      <c r="E116" s="276">
        <v>0</v>
      </c>
      <c r="F116" s="276">
        <v>0</v>
      </c>
      <c r="G116" s="276">
        <v>0</v>
      </c>
      <c r="H116" s="276">
        <v>0</v>
      </c>
      <c r="I116" s="276">
        <v>0</v>
      </c>
      <c r="J116" s="276">
        <v>0</v>
      </c>
      <c r="K116" s="276">
        <v>0</v>
      </c>
      <c r="L116" s="276">
        <v>0</v>
      </c>
      <c r="M116" s="276">
        <v>0</v>
      </c>
      <c r="N116" s="276">
        <v>0</v>
      </c>
      <c r="O116" s="276">
        <v>0</v>
      </c>
      <c r="P116" s="272">
        <f t="shared" si="19"/>
        <v>0</v>
      </c>
      <c r="Q116" s="273">
        <f t="shared" si="20"/>
        <v>0</v>
      </c>
      <c r="R116" s="272">
        <f t="shared" si="21"/>
        <v>0</v>
      </c>
      <c r="S116" s="278">
        <v>0</v>
      </c>
      <c r="T116" s="278">
        <v>0</v>
      </c>
      <c r="U116" s="275">
        <f t="shared" si="17"/>
        <v>0</v>
      </c>
    </row>
    <row r="117" spans="1:21" hidden="1" outlineLevel="1">
      <c r="A117" s="724"/>
      <c r="B117" s="725"/>
      <c r="C117" s="328" t="s">
        <v>145</v>
      </c>
      <c r="D117" s="276">
        <v>0</v>
      </c>
      <c r="E117" s="277">
        <v>0</v>
      </c>
      <c r="F117" s="277">
        <v>0</v>
      </c>
      <c r="G117" s="277">
        <v>0</v>
      </c>
      <c r="H117" s="277">
        <v>0</v>
      </c>
      <c r="I117" s="276">
        <v>0</v>
      </c>
      <c r="J117" s="276">
        <v>0</v>
      </c>
      <c r="K117" s="277">
        <v>0</v>
      </c>
      <c r="L117" s="277">
        <v>0</v>
      </c>
      <c r="M117" s="276">
        <v>0</v>
      </c>
      <c r="N117" s="277">
        <v>0</v>
      </c>
      <c r="O117" s="276">
        <v>0</v>
      </c>
      <c r="P117" s="272">
        <f t="shared" si="19"/>
        <v>0</v>
      </c>
      <c r="Q117" s="273">
        <f t="shared" si="20"/>
        <v>0</v>
      </c>
      <c r="R117" s="272">
        <f t="shared" si="21"/>
        <v>0</v>
      </c>
      <c r="S117" s="278">
        <v>0</v>
      </c>
      <c r="T117" s="278">
        <v>0</v>
      </c>
      <c r="U117" s="275">
        <f t="shared" si="17"/>
        <v>0</v>
      </c>
    </row>
    <row r="118" spans="1:21" ht="22.5" hidden="1" outlineLevel="1">
      <c r="A118" s="724"/>
      <c r="B118" s="725"/>
      <c r="C118" s="328" t="s">
        <v>146</v>
      </c>
      <c r="D118" s="276">
        <v>0</v>
      </c>
      <c r="E118" s="276">
        <v>0</v>
      </c>
      <c r="F118" s="276">
        <v>0</v>
      </c>
      <c r="G118" s="276">
        <v>0</v>
      </c>
      <c r="H118" s="277">
        <v>0</v>
      </c>
      <c r="I118" s="276">
        <v>0</v>
      </c>
      <c r="J118" s="276">
        <v>0</v>
      </c>
      <c r="K118" s="277">
        <v>0</v>
      </c>
      <c r="L118" s="277">
        <v>0</v>
      </c>
      <c r="M118" s="276">
        <v>0</v>
      </c>
      <c r="N118" s="277">
        <v>0</v>
      </c>
      <c r="O118" s="276">
        <v>0</v>
      </c>
      <c r="P118" s="272">
        <f t="shared" si="19"/>
        <v>0</v>
      </c>
      <c r="Q118" s="273">
        <f t="shared" si="20"/>
        <v>0</v>
      </c>
      <c r="R118" s="272">
        <f t="shared" si="21"/>
        <v>0</v>
      </c>
      <c r="S118" s="278">
        <v>0</v>
      </c>
      <c r="T118" s="278">
        <v>0</v>
      </c>
      <c r="U118" s="275">
        <f t="shared" si="17"/>
        <v>0</v>
      </c>
    </row>
    <row r="119" spans="1:21" hidden="1" outlineLevel="1">
      <c r="A119" s="724"/>
      <c r="B119" s="725" t="s">
        <v>147</v>
      </c>
      <c r="C119" s="328" t="s">
        <v>148</v>
      </c>
      <c r="D119" s="276">
        <v>1079</v>
      </c>
      <c r="E119" s="276">
        <v>106</v>
      </c>
      <c r="F119" s="276">
        <v>156</v>
      </c>
      <c r="G119" s="276">
        <v>237</v>
      </c>
      <c r="H119" s="276">
        <v>54</v>
      </c>
      <c r="I119" s="276">
        <v>1035</v>
      </c>
      <c r="J119" s="276">
        <v>362</v>
      </c>
      <c r="K119" s="276">
        <v>37</v>
      </c>
      <c r="L119" s="276">
        <v>42</v>
      </c>
      <c r="M119" s="276">
        <v>82</v>
      </c>
      <c r="N119" s="276">
        <v>21</v>
      </c>
      <c r="O119" s="276">
        <v>249</v>
      </c>
      <c r="P119" s="272">
        <f t="shared" si="19"/>
        <v>2667</v>
      </c>
      <c r="Q119" s="273">
        <f t="shared" si="20"/>
        <v>793</v>
      </c>
      <c r="R119" s="272">
        <f t="shared" si="21"/>
        <v>3460</v>
      </c>
      <c r="S119" s="278">
        <v>0</v>
      </c>
      <c r="T119" s="278">
        <v>0</v>
      </c>
      <c r="U119" s="275">
        <f t="shared" si="17"/>
        <v>0</v>
      </c>
    </row>
    <row r="120" spans="1:21" hidden="1" outlineLevel="1">
      <c r="A120" s="724"/>
      <c r="B120" s="725"/>
      <c r="C120" s="328" t="s">
        <v>149</v>
      </c>
      <c r="D120" s="276">
        <v>0</v>
      </c>
      <c r="E120" s="276">
        <v>0</v>
      </c>
      <c r="F120" s="276">
        <v>0</v>
      </c>
      <c r="G120" s="276">
        <v>0</v>
      </c>
      <c r="H120" s="276">
        <v>0</v>
      </c>
      <c r="I120" s="276">
        <v>0</v>
      </c>
      <c r="J120" s="276">
        <v>0</v>
      </c>
      <c r="K120" s="276">
        <v>0</v>
      </c>
      <c r="L120" s="276">
        <v>0</v>
      </c>
      <c r="M120" s="276">
        <v>0</v>
      </c>
      <c r="N120" s="276">
        <v>0</v>
      </c>
      <c r="O120" s="276">
        <v>0</v>
      </c>
      <c r="P120" s="272">
        <f t="shared" si="19"/>
        <v>0</v>
      </c>
      <c r="Q120" s="273">
        <f t="shared" si="20"/>
        <v>0</v>
      </c>
      <c r="R120" s="272">
        <f t="shared" si="21"/>
        <v>0</v>
      </c>
      <c r="S120" s="278">
        <v>0</v>
      </c>
      <c r="T120" s="278">
        <v>0</v>
      </c>
      <c r="U120" s="275">
        <f t="shared" si="17"/>
        <v>0</v>
      </c>
    </row>
    <row r="121" spans="1:21" hidden="1" outlineLevel="1">
      <c r="A121" s="724"/>
      <c r="B121" s="725"/>
      <c r="C121" s="328" t="s">
        <v>150</v>
      </c>
      <c r="D121" s="276">
        <v>0</v>
      </c>
      <c r="E121" s="277">
        <v>0</v>
      </c>
      <c r="F121" s="276">
        <v>0</v>
      </c>
      <c r="G121" s="276">
        <v>0</v>
      </c>
      <c r="H121" s="276">
        <v>0</v>
      </c>
      <c r="I121" s="276">
        <v>0</v>
      </c>
      <c r="J121" s="276">
        <v>0</v>
      </c>
      <c r="K121" s="276">
        <v>0</v>
      </c>
      <c r="L121" s="276">
        <v>0</v>
      </c>
      <c r="M121" s="276">
        <v>0</v>
      </c>
      <c r="N121" s="276">
        <v>0</v>
      </c>
      <c r="O121" s="276">
        <v>0</v>
      </c>
      <c r="P121" s="272">
        <f t="shared" si="19"/>
        <v>0</v>
      </c>
      <c r="Q121" s="273">
        <f t="shared" si="20"/>
        <v>0</v>
      </c>
      <c r="R121" s="272">
        <f t="shared" si="21"/>
        <v>0</v>
      </c>
      <c r="S121" s="278">
        <v>0</v>
      </c>
      <c r="T121" s="278">
        <v>0</v>
      </c>
      <c r="U121" s="275">
        <f t="shared" si="17"/>
        <v>0</v>
      </c>
    </row>
    <row r="122" spans="1:21" hidden="1" outlineLevel="1">
      <c r="A122" s="724"/>
      <c r="B122" s="725"/>
      <c r="C122" s="328" t="s">
        <v>151</v>
      </c>
      <c r="D122" s="276">
        <v>0</v>
      </c>
      <c r="E122" s="277">
        <v>0</v>
      </c>
      <c r="F122" s="276">
        <v>0</v>
      </c>
      <c r="G122" s="277">
        <v>0</v>
      </c>
      <c r="H122" s="277">
        <v>0</v>
      </c>
      <c r="I122" s="276">
        <v>0</v>
      </c>
      <c r="J122" s="276">
        <v>0</v>
      </c>
      <c r="K122" s="277">
        <v>0</v>
      </c>
      <c r="L122" s="277">
        <v>0</v>
      </c>
      <c r="M122" s="276">
        <v>0</v>
      </c>
      <c r="N122" s="277">
        <v>0</v>
      </c>
      <c r="O122" s="276">
        <v>0</v>
      </c>
      <c r="P122" s="272">
        <f t="shared" si="19"/>
        <v>0</v>
      </c>
      <c r="Q122" s="273">
        <f t="shared" si="20"/>
        <v>0</v>
      </c>
      <c r="R122" s="272">
        <f t="shared" si="21"/>
        <v>0</v>
      </c>
      <c r="S122" s="278">
        <v>0</v>
      </c>
      <c r="T122" s="278">
        <v>0</v>
      </c>
      <c r="U122" s="275">
        <f t="shared" si="17"/>
        <v>0</v>
      </c>
    </row>
    <row r="123" spans="1:21" ht="45" hidden="1" outlineLevel="1">
      <c r="A123" s="724"/>
      <c r="B123" s="725"/>
      <c r="C123" s="328" t="s">
        <v>152</v>
      </c>
      <c r="D123" s="276">
        <v>0</v>
      </c>
      <c r="E123" s="276">
        <v>0</v>
      </c>
      <c r="F123" s="276">
        <v>0</v>
      </c>
      <c r="G123" s="276">
        <v>0</v>
      </c>
      <c r="H123" s="276">
        <v>0</v>
      </c>
      <c r="I123" s="276">
        <v>0</v>
      </c>
      <c r="J123" s="276">
        <v>0</v>
      </c>
      <c r="K123" s="276">
        <v>0</v>
      </c>
      <c r="L123" s="276">
        <v>0</v>
      </c>
      <c r="M123" s="276">
        <v>0</v>
      </c>
      <c r="N123" s="276">
        <v>0</v>
      </c>
      <c r="O123" s="276">
        <v>0</v>
      </c>
      <c r="P123" s="272">
        <f t="shared" si="19"/>
        <v>0</v>
      </c>
      <c r="Q123" s="273">
        <f t="shared" si="20"/>
        <v>0</v>
      </c>
      <c r="R123" s="272">
        <f t="shared" si="21"/>
        <v>0</v>
      </c>
      <c r="S123" s="278">
        <v>0</v>
      </c>
      <c r="T123" s="278">
        <v>0</v>
      </c>
      <c r="U123" s="275">
        <f t="shared" si="17"/>
        <v>0</v>
      </c>
    </row>
    <row r="124" spans="1:21" hidden="1" outlineLevel="1">
      <c r="A124" s="724"/>
      <c r="B124" s="725"/>
      <c r="C124" s="328" t="s">
        <v>153</v>
      </c>
      <c r="D124" s="276">
        <v>0</v>
      </c>
      <c r="E124" s="276">
        <v>0</v>
      </c>
      <c r="F124" s="276">
        <v>0</v>
      </c>
      <c r="G124" s="276">
        <v>0</v>
      </c>
      <c r="H124" s="276">
        <v>0</v>
      </c>
      <c r="I124" s="276">
        <v>0</v>
      </c>
      <c r="J124" s="276">
        <v>0</v>
      </c>
      <c r="K124" s="277">
        <v>0</v>
      </c>
      <c r="L124" s="276">
        <v>0</v>
      </c>
      <c r="M124" s="277">
        <v>0</v>
      </c>
      <c r="N124" s="277">
        <v>0</v>
      </c>
      <c r="O124" s="276">
        <v>0</v>
      </c>
      <c r="P124" s="272">
        <f t="shared" si="19"/>
        <v>0</v>
      </c>
      <c r="Q124" s="273">
        <f t="shared" si="20"/>
        <v>0</v>
      </c>
      <c r="R124" s="272">
        <f t="shared" si="21"/>
        <v>0</v>
      </c>
      <c r="S124" s="278">
        <v>0</v>
      </c>
      <c r="T124" s="278">
        <v>0</v>
      </c>
      <c r="U124" s="275">
        <f t="shared" si="17"/>
        <v>0</v>
      </c>
    </row>
    <row r="125" spans="1:21" ht="22.5" hidden="1" outlineLevel="1">
      <c r="A125" s="724"/>
      <c r="B125" s="328" t="s">
        <v>154</v>
      </c>
      <c r="C125" s="328" t="s">
        <v>155</v>
      </c>
      <c r="D125" s="276">
        <v>963</v>
      </c>
      <c r="E125" s="276">
        <v>127</v>
      </c>
      <c r="F125" s="276">
        <v>188</v>
      </c>
      <c r="G125" s="276">
        <v>229</v>
      </c>
      <c r="H125" s="276">
        <v>65</v>
      </c>
      <c r="I125" s="276">
        <v>1177</v>
      </c>
      <c r="J125" s="276">
        <v>151</v>
      </c>
      <c r="K125" s="276">
        <v>15</v>
      </c>
      <c r="L125" s="276">
        <v>33</v>
      </c>
      <c r="M125" s="276">
        <v>24</v>
      </c>
      <c r="N125" s="276">
        <v>10</v>
      </c>
      <c r="O125" s="276">
        <v>126</v>
      </c>
      <c r="P125" s="272">
        <f t="shared" si="19"/>
        <v>2749</v>
      </c>
      <c r="Q125" s="273">
        <f t="shared" si="20"/>
        <v>359</v>
      </c>
      <c r="R125" s="272">
        <f t="shared" si="21"/>
        <v>3108</v>
      </c>
      <c r="S125" s="278">
        <v>6</v>
      </c>
      <c r="T125" s="278">
        <v>0</v>
      </c>
      <c r="U125" s="275">
        <f t="shared" si="17"/>
        <v>6</v>
      </c>
    </row>
    <row r="126" spans="1:21" hidden="1" outlineLevel="1">
      <c r="A126" s="724"/>
      <c r="B126" s="725" t="s">
        <v>156</v>
      </c>
      <c r="C126" s="328" t="s">
        <v>157</v>
      </c>
      <c r="D126" s="276">
        <v>24</v>
      </c>
      <c r="E126" s="277">
        <v>3</v>
      </c>
      <c r="F126" s="276">
        <v>1</v>
      </c>
      <c r="G126" s="276">
        <v>6</v>
      </c>
      <c r="H126" s="276">
        <v>1</v>
      </c>
      <c r="I126" s="276">
        <v>47</v>
      </c>
      <c r="J126" s="276">
        <v>14</v>
      </c>
      <c r="K126" s="276">
        <v>0</v>
      </c>
      <c r="L126" s="276">
        <v>2</v>
      </c>
      <c r="M126" s="277">
        <v>3</v>
      </c>
      <c r="N126" s="277">
        <v>0</v>
      </c>
      <c r="O126" s="276">
        <v>18</v>
      </c>
      <c r="P126" s="272">
        <f t="shared" si="19"/>
        <v>82</v>
      </c>
      <c r="Q126" s="273">
        <f t="shared" si="20"/>
        <v>37</v>
      </c>
      <c r="R126" s="272">
        <f t="shared" si="21"/>
        <v>119</v>
      </c>
      <c r="S126" s="278">
        <v>0</v>
      </c>
      <c r="T126" s="278">
        <v>0</v>
      </c>
      <c r="U126" s="275">
        <f t="shared" si="17"/>
        <v>0</v>
      </c>
    </row>
    <row r="127" spans="1:21" ht="22.5" hidden="1" outlineLevel="1">
      <c r="A127" s="724"/>
      <c r="B127" s="725"/>
      <c r="C127" s="328" t="s">
        <v>158</v>
      </c>
      <c r="D127" s="276">
        <v>183</v>
      </c>
      <c r="E127" s="276">
        <v>9</v>
      </c>
      <c r="F127" s="276">
        <v>34</v>
      </c>
      <c r="G127" s="276">
        <v>32</v>
      </c>
      <c r="H127" s="276">
        <v>9</v>
      </c>
      <c r="I127" s="276">
        <v>184</v>
      </c>
      <c r="J127" s="276">
        <v>310</v>
      </c>
      <c r="K127" s="276">
        <v>23</v>
      </c>
      <c r="L127" s="276">
        <v>34</v>
      </c>
      <c r="M127" s="276">
        <v>46</v>
      </c>
      <c r="N127" s="276">
        <v>12</v>
      </c>
      <c r="O127" s="276">
        <v>162</v>
      </c>
      <c r="P127" s="272">
        <f t="shared" si="19"/>
        <v>451</v>
      </c>
      <c r="Q127" s="273">
        <f t="shared" si="20"/>
        <v>587</v>
      </c>
      <c r="R127" s="272">
        <f t="shared" si="21"/>
        <v>1038</v>
      </c>
      <c r="S127" s="278">
        <v>0</v>
      </c>
      <c r="T127" s="278">
        <v>0</v>
      </c>
      <c r="U127" s="275">
        <f t="shared" si="17"/>
        <v>0</v>
      </c>
    </row>
    <row r="128" spans="1:21" hidden="1" outlineLevel="1">
      <c r="A128" s="724"/>
      <c r="B128" s="725"/>
      <c r="C128" s="328" t="s">
        <v>159</v>
      </c>
      <c r="D128" s="276">
        <v>149</v>
      </c>
      <c r="E128" s="276">
        <v>22</v>
      </c>
      <c r="F128" s="276">
        <v>35</v>
      </c>
      <c r="G128" s="276">
        <v>49</v>
      </c>
      <c r="H128" s="276">
        <v>11</v>
      </c>
      <c r="I128" s="276">
        <v>260</v>
      </c>
      <c r="J128" s="276">
        <v>18</v>
      </c>
      <c r="K128" s="277">
        <v>2</v>
      </c>
      <c r="L128" s="277">
        <v>5</v>
      </c>
      <c r="M128" s="277">
        <v>4</v>
      </c>
      <c r="N128" s="277">
        <v>2</v>
      </c>
      <c r="O128" s="276">
        <v>17</v>
      </c>
      <c r="P128" s="272">
        <f t="shared" si="19"/>
        <v>526</v>
      </c>
      <c r="Q128" s="273">
        <f t="shared" si="20"/>
        <v>48</v>
      </c>
      <c r="R128" s="272">
        <f t="shared" si="21"/>
        <v>574</v>
      </c>
      <c r="S128" s="278">
        <v>0</v>
      </c>
      <c r="T128" s="278">
        <v>0</v>
      </c>
      <c r="U128" s="275">
        <f t="shared" si="17"/>
        <v>0</v>
      </c>
    </row>
    <row r="129" spans="1:21" hidden="1" outlineLevel="1">
      <c r="A129" s="724"/>
      <c r="B129" s="725"/>
      <c r="C129" s="328" t="s">
        <v>160</v>
      </c>
      <c r="D129" s="276">
        <v>15</v>
      </c>
      <c r="E129" s="276">
        <v>2</v>
      </c>
      <c r="F129" s="277">
        <v>4</v>
      </c>
      <c r="G129" s="276">
        <v>8</v>
      </c>
      <c r="H129" s="276">
        <v>1</v>
      </c>
      <c r="I129" s="276">
        <v>27</v>
      </c>
      <c r="J129" s="276">
        <v>11</v>
      </c>
      <c r="K129" s="277">
        <v>0</v>
      </c>
      <c r="L129" s="276">
        <v>0</v>
      </c>
      <c r="M129" s="276">
        <v>2</v>
      </c>
      <c r="N129" s="276">
        <v>1</v>
      </c>
      <c r="O129" s="276">
        <v>17</v>
      </c>
      <c r="P129" s="272">
        <f t="shared" si="19"/>
        <v>57</v>
      </c>
      <c r="Q129" s="273">
        <f t="shared" si="20"/>
        <v>31</v>
      </c>
      <c r="R129" s="272">
        <f t="shared" si="21"/>
        <v>88</v>
      </c>
      <c r="S129" s="278">
        <v>0</v>
      </c>
      <c r="T129" s="278">
        <v>0</v>
      </c>
      <c r="U129" s="275">
        <f t="shared" si="17"/>
        <v>0</v>
      </c>
    </row>
    <row r="130" spans="1:21" ht="33.75" hidden="1" outlineLevel="1">
      <c r="A130" s="724"/>
      <c r="B130" s="725"/>
      <c r="C130" s="328" t="s">
        <v>161</v>
      </c>
      <c r="D130" s="276">
        <v>31</v>
      </c>
      <c r="E130" s="277">
        <v>3</v>
      </c>
      <c r="F130" s="277">
        <v>4</v>
      </c>
      <c r="G130" s="277">
        <v>9</v>
      </c>
      <c r="H130" s="277">
        <v>5</v>
      </c>
      <c r="I130" s="276">
        <v>95</v>
      </c>
      <c r="J130" s="277">
        <v>6</v>
      </c>
      <c r="K130" s="277">
        <v>0</v>
      </c>
      <c r="L130" s="277">
        <v>0</v>
      </c>
      <c r="M130" s="277">
        <v>0</v>
      </c>
      <c r="N130" s="277">
        <v>1</v>
      </c>
      <c r="O130" s="276">
        <v>7</v>
      </c>
      <c r="P130" s="272">
        <f t="shared" si="19"/>
        <v>147</v>
      </c>
      <c r="Q130" s="273">
        <f t="shared" si="20"/>
        <v>14</v>
      </c>
      <c r="R130" s="272">
        <f t="shared" si="21"/>
        <v>161</v>
      </c>
      <c r="S130" s="278">
        <v>1</v>
      </c>
      <c r="T130" s="278">
        <v>0</v>
      </c>
      <c r="U130" s="275">
        <f t="shared" si="17"/>
        <v>1</v>
      </c>
    </row>
    <row r="131" spans="1:21" ht="22.5" hidden="1" outlineLevel="1">
      <c r="A131" s="724"/>
      <c r="B131" s="725"/>
      <c r="C131" s="328" t="s">
        <v>162</v>
      </c>
      <c r="D131" s="276">
        <v>82</v>
      </c>
      <c r="E131" s="276">
        <v>4</v>
      </c>
      <c r="F131" s="276">
        <v>10</v>
      </c>
      <c r="G131" s="276">
        <v>13</v>
      </c>
      <c r="H131" s="276">
        <v>8</v>
      </c>
      <c r="I131" s="276">
        <v>134</v>
      </c>
      <c r="J131" s="276">
        <v>8</v>
      </c>
      <c r="K131" s="277">
        <v>0</v>
      </c>
      <c r="L131" s="277">
        <v>3</v>
      </c>
      <c r="M131" s="276">
        <v>0</v>
      </c>
      <c r="N131" s="277">
        <v>0</v>
      </c>
      <c r="O131" s="276">
        <v>11</v>
      </c>
      <c r="P131" s="272">
        <f t="shared" si="19"/>
        <v>251</v>
      </c>
      <c r="Q131" s="273">
        <f t="shared" si="20"/>
        <v>22</v>
      </c>
      <c r="R131" s="272">
        <f t="shared" si="21"/>
        <v>273</v>
      </c>
      <c r="S131" s="278">
        <v>0</v>
      </c>
      <c r="T131" s="278">
        <v>0</v>
      </c>
      <c r="U131" s="275">
        <f t="shared" si="17"/>
        <v>0</v>
      </c>
    </row>
    <row r="132" spans="1:21" ht="22.5" hidden="1" outlineLevel="1">
      <c r="A132" s="724"/>
      <c r="B132" s="725"/>
      <c r="C132" s="328" t="s">
        <v>163</v>
      </c>
      <c r="D132" s="276">
        <v>57</v>
      </c>
      <c r="E132" s="277">
        <v>6</v>
      </c>
      <c r="F132" s="276">
        <v>5</v>
      </c>
      <c r="G132" s="276">
        <v>5</v>
      </c>
      <c r="H132" s="277">
        <v>2</v>
      </c>
      <c r="I132" s="276">
        <v>72</v>
      </c>
      <c r="J132" s="276">
        <v>69</v>
      </c>
      <c r="K132" s="276">
        <v>5</v>
      </c>
      <c r="L132" s="276">
        <v>10</v>
      </c>
      <c r="M132" s="276">
        <v>11</v>
      </c>
      <c r="N132" s="277">
        <v>3</v>
      </c>
      <c r="O132" s="276">
        <v>42</v>
      </c>
      <c r="P132" s="272">
        <f t="shared" si="19"/>
        <v>147</v>
      </c>
      <c r="Q132" s="273">
        <f t="shared" si="20"/>
        <v>140</v>
      </c>
      <c r="R132" s="272">
        <f t="shared" si="21"/>
        <v>287</v>
      </c>
      <c r="S132" s="278">
        <v>0</v>
      </c>
      <c r="T132" s="278">
        <v>0</v>
      </c>
      <c r="U132" s="275">
        <f t="shared" si="17"/>
        <v>0</v>
      </c>
    </row>
    <row r="133" spans="1:21" ht="14.1" customHeight="1" collapsed="1">
      <c r="A133" s="721" t="s">
        <v>164</v>
      </c>
      <c r="B133" s="721"/>
      <c r="C133" s="721"/>
      <c r="D133" s="191">
        <f t="shared" ref="D133:T133" si="26">SUM(D134:D143)</f>
        <v>609</v>
      </c>
      <c r="E133" s="191">
        <f t="shared" si="26"/>
        <v>55</v>
      </c>
      <c r="F133" s="191">
        <f t="shared" si="26"/>
        <v>76</v>
      </c>
      <c r="G133" s="191">
        <f t="shared" si="26"/>
        <v>85</v>
      </c>
      <c r="H133" s="191">
        <f t="shared" si="26"/>
        <v>20</v>
      </c>
      <c r="I133" s="191">
        <f t="shared" si="26"/>
        <v>539</v>
      </c>
      <c r="J133" s="191">
        <f t="shared" si="26"/>
        <v>762</v>
      </c>
      <c r="K133" s="191">
        <f t="shared" si="26"/>
        <v>76</v>
      </c>
      <c r="L133" s="191">
        <f t="shared" si="26"/>
        <v>96</v>
      </c>
      <c r="M133" s="191">
        <f t="shared" si="26"/>
        <v>161</v>
      </c>
      <c r="N133" s="191">
        <f t="shared" si="26"/>
        <v>40</v>
      </c>
      <c r="O133" s="191">
        <f t="shared" si="26"/>
        <v>499</v>
      </c>
      <c r="P133" s="192">
        <f t="shared" si="19"/>
        <v>1384</v>
      </c>
      <c r="Q133" s="192">
        <f t="shared" si="20"/>
        <v>1634</v>
      </c>
      <c r="R133" s="192">
        <f t="shared" si="21"/>
        <v>3018</v>
      </c>
      <c r="S133" s="192">
        <f t="shared" si="26"/>
        <v>1</v>
      </c>
      <c r="T133" s="192">
        <f t="shared" si="26"/>
        <v>4</v>
      </c>
      <c r="U133" s="192">
        <f t="shared" si="17"/>
        <v>5</v>
      </c>
    </row>
    <row r="134" spans="1:21" hidden="1" outlineLevel="1">
      <c r="A134" s="724" t="s">
        <v>164</v>
      </c>
      <c r="B134" s="725" t="s">
        <v>165</v>
      </c>
      <c r="C134" s="328" t="s">
        <v>166</v>
      </c>
      <c r="D134" s="276">
        <v>15</v>
      </c>
      <c r="E134" s="276">
        <v>2</v>
      </c>
      <c r="F134" s="276">
        <v>1</v>
      </c>
      <c r="G134" s="276">
        <v>1</v>
      </c>
      <c r="H134" s="277">
        <v>2</v>
      </c>
      <c r="I134" s="276">
        <v>12</v>
      </c>
      <c r="J134" s="276">
        <v>11</v>
      </c>
      <c r="K134" s="276">
        <v>3</v>
      </c>
      <c r="L134" s="276">
        <v>2</v>
      </c>
      <c r="M134" s="276">
        <v>3</v>
      </c>
      <c r="N134" s="276">
        <v>0</v>
      </c>
      <c r="O134" s="276">
        <v>20</v>
      </c>
      <c r="P134" s="272">
        <f t="shared" si="19"/>
        <v>33</v>
      </c>
      <c r="Q134" s="273">
        <f t="shared" si="20"/>
        <v>39</v>
      </c>
      <c r="R134" s="272">
        <f t="shared" si="21"/>
        <v>72</v>
      </c>
      <c r="S134" s="278">
        <v>0</v>
      </c>
      <c r="T134" s="278">
        <v>0</v>
      </c>
      <c r="U134" s="275">
        <f t="shared" si="17"/>
        <v>0</v>
      </c>
    </row>
    <row r="135" spans="1:21" hidden="1" outlineLevel="1">
      <c r="A135" s="724"/>
      <c r="B135" s="725"/>
      <c r="C135" s="328" t="s">
        <v>167</v>
      </c>
      <c r="D135" s="276">
        <v>30</v>
      </c>
      <c r="E135" s="276">
        <v>7</v>
      </c>
      <c r="F135" s="276">
        <v>4</v>
      </c>
      <c r="G135" s="276">
        <v>3</v>
      </c>
      <c r="H135" s="277">
        <v>1</v>
      </c>
      <c r="I135" s="276">
        <v>23</v>
      </c>
      <c r="J135" s="277">
        <v>15</v>
      </c>
      <c r="K135" s="277">
        <v>0</v>
      </c>
      <c r="L135" s="276">
        <v>1</v>
      </c>
      <c r="M135" s="277">
        <v>4</v>
      </c>
      <c r="N135" s="276">
        <v>0</v>
      </c>
      <c r="O135" s="276">
        <v>14</v>
      </c>
      <c r="P135" s="272">
        <f t="shared" ref="P135:P143" si="27">SUM(D135:I135)</f>
        <v>68</v>
      </c>
      <c r="Q135" s="273">
        <f t="shared" ref="Q135:Q198" si="28">SUM(J135:O135)</f>
        <v>34</v>
      </c>
      <c r="R135" s="272">
        <f t="shared" si="21"/>
        <v>102</v>
      </c>
      <c r="S135" s="278">
        <v>0</v>
      </c>
      <c r="T135" s="278">
        <v>3</v>
      </c>
      <c r="U135" s="275">
        <f t="shared" ref="U135:U198" si="29">+T135+S135</f>
        <v>3</v>
      </c>
    </row>
    <row r="136" spans="1:21" hidden="1" outlineLevel="1">
      <c r="A136" s="724"/>
      <c r="B136" s="725"/>
      <c r="C136" s="328" t="s">
        <v>168</v>
      </c>
      <c r="D136" s="276">
        <v>395</v>
      </c>
      <c r="E136" s="276">
        <v>26</v>
      </c>
      <c r="F136" s="276">
        <v>47</v>
      </c>
      <c r="G136" s="276">
        <v>55</v>
      </c>
      <c r="H136" s="276">
        <v>9</v>
      </c>
      <c r="I136" s="276">
        <v>350</v>
      </c>
      <c r="J136" s="276">
        <v>445</v>
      </c>
      <c r="K136" s="276">
        <v>50</v>
      </c>
      <c r="L136" s="276">
        <v>59</v>
      </c>
      <c r="M136" s="276">
        <v>104</v>
      </c>
      <c r="N136" s="276">
        <v>30</v>
      </c>
      <c r="O136" s="276">
        <v>314</v>
      </c>
      <c r="P136" s="272">
        <f t="shared" si="27"/>
        <v>882</v>
      </c>
      <c r="Q136" s="273">
        <f t="shared" si="28"/>
        <v>1002</v>
      </c>
      <c r="R136" s="272">
        <f t="shared" ref="R136:R199" si="30">+Q136+P136</f>
        <v>1884</v>
      </c>
      <c r="S136" s="278">
        <v>1</v>
      </c>
      <c r="T136" s="278">
        <v>0</v>
      </c>
      <c r="U136" s="275">
        <f t="shared" si="29"/>
        <v>1</v>
      </c>
    </row>
    <row r="137" spans="1:21" hidden="1" outlineLevel="1">
      <c r="A137" s="724"/>
      <c r="B137" s="725"/>
      <c r="C137" s="328" t="s">
        <v>169</v>
      </c>
      <c r="D137" s="276">
        <v>73</v>
      </c>
      <c r="E137" s="276">
        <v>2</v>
      </c>
      <c r="F137" s="276">
        <v>6</v>
      </c>
      <c r="G137" s="276">
        <v>10</v>
      </c>
      <c r="H137" s="276">
        <v>3</v>
      </c>
      <c r="I137" s="276">
        <v>50</v>
      </c>
      <c r="J137" s="276">
        <v>183</v>
      </c>
      <c r="K137" s="276">
        <v>11</v>
      </c>
      <c r="L137" s="276">
        <v>17</v>
      </c>
      <c r="M137" s="276">
        <v>22</v>
      </c>
      <c r="N137" s="276">
        <v>6</v>
      </c>
      <c r="O137" s="276">
        <v>73</v>
      </c>
      <c r="P137" s="272">
        <f t="shared" si="27"/>
        <v>144</v>
      </c>
      <c r="Q137" s="273">
        <f t="shared" si="28"/>
        <v>312</v>
      </c>
      <c r="R137" s="272">
        <f t="shared" si="30"/>
        <v>456</v>
      </c>
      <c r="S137" s="278">
        <v>0</v>
      </c>
      <c r="T137" s="278">
        <v>1</v>
      </c>
      <c r="U137" s="275">
        <f t="shared" si="29"/>
        <v>1</v>
      </c>
    </row>
    <row r="138" spans="1:21" hidden="1" outlineLevel="1">
      <c r="A138" s="724"/>
      <c r="B138" s="725"/>
      <c r="C138" s="328" t="s">
        <v>170</v>
      </c>
      <c r="D138" s="277">
        <v>0</v>
      </c>
      <c r="E138" s="277">
        <v>0</v>
      </c>
      <c r="F138" s="277">
        <v>0</v>
      </c>
      <c r="G138" s="277">
        <v>0</v>
      </c>
      <c r="H138" s="277">
        <v>0</v>
      </c>
      <c r="I138" s="276">
        <v>0</v>
      </c>
      <c r="J138" s="277">
        <v>0</v>
      </c>
      <c r="K138" s="277">
        <v>0</v>
      </c>
      <c r="L138" s="277">
        <v>0</v>
      </c>
      <c r="M138" s="277">
        <v>0</v>
      </c>
      <c r="N138" s="277">
        <v>0</v>
      </c>
      <c r="O138" s="277">
        <v>0</v>
      </c>
      <c r="P138" s="272">
        <f t="shared" si="27"/>
        <v>0</v>
      </c>
      <c r="Q138" s="273">
        <f t="shared" si="28"/>
        <v>0</v>
      </c>
      <c r="R138" s="272">
        <f t="shared" si="30"/>
        <v>0</v>
      </c>
      <c r="S138" s="278">
        <v>0</v>
      </c>
      <c r="T138" s="278">
        <v>0</v>
      </c>
      <c r="U138" s="275">
        <f t="shared" si="29"/>
        <v>0</v>
      </c>
    </row>
    <row r="139" spans="1:21" hidden="1" outlineLevel="1">
      <c r="A139" s="724"/>
      <c r="B139" s="725"/>
      <c r="C139" s="328" t="s">
        <v>171</v>
      </c>
      <c r="D139" s="276">
        <v>0</v>
      </c>
      <c r="E139" s="276">
        <v>0</v>
      </c>
      <c r="F139" s="276">
        <v>0</v>
      </c>
      <c r="G139" s="276">
        <v>0</v>
      </c>
      <c r="H139" s="277">
        <v>0</v>
      </c>
      <c r="I139" s="276">
        <v>0</v>
      </c>
      <c r="J139" s="276">
        <v>0</v>
      </c>
      <c r="K139" s="276">
        <v>0</v>
      </c>
      <c r="L139" s="276">
        <v>0</v>
      </c>
      <c r="M139" s="277">
        <v>0</v>
      </c>
      <c r="N139" s="276">
        <v>0</v>
      </c>
      <c r="O139" s="276">
        <v>0</v>
      </c>
      <c r="P139" s="272">
        <f t="shared" si="27"/>
        <v>0</v>
      </c>
      <c r="Q139" s="273">
        <f t="shared" si="28"/>
        <v>0</v>
      </c>
      <c r="R139" s="272">
        <f t="shared" si="30"/>
        <v>0</v>
      </c>
      <c r="S139" s="278">
        <v>0</v>
      </c>
      <c r="T139" s="278">
        <v>0</v>
      </c>
      <c r="U139" s="275">
        <f t="shared" si="29"/>
        <v>0</v>
      </c>
    </row>
    <row r="140" spans="1:21" ht="22.5" hidden="1" outlineLevel="1">
      <c r="A140" s="724"/>
      <c r="B140" s="725"/>
      <c r="C140" s="328" t="s">
        <v>172</v>
      </c>
      <c r="D140" s="276">
        <v>21</v>
      </c>
      <c r="E140" s="277">
        <v>1</v>
      </c>
      <c r="F140" s="276">
        <v>1</v>
      </c>
      <c r="G140" s="276">
        <v>2</v>
      </c>
      <c r="H140" s="276"/>
      <c r="I140" s="276">
        <v>28</v>
      </c>
      <c r="J140" s="276">
        <v>24</v>
      </c>
      <c r="K140" s="276">
        <v>1</v>
      </c>
      <c r="L140" s="277"/>
      <c r="M140" s="276">
        <v>2</v>
      </c>
      <c r="N140" s="276"/>
      <c r="O140" s="276">
        <v>19</v>
      </c>
      <c r="P140" s="272">
        <f t="shared" si="27"/>
        <v>53</v>
      </c>
      <c r="Q140" s="273">
        <f t="shared" si="28"/>
        <v>46</v>
      </c>
      <c r="R140" s="272">
        <f t="shared" si="30"/>
        <v>99</v>
      </c>
      <c r="S140" s="278">
        <v>0</v>
      </c>
      <c r="T140" s="278">
        <v>0</v>
      </c>
      <c r="U140" s="275">
        <f t="shared" si="29"/>
        <v>0</v>
      </c>
    </row>
    <row r="141" spans="1:21" ht="22.5" hidden="1" outlineLevel="1">
      <c r="A141" s="724"/>
      <c r="B141" s="328" t="s">
        <v>173</v>
      </c>
      <c r="C141" s="328" t="s">
        <v>174</v>
      </c>
      <c r="D141" s="276">
        <v>1</v>
      </c>
      <c r="E141" s="277">
        <v>0</v>
      </c>
      <c r="F141" s="277">
        <v>0</v>
      </c>
      <c r="G141" s="277">
        <v>0</v>
      </c>
      <c r="H141" s="277">
        <v>0</v>
      </c>
      <c r="I141" s="276">
        <v>0</v>
      </c>
      <c r="J141" s="277">
        <v>0</v>
      </c>
      <c r="K141" s="277">
        <v>0</v>
      </c>
      <c r="L141" s="277">
        <v>0</v>
      </c>
      <c r="M141" s="277">
        <v>0</v>
      </c>
      <c r="N141" s="277">
        <v>0</v>
      </c>
      <c r="O141" s="277">
        <v>0</v>
      </c>
      <c r="P141" s="272">
        <f t="shared" si="27"/>
        <v>1</v>
      </c>
      <c r="Q141" s="273">
        <f t="shared" si="28"/>
        <v>0</v>
      </c>
      <c r="R141" s="272">
        <f t="shared" si="30"/>
        <v>1</v>
      </c>
      <c r="S141" s="278">
        <v>0</v>
      </c>
      <c r="T141" s="278">
        <v>0</v>
      </c>
      <c r="U141" s="275">
        <f t="shared" si="29"/>
        <v>0</v>
      </c>
    </row>
    <row r="142" spans="1:21" ht="22.5" hidden="1" outlineLevel="1">
      <c r="A142" s="724"/>
      <c r="B142" s="725" t="s">
        <v>175</v>
      </c>
      <c r="C142" s="328" t="s">
        <v>176</v>
      </c>
      <c r="D142" s="276">
        <v>60</v>
      </c>
      <c r="E142" s="276">
        <v>14</v>
      </c>
      <c r="F142" s="276">
        <v>12</v>
      </c>
      <c r="G142" s="276">
        <v>14</v>
      </c>
      <c r="H142" s="277">
        <v>4</v>
      </c>
      <c r="I142" s="276">
        <v>53</v>
      </c>
      <c r="J142" s="276">
        <v>71</v>
      </c>
      <c r="K142" s="276">
        <v>10</v>
      </c>
      <c r="L142" s="276">
        <v>15</v>
      </c>
      <c r="M142" s="276">
        <v>21</v>
      </c>
      <c r="N142" s="277">
        <v>4</v>
      </c>
      <c r="O142" s="276">
        <v>49</v>
      </c>
      <c r="P142" s="272">
        <f t="shared" si="27"/>
        <v>157</v>
      </c>
      <c r="Q142" s="273">
        <f t="shared" si="28"/>
        <v>170</v>
      </c>
      <c r="R142" s="272">
        <f t="shared" si="30"/>
        <v>327</v>
      </c>
      <c r="S142" s="278">
        <v>0</v>
      </c>
      <c r="T142" s="278">
        <v>0</v>
      </c>
      <c r="U142" s="275">
        <f t="shared" si="29"/>
        <v>0</v>
      </c>
    </row>
    <row r="143" spans="1:21" ht="22.5" hidden="1" outlineLevel="1">
      <c r="A143" s="724"/>
      <c r="B143" s="725"/>
      <c r="C143" s="328" t="s">
        <v>177</v>
      </c>
      <c r="D143" s="276">
        <v>14</v>
      </c>
      <c r="E143" s="276">
        <v>3</v>
      </c>
      <c r="F143" s="277">
        <v>5</v>
      </c>
      <c r="G143" s="276"/>
      <c r="H143" s="276">
        <v>1</v>
      </c>
      <c r="I143" s="276">
        <v>23</v>
      </c>
      <c r="J143" s="276">
        <v>13</v>
      </c>
      <c r="K143" s="276">
        <v>1</v>
      </c>
      <c r="L143" s="277">
        <v>2</v>
      </c>
      <c r="M143" s="276">
        <v>5</v>
      </c>
      <c r="N143" s="277"/>
      <c r="O143" s="276">
        <v>10</v>
      </c>
      <c r="P143" s="272">
        <f t="shared" si="27"/>
        <v>46</v>
      </c>
      <c r="Q143" s="273">
        <f t="shared" si="28"/>
        <v>31</v>
      </c>
      <c r="R143" s="272">
        <f t="shared" si="30"/>
        <v>77</v>
      </c>
      <c r="S143" s="278">
        <v>0</v>
      </c>
      <c r="T143" s="278">
        <v>0</v>
      </c>
      <c r="U143" s="275">
        <f t="shared" si="29"/>
        <v>0</v>
      </c>
    </row>
    <row r="144" spans="1:21" ht="14.1" customHeight="1" collapsed="1">
      <c r="A144" s="721" t="s">
        <v>178</v>
      </c>
      <c r="B144" s="721"/>
      <c r="C144" s="721"/>
      <c r="D144" s="191">
        <f t="shared" ref="D144:O144" si="31">+SUM(D145:D149)</f>
        <v>143</v>
      </c>
      <c r="E144" s="191">
        <f t="shared" si="31"/>
        <v>12</v>
      </c>
      <c r="F144" s="191">
        <f t="shared" si="31"/>
        <v>20</v>
      </c>
      <c r="G144" s="191">
        <f t="shared" si="31"/>
        <v>19</v>
      </c>
      <c r="H144" s="191">
        <f t="shared" si="31"/>
        <v>3</v>
      </c>
      <c r="I144" s="191">
        <f t="shared" si="31"/>
        <v>177</v>
      </c>
      <c r="J144" s="191">
        <f t="shared" si="31"/>
        <v>45</v>
      </c>
      <c r="K144" s="191">
        <f t="shared" si="31"/>
        <v>1</v>
      </c>
      <c r="L144" s="191">
        <f t="shared" si="31"/>
        <v>1</v>
      </c>
      <c r="M144" s="191">
        <f t="shared" si="31"/>
        <v>3</v>
      </c>
      <c r="N144" s="191">
        <f t="shared" si="31"/>
        <v>0</v>
      </c>
      <c r="O144" s="191">
        <f t="shared" si="31"/>
        <v>24</v>
      </c>
      <c r="P144" s="192">
        <f t="shared" ref="P144:P198" si="32">SUM(D144:I144)</f>
        <v>374</v>
      </c>
      <c r="Q144" s="192">
        <f t="shared" si="28"/>
        <v>74</v>
      </c>
      <c r="R144" s="192">
        <f t="shared" si="30"/>
        <v>448</v>
      </c>
      <c r="S144" s="192">
        <f t="shared" ref="S144:T144" si="33">+SUM(S145:S149)</f>
        <v>3</v>
      </c>
      <c r="T144" s="192">
        <f t="shared" si="33"/>
        <v>0</v>
      </c>
      <c r="U144" s="192">
        <f t="shared" si="29"/>
        <v>3</v>
      </c>
    </row>
    <row r="145" spans="1:21" hidden="1" outlineLevel="1">
      <c r="A145" s="724" t="s">
        <v>178</v>
      </c>
      <c r="B145" s="725" t="s">
        <v>179</v>
      </c>
      <c r="C145" s="328" t="s">
        <v>180</v>
      </c>
      <c r="D145" s="276">
        <v>30</v>
      </c>
      <c r="E145" s="276">
        <v>3</v>
      </c>
      <c r="F145" s="276">
        <v>5</v>
      </c>
      <c r="G145" s="276">
        <v>7</v>
      </c>
      <c r="H145" s="277">
        <v>0</v>
      </c>
      <c r="I145" s="276">
        <v>68</v>
      </c>
      <c r="J145" s="276">
        <v>2</v>
      </c>
      <c r="K145" s="276">
        <v>0</v>
      </c>
      <c r="L145" s="276">
        <v>0</v>
      </c>
      <c r="M145" s="277">
        <v>1</v>
      </c>
      <c r="N145" s="276">
        <v>0</v>
      </c>
      <c r="O145" s="276">
        <v>7</v>
      </c>
      <c r="P145" s="272">
        <f t="shared" si="32"/>
        <v>113</v>
      </c>
      <c r="Q145" s="273">
        <f t="shared" si="28"/>
        <v>10</v>
      </c>
      <c r="R145" s="272">
        <f t="shared" si="30"/>
        <v>123</v>
      </c>
      <c r="S145" s="278">
        <v>2</v>
      </c>
      <c r="T145" s="278">
        <v>0</v>
      </c>
      <c r="U145" s="275">
        <f t="shared" si="29"/>
        <v>2</v>
      </c>
    </row>
    <row r="146" spans="1:21" ht="33.75" hidden="1" outlineLevel="1">
      <c r="A146" s="724"/>
      <c r="B146" s="725"/>
      <c r="C146" s="328" t="s">
        <v>181</v>
      </c>
      <c r="D146" s="276">
        <v>23</v>
      </c>
      <c r="E146" s="277">
        <v>0</v>
      </c>
      <c r="F146" s="276">
        <v>2</v>
      </c>
      <c r="G146" s="276">
        <v>2</v>
      </c>
      <c r="H146" s="276">
        <v>1</v>
      </c>
      <c r="I146" s="276">
        <v>14</v>
      </c>
      <c r="J146" s="276">
        <v>5</v>
      </c>
      <c r="K146" s="277">
        <v>0</v>
      </c>
      <c r="L146" s="277">
        <v>0</v>
      </c>
      <c r="M146" s="277">
        <v>2</v>
      </c>
      <c r="N146" s="277">
        <v>0</v>
      </c>
      <c r="O146" s="276">
        <v>4</v>
      </c>
      <c r="P146" s="272">
        <f t="shared" si="32"/>
        <v>42</v>
      </c>
      <c r="Q146" s="273">
        <f t="shared" si="28"/>
        <v>11</v>
      </c>
      <c r="R146" s="272">
        <f t="shared" si="30"/>
        <v>53</v>
      </c>
      <c r="S146" s="278">
        <v>0</v>
      </c>
      <c r="T146" s="278">
        <v>0</v>
      </c>
      <c r="U146" s="275">
        <f t="shared" si="29"/>
        <v>0</v>
      </c>
    </row>
    <row r="147" spans="1:21" hidden="1" outlineLevel="1">
      <c r="A147" s="724"/>
      <c r="B147" s="725"/>
      <c r="C147" s="328" t="s">
        <v>182</v>
      </c>
      <c r="D147" s="277">
        <v>0</v>
      </c>
      <c r="E147" s="277">
        <v>0</v>
      </c>
      <c r="F147" s="277">
        <v>0</v>
      </c>
      <c r="G147" s="277">
        <v>0</v>
      </c>
      <c r="H147" s="277">
        <v>0</v>
      </c>
      <c r="I147" s="276">
        <v>0</v>
      </c>
      <c r="J147" s="277">
        <v>0</v>
      </c>
      <c r="K147" s="277">
        <v>0</v>
      </c>
      <c r="L147" s="277">
        <v>0</v>
      </c>
      <c r="M147" s="277">
        <v>0</v>
      </c>
      <c r="N147" s="277">
        <v>0</v>
      </c>
      <c r="O147" s="277">
        <v>0</v>
      </c>
      <c r="P147" s="272">
        <f t="shared" si="32"/>
        <v>0</v>
      </c>
      <c r="Q147" s="273">
        <f t="shared" si="28"/>
        <v>0</v>
      </c>
      <c r="R147" s="272">
        <f t="shared" si="30"/>
        <v>0</v>
      </c>
      <c r="S147" s="278">
        <v>0</v>
      </c>
      <c r="T147" s="278">
        <v>0</v>
      </c>
      <c r="U147" s="275">
        <f t="shared" si="29"/>
        <v>0</v>
      </c>
    </row>
    <row r="148" spans="1:21" ht="22.5" hidden="1" outlineLevel="1">
      <c r="A148" s="724"/>
      <c r="B148" s="725"/>
      <c r="C148" s="328" t="s">
        <v>183</v>
      </c>
      <c r="D148" s="277">
        <v>0</v>
      </c>
      <c r="E148" s="277">
        <v>0</v>
      </c>
      <c r="F148" s="277">
        <v>0</v>
      </c>
      <c r="G148" s="277">
        <v>0</v>
      </c>
      <c r="H148" s="277">
        <v>0</v>
      </c>
      <c r="I148" s="277">
        <v>0</v>
      </c>
      <c r="J148" s="277">
        <v>0</v>
      </c>
      <c r="K148" s="277">
        <v>0</v>
      </c>
      <c r="L148" s="277">
        <v>0</v>
      </c>
      <c r="M148" s="277">
        <v>0</v>
      </c>
      <c r="N148" s="277">
        <v>0</v>
      </c>
      <c r="O148" s="277">
        <v>0</v>
      </c>
      <c r="P148" s="272">
        <f t="shared" si="32"/>
        <v>0</v>
      </c>
      <c r="Q148" s="273">
        <f t="shared" si="28"/>
        <v>0</v>
      </c>
      <c r="R148" s="272">
        <f t="shared" si="30"/>
        <v>0</v>
      </c>
      <c r="S148" s="278">
        <v>0</v>
      </c>
      <c r="T148" s="278">
        <v>0</v>
      </c>
      <c r="U148" s="275">
        <f t="shared" si="29"/>
        <v>0</v>
      </c>
    </row>
    <row r="149" spans="1:21" ht="22.5" hidden="1" outlineLevel="1">
      <c r="A149" s="724"/>
      <c r="B149" s="328" t="s">
        <v>184</v>
      </c>
      <c r="C149" s="328" t="s">
        <v>185</v>
      </c>
      <c r="D149" s="276">
        <v>90</v>
      </c>
      <c r="E149" s="277">
        <v>9</v>
      </c>
      <c r="F149" s="276">
        <v>13</v>
      </c>
      <c r="G149" s="276">
        <v>10</v>
      </c>
      <c r="H149" s="276">
        <v>2</v>
      </c>
      <c r="I149" s="276">
        <v>95</v>
      </c>
      <c r="J149" s="276">
        <v>38</v>
      </c>
      <c r="K149" s="276">
        <v>1</v>
      </c>
      <c r="L149" s="276">
        <v>1</v>
      </c>
      <c r="M149" s="277">
        <v>0</v>
      </c>
      <c r="N149" s="277">
        <v>0</v>
      </c>
      <c r="O149" s="276">
        <v>13</v>
      </c>
      <c r="P149" s="272">
        <f t="shared" si="32"/>
        <v>219</v>
      </c>
      <c r="Q149" s="273">
        <f t="shared" si="28"/>
        <v>53</v>
      </c>
      <c r="R149" s="272">
        <f t="shared" si="30"/>
        <v>272</v>
      </c>
      <c r="S149" s="278">
        <v>1</v>
      </c>
      <c r="T149" s="278">
        <v>0</v>
      </c>
      <c r="U149" s="275">
        <f t="shared" si="29"/>
        <v>1</v>
      </c>
    </row>
    <row r="150" spans="1:21" ht="21.75" customHeight="1" collapsed="1">
      <c r="A150" s="721" t="s">
        <v>186</v>
      </c>
      <c r="B150" s="721"/>
      <c r="C150" s="721"/>
      <c r="D150" s="191">
        <f>+SUM(D151:D157)</f>
        <v>770</v>
      </c>
      <c r="E150" s="191">
        <f t="shared" ref="E150:O150" si="34">+SUM(E151:E157)</f>
        <v>69</v>
      </c>
      <c r="F150" s="191">
        <f t="shared" si="34"/>
        <v>90</v>
      </c>
      <c r="G150" s="191">
        <f t="shared" si="34"/>
        <v>150</v>
      </c>
      <c r="H150" s="191">
        <f t="shared" si="34"/>
        <v>29</v>
      </c>
      <c r="I150" s="191">
        <f t="shared" si="34"/>
        <v>1260</v>
      </c>
      <c r="J150" s="191">
        <f t="shared" si="34"/>
        <v>70</v>
      </c>
      <c r="K150" s="191">
        <f t="shared" si="34"/>
        <v>3</v>
      </c>
      <c r="L150" s="191">
        <f t="shared" si="34"/>
        <v>14</v>
      </c>
      <c r="M150" s="191">
        <f t="shared" si="34"/>
        <v>11</v>
      </c>
      <c r="N150" s="191">
        <f t="shared" si="34"/>
        <v>6</v>
      </c>
      <c r="O150" s="191">
        <f t="shared" si="34"/>
        <v>73</v>
      </c>
      <c r="P150" s="192">
        <f t="shared" si="32"/>
        <v>2368</v>
      </c>
      <c r="Q150" s="192">
        <f t="shared" si="28"/>
        <v>177</v>
      </c>
      <c r="R150" s="192">
        <f t="shared" si="30"/>
        <v>2545</v>
      </c>
      <c r="S150" s="192">
        <f t="shared" ref="S150:T150" si="35">SUM(S151:S157)</f>
        <v>5</v>
      </c>
      <c r="T150" s="192">
        <f t="shared" si="35"/>
        <v>0</v>
      </c>
      <c r="U150" s="192">
        <f t="shared" si="29"/>
        <v>5</v>
      </c>
    </row>
    <row r="151" spans="1:21" ht="33.75" hidden="1" outlineLevel="1">
      <c r="A151" s="724" t="s">
        <v>186</v>
      </c>
      <c r="B151" s="328" t="s">
        <v>187</v>
      </c>
      <c r="C151" s="328" t="s">
        <v>188</v>
      </c>
      <c r="D151" s="276">
        <v>164</v>
      </c>
      <c r="E151" s="276">
        <v>9</v>
      </c>
      <c r="F151" s="276">
        <v>19</v>
      </c>
      <c r="G151" s="276">
        <v>37</v>
      </c>
      <c r="H151" s="276">
        <v>7</v>
      </c>
      <c r="I151" s="276">
        <v>352</v>
      </c>
      <c r="J151" s="276">
        <v>10</v>
      </c>
      <c r="K151" s="276">
        <v>1</v>
      </c>
      <c r="L151" s="277">
        <v>1</v>
      </c>
      <c r="M151" s="276">
        <v>1</v>
      </c>
      <c r="N151" s="276">
        <v>0</v>
      </c>
      <c r="O151" s="276">
        <v>20</v>
      </c>
      <c r="P151" s="272">
        <f t="shared" si="32"/>
        <v>588</v>
      </c>
      <c r="Q151" s="273">
        <f t="shared" si="28"/>
        <v>33</v>
      </c>
      <c r="R151" s="272">
        <f t="shared" si="30"/>
        <v>621</v>
      </c>
      <c r="S151" s="278">
        <v>0</v>
      </c>
      <c r="T151" s="278">
        <v>0</v>
      </c>
      <c r="U151" s="275">
        <f t="shared" si="29"/>
        <v>0</v>
      </c>
    </row>
    <row r="152" spans="1:21" hidden="1" outlineLevel="1">
      <c r="A152" s="724"/>
      <c r="B152" s="725" t="s">
        <v>189</v>
      </c>
      <c r="C152" s="328" t="s">
        <v>190</v>
      </c>
      <c r="D152" s="276">
        <v>287</v>
      </c>
      <c r="E152" s="276">
        <v>38</v>
      </c>
      <c r="F152" s="276">
        <v>41</v>
      </c>
      <c r="G152" s="276">
        <v>59</v>
      </c>
      <c r="H152" s="276">
        <v>11</v>
      </c>
      <c r="I152" s="276">
        <v>390</v>
      </c>
      <c r="J152" s="276">
        <v>39</v>
      </c>
      <c r="K152" s="276">
        <v>1</v>
      </c>
      <c r="L152" s="276">
        <v>8</v>
      </c>
      <c r="M152" s="277">
        <v>5</v>
      </c>
      <c r="N152" s="277">
        <v>4</v>
      </c>
      <c r="O152" s="276">
        <v>22</v>
      </c>
      <c r="P152" s="272">
        <f t="shared" si="32"/>
        <v>826</v>
      </c>
      <c r="Q152" s="273">
        <f t="shared" si="28"/>
        <v>79</v>
      </c>
      <c r="R152" s="272">
        <f t="shared" si="30"/>
        <v>905</v>
      </c>
      <c r="S152" s="278">
        <v>3</v>
      </c>
      <c r="T152" s="278">
        <v>0</v>
      </c>
      <c r="U152" s="275">
        <f t="shared" si="29"/>
        <v>3</v>
      </c>
    </row>
    <row r="153" spans="1:21" ht="22.5" hidden="1" outlineLevel="1">
      <c r="A153" s="724"/>
      <c r="B153" s="725"/>
      <c r="C153" s="328" t="s">
        <v>191</v>
      </c>
      <c r="D153" s="276">
        <v>65</v>
      </c>
      <c r="E153" s="276">
        <v>8</v>
      </c>
      <c r="F153" s="276">
        <v>12</v>
      </c>
      <c r="G153" s="276">
        <v>11</v>
      </c>
      <c r="H153" s="277">
        <v>4</v>
      </c>
      <c r="I153" s="276">
        <v>88</v>
      </c>
      <c r="J153" s="276">
        <v>0</v>
      </c>
      <c r="K153" s="277">
        <v>0</v>
      </c>
      <c r="L153" s="276">
        <v>1</v>
      </c>
      <c r="M153" s="277">
        <v>0</v>
      </c>
      <c r="N153" s="277">
        <v>0</v>
      </c>
      <c r="O153" s="276">
        <v>4</v>
      </c>
      <c r="P153" s="272">
        <f t="shared" si="32"/>
        <v>188</v>
      </c>
      <c r="Q153" s="273">
        <f t="shared" si="28"/>
        <v>5</v>
      </c>
      <c r="R153" s="272">
        <f t="shared" si="30"/>
        <v>193</v>
      </c>
      <c r="S153" s="278">
        <v>0</v>
      </c>
      <c r="T153" s="278">
        <v>0</v>
      </c>
      <c r="U153" s="275">
        <f t="shared" si="29"/>
        <v>0</v>
      </c>
    </row>
    <row r="154" spans="1:21" ht="22.5" hidden="1" outlineLevel="1">
      <c r="A154" s="724"/>
      <c r="B154" s="725"/>
      <c r="C154" s="328" t="s">
        <v>192</v>
      </c>
      <c r="D154" s="276">
        <v>146</v>
      </c>
      <c r="E154" s="276">
        <v>5</v>
      </c>
      <c r="F154" s="276">
        <v>7</v>
      </c>
      <c r="G154" s="276">
        <v>30</v>
      </c>
      <c r="H154" s="276">
        <v>2</v>
      </c>
      <c r="I154" s="276">
        <v>222</v>
      </c>
      <c r="J154" s="276">
        <v>14</v>
      </c>
      <c r="K154" s="277">
        <v>1</v>
      </c>
      <c r="L154" s="277">
        <v>3</v>
      </c>
      <c r="M154" s="276">
        <v>5</v>
      </c>
      <c r="N154" s="276">
        <v>1</v>
      </c>
      <c r="O154" s="276">
        <v>16</v>
      </c>
      <c r="P154" s="272">
        <f t="shared" si="32"/>
        <v>412</v>
      </c>
      <c r="Q154" s="273">
        <f t="shared" si="28"/>
        <v>40</v>
      </c>
      <c r="R154" s="272">
        <f t="shared" si="30"/>
        <v>452</v>
      </c>
      <c r="S154" s="278">
        <v>1</v>
      </c>
      <c r="T154" s="278">
        <v>0</v>
      </c>
      <c r="U154" s="275">
        <f t="shared" si="29"/>
        <v>1</v>
      </c>
    </row>
    <row r="155" spans="1:21" hidden="1" outlineLevel="1">
      <c r="A155" s="724"/>
      <c r="B155" s="725"/>
      <c r="C155" s="328" t="s">
        <v>193</v>
      </c>
      <c r="D155" s="276">
        <v>95</v>
      </c>
      <c r="E155" s="276">
        <v>6</v>
      </c>
      <c r="F155" s="276">
        <v>10</v>
      </c>
      <c r="G155" s="276">
        <v>12</v>
      </c>
      <c r="H155" s="276">
        <v>5</v>
      </c>
      <c r="I155" s="276">
        <v>177</v>
      </c>
      <c r="J155" s="276">
        <v>5</v>
      </c>
      <c r="K155" s="277">
        <v>0</v>
      </c>
      <c r="L155" s="277">
        <v>1</v>
      </c>
      <c r="M155" s="277">
        <v>0</v>
      </c>
      <c r="N155" s="277">
        <v>1</v>
      </c>
      <c r="O155" s="276">
        <v>8</v>
      </c>
      <c r="P155" s="272">
        <f t="shared" si="32"/>
        <v>305</v>
      </c>
      <c r="Q155" s="273">
        <f t="shared" si="28"/>
        <v>15</v>
      </c>
      <c r="R155" s="272">
        <f t="shared" si="30"/>
        <v>320</v>
      </c>
      <c r="S155" s="278">
        <v>1</v>
      </c>
      <c r="T155" s="278">
        <v>0</v>
      </c>
      <c r="U155" s="275">
        <f t="shared" si="29"/>
        <v>1</v>
      </c>
    </row>
    <row r="156" spans="1:21" ht="33.75" hidden="1" outlineLevel="1">
      <c r="A156" s="724"/>
      <c r="B156" s="725"/>
      <c r="C156" s="328" t="s">
        <v>194</v>
      </c>
      <c r="D156" s="276">
        <v>0</v>
      </c>
      <c r="E156" s="277">
        <v>0</v>
      </c>
      <c r="F156" s="277">
        <v>0</v>
      </c>
      <c r="G156" s="277">
        <v>0</v>
      </c>
      <c r="H156" s="277">
        <v>0</v>
      </c>
      <c r="I156" s="276">
        <v>0</v>
      </c>
      <c r="J156" s="277">
        <v>0</v>
      </c>
      <c r="K156" s="277">
        <v>0</v>
      </c>
      <c r="L156" s="277">
        <v>0</v>
      </c>
      <c r="M156" s="277">
        <v>0</v>
      </c>
      <c r="N156" s="277">
        <v>0</v>
      </c>
      <c r="O156" s="277">
        <v>0</v>
      </c>
      <c r="P156" s="272">
        <f t="shared" si="32"/>
        <v>0</v>
      </c>
      <c r="Q156" s="273">
        <f t="shared" si="28"/>
        <v>0</v>
      </c>
      <c r="R156" s="272">
        <f t="shared" si="30"/>
        <v>0</v>
      </c>
      <c r="S156" s="278">
        <v>0</v>
      </c>
      <c r="T156" s="278">
        <v>0</v>
      </c>
      <c r="U156" s="275">
        <f t="shared" si="29"/>
        <v>0</v>
      </c>
    </row>
    <row r="157" spans="1:21" hidden="1" outlineLevel="1">
      <c r="A157" s="724"/>
      <c r="B157" s="725"/>
      <c r="C157" s="328" t="s">
        <v>195</v>
      </c>
      <c r="D157" s="276">
        <v>13</v>
      </c>
      <c r="E157" s="276">
        <v>3</v>
      </c>
      <c r="F157" s="276">
        <v>1</v>
      </c>
      <c r="G157" s="276">
        <v>1</v>
      </c>
      <c r="H157" s="276">
        <v>0</v>
      </c>
      <c r="I157" s="276">
        <v>31</v>
      </c>
      <c r="J157" s="276">
        <v>2</v>
      </c>
      <c r="K157" s="277">
        <v>0</v>
      </c>
      <c r="L157" s="276">
        <v>0</v>
      </c>
      <c r="M157" s="277">
        <v>0</v>
      </c>
      <c r="N157" s="277">
        <v>0</v>
      </c>
      <c r="O157" s="276">
        <v>3</v>
      </c>
      <c r="P157" s="272">
        <f t="shared" si="32"/>
        <v>49</v>
      </c>
      <c r="Q157" s="273">
        <f t="shared" si="28"/>
        <v>5</v>
      </c>
      <c r="R157" s="272">
        <f t="shared" si="30"/>
        <v>54</v>
      </c>
      <c r="S157" s="278">
        <v>0</v>
      </c>
      <c r="T157" s="278">
        <v>0</v>
      </c>
      <c r="U157" s="275">
        <f t="shared" si="29"/>
        <v>0</v>
      </c>
    </row>
    <row r="158" spans="1:21" ht="14.1" customHeight="1" collapsed="1">
      <c r="A158" s="721" t="s">
        <v>196</v>
      </c>
      <c r="B158" s="721"/>
      <c r="C158" s="721"/>
      <c r="D158" s="191">
        <f t="shared" ref="D158:T158" si="36">SUM(D159:D165)</f>
        <v>618</v>
      </c>
      <c r="E158" s="191">
        <f t="shared" si="36"/>
        <v>77</v>
      </c>
      <c r="F158" s="191">
        <f t="shared" si="36"/>
        <v>121</v>
      </c>
      <c r="G158" s="191">
        <f t="shared" si="36"/>
        <v>139</v>
      </c>
      <c r="H158" s="191">
        <f t="shared" si="36"/>
        <v>40</v>
      </c>
      <c r="I158" s="191">
        <f t="shared" si="36"/>
        <v>1023</v>
      </c>
      <c r="J158" s="191">
        <f t="shared" si="36"/>
        <v>57</v>
      </c>
      <c r="K158" s="191">
        <f t="shared" si="36"/>
        <v>3</v>
      </c>
      <c r="L158" s="191">
        <f t="shared" si="36"/>
        <v>10</v>
      </c>
      <c r="M158" s="191">
        <f t="shared" si="36"/>
        <v>12</v>
      </c>
      <c r="N158" s="191">
        <f t="shared" si="36"/>
        <v>1</v>
      </c>
      <c r="O158" s="191">
        <f t="shared" si="36"/>
        <v>87</v>
      </c>
      <c r="P158" s="192">
        <f t="shared" si="32"/>
        <v>2018</v>
      </c>
      <c r="Q158" s="192">
        <f t="shared" si="28"/>
        <v>170</v>
      </c>
      <c r="R158" s="192">
        <f t="shared" si="30"/>
        <v>2188</v>
      </c>
      <c r="S158" s="192">
        <f t="shared" si="36"/>
        <v>0</v>
      </c>
      <c r="T158" s="192">
        <f t="shared" si="36"/>
        <v>0</v>
      </c>
      <c r="U158" s="192">
        <f t="shared" si="29"/>
        <v>0</v>
      </c>
    </row>
    <row r="159" spans="1:21" hidden="1" outlineLevel="1">
      <c r="A159" s="724" t="s">
        <v>196</v>
      </c>
      <c r="B159" s="725" t="s">
        <v>197</v>
      </c>
      <c r="C159" s="328" t="s">
        <v>198</v>
      </c>
      <c r="D159" s="276">
        <v>78</v>
      </c>
      <c r="E159" s="276">
        <v>12</v>
      </c>
      <c r="F159" s="276">
        <v>15</v>
      </c>
      <c r="G159" s="276">
        <v>10</v>
      </c>
      <c r="H159" s="276">
        <v>2</v>
      </c>
      <c r="I159" s="276">
        <v>94</v>
      </c>
      <c r="J159" s="276">
        <v>1</v>
      </c>
      <c r="K159" s="276">
        <v>0</v>
      </c>
      <c r="L159" s="277">
        <v>0</v>
      </c>
      <c r="M159" s="277">
        <v>0</v>
      </c>
      <c r="N159" s="277">
        <v>0</v>
      </c>
      <c r="O159" s="276">
        <v>3</v>
      </c>
      <c r="P159" s="272">
        <f t="shared" si="32"/>
        <v>211</v>
      </c>
      <c r="Q159" s="273">
        <f t="shared" si="28"/>
        <v>4</v>
      </c>
      <c r="R159" s="272">
        <f t="shared" si="30"/>
        <v>215</v>
      </c>
      <c r="S159" s="278">
        <v>0</v>
      </c>
      <c r="T159" s="278">
        <v>0</v>
      </c>
      <c r="U159" s="275">
        <f t="shared" si="29"/>
        <v>0</v>
      </c>
    </row>
    <row r="160" spans="1:21" hidden="1" outlineLevel="1">
      <c r="A160" s="724"/>
      <c r="B160" s="725"/>
      <c r="C160" s="328" t="s">
        <v>199</v>
      </c>
      <c r="D160" s="276">
        <v>106</v>
      </c>
      <c r="E160" s="276">
        <v>25</v>
      </c>
      <c r="F160" s="276">
        <v>24</v>
      </c>
      <c r="G160" s="276">
        <v>40</v>
      </c>
      <c r="H160" s="276">
        <v>17</v>
      </c>
      <c r="I160" s="276">
        <v>238</v>
      </c>
      <c r="J160" s="276">
        <v>5</v>
      </c>
      <c r="K160" s="277">
        <v>1</v>
      </c>
      <c r="L160" s="277">
        <v>2</v>
      </c>
      <c r="M160" s="276">
        <v>1</v>
      </c>
      <c r="N160" s="277">
        <v>1</v>
      </c>
      <c r="O160" s="276">
        <v>8</v>
      </c>
      <c r="P160" s="272">
        <f t="shared" si="32"/>
        <v>450</v>
      </c>
      <c r="Q160" s="273">
        <f t="shared" si="28"/>
        <v>18</v>
      </c>
      <c r="R160" s="272">
        <f t="shared" si="30"/>
        <v>468</v>
      </c>
      <c r="S160" s="278">
        <v>0</v>
      </c>
      <c r="T160" s="278">
        <v>0</v>
      </c>
      <c r="U160" s="275">
        <f t="shared" si="29"/>
        <v>0</v>
      </c>
    </row>
    <row r="161" spans="1:21" ht="33.75" hidden="1" outlineLevel="1">
      <c r="A161" s="724"/>
      <c r="B161" s="725" t="s">
        <v>200</v>
      </c>
      <c r="C161" s="328" t="s">
        <v>201</v>
      </c>
      <c r="D161" s="276">
        <v>262</v>
      </c>
      <c r="E161" s="276">
        <v>21</v>
      </c>
      <c r="F161" s="276">
        <v>57</v>
      </c>
      <c r="G161" s="276">
        <v>66</v>
      </c>
      <c r="H161" s="276">
        <v>15</v>
      </c>
      <c r="I161" s="276">
        <v>421</v>
      </c>
      <c r="J161" s="276">
        <v>29</v>
      </c>
      <c r="K161" s="276">
        <v>2</v>
      </c>
      <c r="L161" s="276">
        <v>3</v>
      </c>
      <c r="M161" s="276">
        <v>6</v>
      </c>
      <c r="N161" s="277">
        <v>0</v>
      </c>
      <c r="O161" s="276">
        <v>42</v>
      </c>
      <c r="P161" s="272">
        <f t="shared" si="32"/>
        <v>842</v>
      </c>
      <c r="Q161" s="273">
        <f t="shared" si="28"/>
        <v>82</v>
      </c>
      <c r="R161" s="272">
        <f t="shared" si="30"/>
        <v>924</v>
      </c>
      <c r="S161" s="278">
        <v>0</v>
      </c>
      <c r="T161" s="278">
        <v>0</v>
      </c>
      <c r="U161" s="275">
        <f t="shared" si="29"/>
        <v>0</v>
      </c>
    </row>
    <row r="162" spans="1:21" ht="22.5" hidden="1" outlineLevel="1">
      <c r="A162" s="724"/>
      <c r="B162" s="725"/>
      <c r="C162" s="328" t="s">
        <v>202</v>
      </c>
      <c r="D162" s="276">
        <v>134</v>
      </c>
      <c r="E162" s="276">
        <v>17</v>
      </c>
      <c r="F162" s="276">
        <v>20</v>
      </c>
      <c r="G162" s="276">
        <v>19</v>
      </c>
      <c r="H162" s="276">
        <v>4</v>
      </c>
      <c r="I162" s="276">
        <v>190</v>
      </c>
      <c r="J162" s="276">
        <v>16</v>
      </c>
      <c r="K162" s="276">
        <v>0</v>
      </c>
      <c r="L162" s="276">
        <v>5</v>
      </c>
      <c r="M162" s="276">
        <v>4</v>
      </c>
      <c r="N162" s="276">
        <v>0</v>
      </c>
      <c r="O162" s="276">
        <v>29</v>
      </c>
      <c r="P162" s="272">
        <f t="shared" si="32"/>
        <v>384</v>
      </c>
      <c r="Q162" s="273">
        <f t="shared" si="28"/>
        <v>54</v>
      </c>
      <c r="R162" s="272">
        <f t="shared" si="30"/>
        <v>438</v>
      </c>
      <c r="S162" s="278">
        <v>0</v>
      </c>
      <c r="T162" s="278">
        <v>0</v>
      </c>
      <c r="U162" s="275">
        <f t="shared" si="29"/>
        <v>0</v>
      </c>
    </row>
    <row r="163" spans="1:21" hidden="1" outlineLevel="1">
      <c r="A163" s="724"/>
      <c r="B163" s="725"/>
      <c r="C163" s="328" t="s">
        <v>203</v>
      </c>
      <c r="D163" s="276">
        <v>9</v>
      </c>
      <c r="E163" s="277">
        <v>0</v>
      </c>
      <c r="F163" s="276">
        <v>0</v>
      </c>
      <c r="G163" s="276">
        <v>0</v>
      </c>
      <c r="H163" s="277">
        <v>0</v>
      </c>
      <c r="I163" s="276">
        <v>18</v>
      </c>
      <c r="J163" s="276">
        <v>5</v>
      </c>
      <c r="K163" s="277">
        <v>0</v>
      </c>
      <c r="L163" s="277">
        <v>0</v>
      </c>
      <c r="M163" s="277">
        <v>1</v>
      </c>
      <c r="N163" s="277">
        <v>0</v>
      </c>
      <c r="O163" s="277">
        <v>5</v>
      </c>
      <c r="P163" s="272">
        <f t="shared" si="32"/>
        <v>27</v>
      </c>
      <c r="Q163" s="273">
        <f t="shared" si="28"/>
        <v>11</v>
      </c>
      <c r="R163" s="272">
        <f t="shared" si="30"/>
        <v>38</v>
      </c>
      <c r="S163" s="278">
        <v>0</v>
      </c>
      <c r="T163" s="278">
        <v>0</v>
      </c>
      <c r="U163" s="275">
        <f t="shared" si="29"/>
        <v>0</v>
      </c>
    </row>
    <row r="164" spans="1:21" hidden="1" outlineLevel="1">
      <c r="A164" s="724"/>
      <c r="B164" s="725"/>
      <c r="C164" s="328" t="s">
        <v>204</v>
      </c>
      <c r="D164" s="277">
        <v>0</v>
      </c>
      <c r="E164" s="277">
        <v>0</v>
      </c>
      <c r="F164" s="277">
        <v>0</v>
      </c>
      <c r="G164" s="277">
        <v>1</v>
      </c>
      <c r="H164" s="277">
        <v>0</v>
      </c>
      <c r="I164" s="276">
        <v>2</v>
      </c>
      <c r="J164" s="277">
        <v>0</v>
      </c>
      <c r="K164" s="277">
        <v>0</v>
      </c>
      <c r="L164" s="277">
        <v>0</v>
      </c>
      <c r="M164" s="277">
        <v>0</v>
      </c>
      <c r="N164" s="277">
        <v>0</v>
      </c>
      <c r="O164" s="277">
        <v>0</v>
      </c>
      <c r="P164" s="272">
        <f t="shared" si="32"/>
        <v>3</v>
      </c>
      <c r="Q164" s="273">
        <f t="shared" si="28"/>
        <v>0</v>
      </c>
      <c r="R164" s="272">
        <f t="shared" si="30"/>
        <v>3</v>
      </c>
      <c r="S164" s="278">
        <v>0</v>
      </c>
      <c r="T164" s="278">
        <v>0</v>
      </c>
      <c r="U164" s="275">
        <f t="shared" si="29"/>
        <v>0</v>
      </c>
    </row>
    <row r="165" spans="1:21" ht="22.5" hidden="1" outlineLevel="1">
      <c r="A165" s="724"/>
      <c r="B165" s="725"/>
      <c r="C165" s="328" t="s">
        <v>205</v>
      </c>
      <c r="D165" s="276">
        <v>29</v>
      </c>
      <c r="E165" s="277">
        <v>2</v>
      </c>
      <c r="F165" s="277">
        <v>5</v>
      </c>
      <c r="G165" s="276">
        <v>3</v>
      </c>
      <c r="H165" s="276">
        <v>2</v>
      </c>
      <c r="I165" s="276">
        <v>60</v>
      </c>
      <c r="J165" s="276">
        <v>1</v>
      </c>
      <c r="K165" s="277">
        <v>0</v>
      </c>
      <c r="L165" s="277">
        <v>0</v>
      </c>
      <c r="M165" s="277">
        <v>0</v>
      </c>
      <c r="N165" s="276">
        <v>0</v>
      </c>
      <c r="O165" s="276">
        <v>0</v>
      </c>
      <c r="P165" s="272">
        <f t="shared" si="32"/>
        <v>101</v>
      </c>
      <c r="Q165" s="273">
        <f t="shared" si="28"/>
        <v>1</v>
      </c>
      <c r="R165" s="272">
        <f t="shared" si="30"/>
        <v>102</v>
      </c>
      <c r="S165" s="278">
        <v>0</v>
      </c>
      <c r="T165" s="278">
        <v>0</v>
      </c>
      <c r="U165" s="275">
        <f t="shared" si="29"/>
        <v>0</v>
      </c>
    </row>
    <row r="166" spans="1:21" ht="14.1" customHeight="1" collapsed="1">
      <c r="A166" s="721" t="s">
        <v>206</v>
      </c>
      <c r="B166" s="721"/>
      <c r="C166" s="721"/>
      <c r="D166" s="191">
        <f t="shared" ref="D166:T166" si="37">SUM(D167:D172)</f>
        <v>319</v>
      </c>
      <c r="E166" s="191">
        <f t="shared" si="37"/>
        <v>12</v>
      </c>
      <c r="F166" s="191">
        <f t="shared" si="37"/>
        <v>47</v>
      </c>
      <c r="G166" s="191">
        <f t="shared" si="37"/>
        <v>64</v>
      </c>
      <c r="H166" s="191">
        <f t="shared" si="37"/>
        <v>14</v>
      </c>
      <c r="I166" s="191">
        <f t="shared" si="37"/>
        <v>397</v>
      </c>
      <c r="J166" s="191">
        <f t="shared" si="37"/>
        <v>16</v>
      </c>
      <c r="K166" s="191">
        <f t="shared" si="37"/>
        <v>1</v>
      </c>
      <c r="L166" s="191">
        <f t="shared" si="37"/>
        <v>0</v>
      </c>
      <c r="M166" s="191">
        <f t="shared" si="37"/>
        <v>2</v>
      </c>
      <c r="N166" s="191">
        <f t="shared" si="37"/>
        <v>1</v>
      </c>
      <c r="O166" s="191">
        <f t="shared" si="37"/>
        <v>14</v>
      </c>
      <c r="P166" s="192">
        <f t="shared" si="32"/>
        <v>853</v>
      </c>
      <c r="Q166" s="192">
        <f t="shared" si="28"/>
        <v>34</v>
      </c>
      <c r="R166" s="192">
        <f t="shared" si="30"/>
        <v>887</v>
      </c>
      <c r="S166" s="192">
        <f t="shared" si="37"/>
        <v>0</v>
      </c>
      <c r="T166" s="192">
        <f t="shared" si="37"/>
        <v>0</v>
      </c>
      <c r="U166" s="192">
        <f t="shared" si="29"/>
        <v>0</v>
      </c>
    </row>
    <row r="167" spans="1:21" hidden="1" outlineLevel="1">
      <c r="A167" s="724" t="s">
        <v>206</v>
      </c>
      <c r="B167" s="725" t="s">
        <v>207</v>
      </c>
      <c r="C167" s="328" t="s">
        <v>208</v>
      </c>
      <c r="D167" s="276">
        <v>58</v>
      </c>
      <c r="E167" s="276">
        <v>1</v>
      </c>
      <c r="F167" s="276">
        <v>5</v>
      </c>
      <c r="G167" s="276">
        <v>11</v>
      </c>
      <c r="H167" s="276">
        <v>1</v>
      </c>
      <c r="I167" s="276">
        <v>73</v>
      </c>
      <c r="J167" s="276">
        <v>2</v>
      </c>
      <c r="K167" s="277">
        <v>0</v>
      </c>
      <c r="L167" s="277">
        <v>0</v>
      </c>
      <c r="M167" s="277">
        <v>0</v>
      </c>
      <c r="N167" s="277">
        <v>0</v>
      </c>
      <c r="O167" s="276">
        <v>5</v>
      </c>
      <c r="P167" s="272">
        <f t="shared" si="32"/>
        <v>149</v>
      </c>
      <c r="Q167" s="273">
        <f t="shared" si="28"/>
        <v>7</v>
      </c>
      <c r="R167" s="272">
        <f t="shared" si="30"/>
        <v>156</v>
      </c>
      <c r="S167" s="278">
        <v>0</v>
      </c>
      <c r="T167" s="278">
        <v>0</v>
      </c>
      <c r="U167" s="275">
        <f t="shared" si="29"/>
        <v>0</v>
      </c>
    </row>
    <row r="168" spans="1:21" hidden="1" outlineLevel="1">
      <c r="A168" s="724"/>
      <c r="B168" s="725"/>
      <c r="C168" s="328" t="s">
        <v>209</v>
      </c>
      <c r="D168" s="276">
        <v>202</v>
      </c>
      <c r="E168" s="276">
        <v>9</v>
      </c>
      <c r="F168" s="276">
        <v>35</v>
      </c>
      <c r="G168" s="276">
        <v>48</v>
      </c>
      <c r="H168" s="276">
        <v>12</v>
      </c>
      <c r="I168" s="276">
        <v>267</v>
      </c>
      <c r="J168" s="276">
        <v>10</v>
      </c>
      <c r="K168" s="277">
        <v>0</v>
      </c>
      <c r="L168" s="277">
        <v>0</v>
      </c>
      <c r="M168" s="277">
        <v>2</v>
      </c>
      <c r="N168" s="276">
        <v>1</v>
      </c>
      <c r="O168" s="276">
        <v>8</v>
      </c>
      <c r="P168" s="272">
        <f t="shared" si="32"/>
        <v>573</v>
      </c>
      <c r="Q168" s="273">
        <f t="shared" si="28"/>
        <v>21</v>
      </c>
      <c r="R168" s="272">
        <f t="shared" si="30"/>
        <v>594</v>
      </c>
      <c r="S168" s="278">
        <v>0</v>
      </c>
      <c r="T168" s="278">
        <v>0</v>
      </c>
      <c r="U168" s="275">
        <f t="shared" si="29"/>
        <v>0</v>
      </c>
    </row>
    <row r="169" spans="1:21" hidden="1" outlineLevel="1">
      <c r="A169" s="724"/>
      <c r="B169" s="725"/>
      <c r="C169" s="328" t="s">
        <v>210</v>
      </c>
      <c r="D169" s="276">
        <v>34</v>
      </c>
      <c r="E169" s="276">
        <v>1</v>
      </c>
      <c r="F169" s="276">
        <v>6</v>
      </c>
      <c r="G169" s="276">
        <v>3</v>
      </c>
      <c r="H169" s="276">
        <v>1</v>
      </c>
      <c r="I169" s="276">
        <v>47</v>
      </c>
      <c r="J169" s="276">
        <v>0</v>
      </c>
      <c r="K169" s="277">
        <v>0</v>
      </c>
      <c r="L169" s="277">
        <v>0</v>
      </c>
      <c r="M169" s="277">
        <v>0</v>
      </c>
      <c r="N169" s="277">
        <v>0</v>
      </c>
      <c r="O169" s="277">
        <v>0</v>
      </c>
      <c r="P169" s="272">
        <f t="shared" si="32"/>
        <v>92</v>
      </c>
      <c r="Q169" s="273">
        <f t="shared" si="28"/>
        <v>0</v>
      </c>
      <c r="R169" s="272">
        <f t="shared" si="30"/>
        <v>92</v>
      </c>
      <c r="S169" s="278">
        <v>0</v>
      </c>
      <c r="T169" s="278">
        <v>0</v>
      </c>
      <c r="U169" s="275">
        <f t="shared" si="29"/>
        <v>0</v>
      </c>
    </row>
    <row r="170" spans="1:21" hidden="1" outlineLevel="1">
      <c r="A170" s="724"/>
      <c r="B170" s="725"/>
      <c r="C170" s="328" t="s">
        <v>211</v>
      </c>
      <c r="D170" s="276">
        <v>25</v>
      </c>
      <c r="E170" s="277">
        <v>1</v>
      </c>
      <c r="F170" s="277">
        <v>1</v>
      </c>
      <c r="G170" s="276">
        <v>2</v>
      </c>
      <c r="H170" s="277">
        <v>0</v>
      </c>
      <c r="I170" s="276">
        <v>10</v>
      </c>
      <c r="J170" s="276">
        <v>4</v>
      </c>
      <c r="K170" s="277">
        <v>1</v>
      </c>
      <c r="L170" s="277">
        <v>0</v>
      </c>
      <c r="M170" s="277">
        <v>0</v>
      </c>
      <c r="N170" s="277">
        <v>0</v>
      </c>
      <c r="O170" s="276">
        <v>1</v>
      </c>
      <c r="P170" s="272">
        <f t="shared" si="32"/>
        <v>39</v>
      </c>
      <c r="Q170" s="273">
        <f t="shared" si="28"/>
        <v>6</v>
      </c>
      <c r="R170" s="272">
        <f t="shared" si="30"/>
        <v>45</v>
      </c>
      <c r="S170" s="278">
        <v>0</v>
      </c>
      <c r="T170" s="278">
        <v>0</v>
      </c>
      <c r="U170" s="275">
        <f t="shared" si="29"/>
        <v>0</v>
      </c>
    </row>
    <row r="171" spans="1:21" ht="33.75" hidden="1" outlineLevel="1">
      <c r="A171" s="724"/>
      <c r="B171" s="725"/>
      <c r="C171" s="328" t="s">
        <v>212</v>
      </c>
      <c r="D171" s="276">
        <v>0</v>
      </c>
      <c r="E171" s="276">
        <v>0</v>
      </c>
      <c r="F171" s="276">
        <v>0</v>
      </c>
      <c r="G171" s="276">
        <v>0</v>
      </c>
      <c r="H171" s="276">
        <v>0</v>
      </c>
      <c r="I171" s="276">
        <v>0</v>
      </c>
      <c r="J171" s="276">
        <v>0</v>
      </c>
      <c r="K171" s="277">
        <v>0</v>
      </c>
      <c r="L171" s="276">
        <v>0</v>
      </c>
      <c r="M171" s="276">
        <v>0</v>
      </c>
      <c r="N171" s="277">
        <v>0</v>
      </c>
      <c r="O171" s="276">
        <v>0</v>
      </c>
      <c r="P171" s="272">
        <f t="shared" si="32"/>
        <v>0</v>
      </c>
      <c r="Q171" s="273">
        <f t="shared" si="28"/>
        <v>0</v>
      </c>
      <c r="R171" s="272">
        <f t="shared" si="30"/>
        <v>0</v>
      </c>
      <c r="S171" s="278">
        <v>0</v>
      </c>
      <c r="T171" s="278">
        <v>0</v>
      </c>
      <c r="U171" s="275">
        <f t="shared" si="29"/>
        <v>0</v>
      </c>
    </row>
    <row r="172" spans="1:21" ht="22.5" hidden="1" outlineLevel="1">
      <c r="A172" s="724"/>
      <c r="B172" s="328" t="s">
        <v>213</v>
      </c>
      <c r="C172" s="328" t="s">
        <v>214</v>
      </c>
      <c r="D172" s="276">
        <v>0</v>
      </c>
      <c r="E172" s="277">
        <v>0</v>
      </c>
      <c r="F172" s="277">
        <v>0</v>
      </c>
      <c r="G172" s="277">
        <v>0</v>
      </c>
      <c r="H172" s="277">
        <v>0</v>
      </c>
      <c r="I172" s="276">
        <v>0</v>
      </c>
      <c r="J172" s="277">
        <v>0</v>
      </c>
      <c r="K172" s="277">
        <v>0</v>
      </c>
      <c r="L172" s="276">
        <v>0</v>
      </c>
      <c r="M172" s="277">
        <v>0</v>
      </c>
      <c r="N172" s="277">
        <v>0</v>
      </c>
      <c r="O172" s="277">
        <v>0</v>
      </c>
      <c r="P172" s="272">
        <f t="shared" si="32"/>
        <v>0</v>
      </c>
      <c r="Q172" s="273">
        <f t="shared" si="28"/>
        <v>0</v>
      </c>
      <c r="R172" s="272">
        <f t="shared" si="30"/>
        <v>0</v>
      </c>
      <c r="S172" s="278">
        <v>0</v>
      </c>
      <c r="T172" s="278">
        <v>0</v>
      </c>
      <c r="U172" s="275">
        <f t="shared" si="29"/>
        <v>0</v>
      </c>
    </row>
    <row r="173" spans="1:21" ht="14.1" customHeight="1" collapsed="1">
      <c r="A173" s="721" t="s">
        <v>215</v>
      </c>
      <c r="B173" s="721"/>
      <c r="C173" s="721"/>
      <c r="D173" s="191">
        <f t="shared" ref="D173:T173" si="38">SUM(D174:D175)</f>
        <v>24</v>
      </c>
      <c r="E173" s="191">
        <f t="shared" si="38"/>
        <v>3</v>
      </c>
      <c r="F173" s="191">
        <f t="shared" si="38"/>
        <v>7</v>
      </c>
      <c r="G173" s="191">
        <f t="shared" si="38"/>
        <v>8</v>
      </c>
      <c r="H173" s="191">
        <f t="shared" si="38"/>
        <v>2</v>
      </c>
      <c r="I173" s="191">
        <f t="shared" si="38"/>
        <v>55</v>
      </c>
      <c r="J173" s="191">
        <f t="shared" si="38"/>
        <v>0</v>
      </c>
      <c r="K173" s="191">
        <f t="shared" si="38"/>
        <v>0</v>
      </c>
      <c r="L173" s="191">
        <f t="shared" si="38"/>
        <v>1</v>
      </c>
      <c r="M173" s="191">
        <f t="shared" si="38"/>
        <v>0</v>
      </c>
      <c r="N173" s="191">
        <f t="shared" si="38"/>
        <v>0</v>
      </c>
      <c r="O173" s="191">
        <f t="shared" si="38"/>
        <v>2</v>
      </c>
      <c r="P173" s="192">
        <f t="shared" si="32"/>
        <v>99</v>
      </c>
      <c r="Q173" s="192">
        <f t="shared" si="28"/>
        <v>3</v>
      </c>
      <c r="R173" s="192">
        <f t="shared" si="30"/>
        <v>102</v>
      </c>
      <c r="S173" s="192">
        <f t="shared" si="38"/>
        <v>1</v>
      </c>
      <c r="T173" s="192">
        <f t="shared" si="38"/>
        <v>0</v>
      </c>
      <c r="U173" s="192">
        <f t="shared" si="29"/>
        <v>1</v>
      </c>
    </row>
    <row r="174" spans="1:21" ht="22.5" hidden="1" outlineLevel="1">
      <c r="A174" s="725" t="s">
        <v>215</v>
      </c>
      <c r="B174" s="328" t="s">
        <v>216</v>
      </c>
      <c r="C174" s="328" t="s">
        <v>217</v>
      </c>
      <c r="D174" s="276">
        <v>0</v>
      </c>
      <c r="E174" s="277">
        <v>0</v>
      </c>
      <c r="F174" s="277">
        <v>0</v>
      </c>
      <c r="G174" s="276">
        <v>1</v>
      </c>
      <c r="H174" s="277">
        <v>0</v>
      </c>
      <c r="I174" s="276">
        <v>4</v>
      </c>
      <c r="J174" s="277">
        <v>0</v>
      </c>
      <c r="K174" s="277">
        <v>0</v>
      </c>
      <c r="L174" s="277">
        <v>0</v>
      </c>
      <c r="M174" s="277">
        <v>0</v>
      </c>
      <c r="N174" s="277">
        <v>0</v>
      </c>
      <c r="O174" s="277">
        <v>0</v>
      </c>
      <c r="P174" s="272">
        <f>SUM(D174:I174)</f>
        <v>5</v>
      </c>
      <c r="Q174" s="273">
        <f t="shared" si="28"/>
        <v>0</v>
      </c>
      <c r="R174" s="272">
        <f t="shared" si="30"/>
        <v>5</v>
      </c>
      <c r="S174" s="278">
        <v>1</v>
      </c>
      <c r="T174" s="278">
        <v>0</v>
      </c>
      <c r="U174" s="275">
        <f t="shared" si="29"/>
        <v>1</v>
      </c>
    </row>
    <row r="175" spans="1:21" ht="33.75" hidden="1" outlineLevel="1">
      <c r="A175" s="725"/>
      <c r="B175" s="328" t="s">
        <v>218</v>
      </c>
      <c r="C175" s="328" t="s">
        <v>219</v>
      </c>
      <c r="D175" s="276">
        <v>24</v>
      </c>
      <c r="E175" s="276">
        <v>3</v>
      </c>
      <c r="F175" s="276">
        <v>7</v>
      </c>
      <c r="G175" s="276">
        <v>7</v>
      </c>
      <c r="H175" s="276">
        <v>2</v>
      </c>
      <c r="I175" s="276">
        <v>51</v>
      </c>
      <c r="J175" s="276">
        <v>0</v>
      </c>
      <c r="K175" s="276">
        <v>0</v>
      </c>
      <c r="L175" s="277">
        <v>1</v>
      </c>
      <c r="M175" s="277">
        <v>0</v>
      </c>
      <c r="N175" s="277">
        <v>0</v>
      </c>
      <c r="O175" s="277">
        <v>2</v>
      </c>
      <c r="P175" s="272">
        <f>SUM(D175:I175)</f>
        <v>94</v>
      </c>
      <c r="Q175" s="273">
        <f t="shared" si="28"/>
        <v>3</v>
      </c>
      <c r="R175" s="272">
        <f t="shared" si="30"/>
        <v>97</v>
      </c>
      <c r="S175" s="278">
        <v>0</v>
      </c>
      <c r="T175" s="278">
        <v>0</v>
      </c>
      <c r="U175" s="275">
        <f t="shared" si="29"/>
        <v>0</v>
      </c>
    </row>
    <row r="176" spans="1:21" ht="14.1" customHeight="1" collapsed="1">
      <c r="A176" s="721" t="s">
        <v>220</v>
      </c>
      <c r="B176" s="721"/>
      <c r="C176" s="721"/>
      <c r="D176" s="191">
        <f t="shared" ref="D176:T176" si="39">SUM(D177:D194)</f>
        <v>623</v>
      </c>
      <c r="E176" s="191">
        <f t="shared" si="39"/>
        <v>50</v>
      </c>
      <c r="F176" s="191">
        <f t="shared" si="39"/>
        <v>116</v>
      </c>
      <c r="G176" s="191">
        <f t="shared" si="39"/>
        <v>122</v>
      </c>
      <c r="H176" s="191">
        <f t="shared" si="39"/>
        <v>37</v>
      </c>
      <c r="I176" s="191">
        <f t="shared" si="39"/>
        <v>806</v>
      </c>
      <c r="J176" s="191">
        <f t="shared" si="39"/>
        <v>94</v>
      </c>
      <c r="K176" s="191">
        <f t="shared" si="39"/>
        <v>5</v>
      </c>
      <c r="L176" s="191">
        <f t="shared" si="39"/>
        <v>23</v>
      </c>
      <c r="M176" s="191">
        <f t="shared" si="39"/>
        <v>19</v>
      </c>
      <c r="N176" s="191">
        <f t="shared" si="39"/>
        <v>6</v>
      </c>
      <c r="O176" s="191">
        <f t="shared" si="39"/>
        <v>83</v>
      </c>
      <c r="P176" s="192">
        <f t="shared" si="32"/>
        <v>1754</v>
      </c>
      <c r="Q176" s="192">
        <f t="shared" si="28"/>
        <v>230</v>
      </c>
      <c r="R176" s="192">
        <f t="shared" si="30"/>
        <v>1984</v>
      </c>
      <c r="S176" s="192">
        <f t="shared" si="39"/>
        <v>3</v>
      </c>
      <c r="T176" s="192">
        <f t="shared" si="39"/>
        <v>1</v>
      </c>
      <c r="U176" s="192">
        <f t="shared" si="29"/>
        <v>4</v>
      </c>
    </row>
    <row r="177" spans="1:21" hidden="1" outlineLevel="1">
      <c r="A177" s="724" t="s">
        <v>220</v>
      </c>
      <c r="B177" s="725" t="s">
        <v>221</v>
      </c>
      <c r="C177" s="328" t="s">
        <v>222</v>
      </c>
      <c r="D177" s="276">
        <v>8</v>
      </c>
      <c r="E177" s="276">
        <v>0</v>
      </c>
      <c r="F177" s="277">
        <v>3</v>
      </c>
      <c r="G177" s="277">
        <v>1</v>
      </c>
      <c r="H177" s="277">
        <v>0</v>
      </c>
      <c r="I177" s="276">
        <v>5</v>
      </c>
      <c r="J177" s="277">
        <v>0</v>
      </c>
      <c r="K177" s="277">
        <v>0</v>
      </c>
      <c r="L177" s="277">
        <v>1</v>
      </c>
      <c r="M177" s="277">
        <v>0</v>
      </c>
      <c r="N177" s="277">
        <v>0</v>
      </c>
      <c r="O177" s="277">
        <v>0</v>
      </c>
      <c r="P177" s="272">
        <f t="shared" si="32"/>
        <v>17</v>
      </c>
      <c r="Q177" s="273">
        <f t="shared" si="28"/>
        <v>1</v>
      </c>
      <c r="R177" s="272">
        <f t="shared" si="30"/>
        <v>18</v>
      </c>
      <c r="S177" s="278">
        <v>0</v>
      </c>
      <c r="T177" s="278">
        <v>0</v>
      </c>
      <c r="U177" s="275">
        <f t="shared" si="29"/>
        <v>0</v>
      </c>
    </row>
    <row r="178" spans="1:21" hidden="1" outlineLevel="1">
      <c r="A178" s="724"/>
      <c r="B178" s="725"/>
      <c r="C178" s="328" t="s">
        <v>223</v>
      </c>
      <c r="D178" s="277">
        <v>13</v>
      </c>
      <c r="E178" s="277">
        <v>2</v>
      </c>
      <c r="F178" s="276">
        <v>8</v>
      </c>
      <c r="G178" s="277">
        <v>3</v>
      </c>
      <c r="H178" s="277">
        <v>1</v>
      </c>
      <c r="I178" s="276">
        <v>15</v>
      </c>
      <c r="J178" s="277">
        <v>0</v>
      </c>
      <c r="K178" s="277">
        <v>0</v>
      </c>
      <c r="L178" s="277">
        <v>0</v>
      </c>
      <c r="M178" s="277">
        <v>1</v>
      </c>
      <c r="N178" s="277">
        <v>0</v>
      </c>
      <c r="O178" s="277">
        <v>4</v>
      </c>
      <c r="P178" s="272">
        <f t="shared" si="32"/>
        <v>42</v>
      </c>
      <c r="Q178" s="273">
        <f t="shared" si="28"/>
        <v>5</v>
      </c>
      <c r="R178" s="272">
        <f t="shared" si="30"/>
        <v>47</v>
      </c>
      <c r="S178" s="278">
        <v>0</v>
      </c>
      <c r="T178" s="278">
        <v>0</v>
      </c>
      <c r="U178" s="275">
        <f t="shared" si="29"/>
        <v>0</v>
      </c>
    </row>
    <row r="179" spans="1:21" ht="22.5" hidden="1" outlineLevel="1">
      <c r="A179" s="724"/>
      <c r="B179" s="725"/>
      <c r="C179" s="328" t="s">
        <v>224</v>
      </c>
      <c r="D179" s="276">
        <v>54</v>
      </c>
      <c r="E179" s="276">
        <v>5</v>
      </c>
      <c r="F179" s="276">
        <v>9</v>
      </c>
      <c r="G179" s="276">
        <v>19</v>
      </c>
      <c r="H179" s="277">
        <v>1</v>
      </c>
      <c r="I179" s="276">
        <v>82</v>
      </c>
      <c r="J179" s="276">
        <v>1</v>
      </c>
      <c r="K179" s="277">
        <v>1</v>
      </c>
      <c r="L179" s="276">
        <v>1</v>
      </c>
      <c r="M179" s="277">
        <v>0</v>
      </c>
      <c r="N179" s="277">
        <v>0</v>
      </c>
      <c r="O179" s="277">
        <v>1</v>
      </c>
      <c r="P179" s="272">
        <f t="shared" si="32"/>
        <v>170</v>
      </c>
      <c r="Q179" s="273">
        <f t="shared" si="28"/>
        <v>4</v>
      </c>
      <c r="R179" s="272">
        <f t="shared" si="30"/>
        <v>174</v>
      </c>
      <c r="S179" s="278">
        <v>0</v>
      </c>
      <c r="T179" s="278">
        <v>0</v>
      </c>
      <c r="U179" s="275">
        <f t="shared" si="29"/>
        <v>0</v>
      </c>
    </row>
    <row r="180" spans="1:21" ht="22.5" hidden="1" outlineLevel="1">
      <c r="A180" s="724"/>
      <c r="B180" s="725"/>
      <c r="C180" s="328" t="s">
        <v>225</v>
      </c>
      <c r="D180" s="276">
        <v>49</v>
      </c>
      <c r="E180" s="276">
        <v>3</v>
      </c>
      <c r="F180" s="276">
        <v>7</v>
      </c>
      <c r="G180" s="276">
        <v>14</v>
      </c>
      <c r="H180" s="276">
        <v>3</v>
      </c>
      <c r="I180" s="276">
        <v>81</v>
      </c>
      <c r="J180" s="276">
        <v>2</v>
      </c>
      <c r="K180" s="277">
        <v>0</v>
      </c>
      <c r="L180" s="277">
        <v>0</v>
      </c>
      <c r="M180" s="277">
        <v>1</v>
      </c>
      <c r="N180" s="277">
        <v>0</v>
      </c>
      <c r="O180" s="276">
        <v>2</v>
      </c>
      <c r="P180" s="272">
        <f t="shared" si="32"/>
        <v>157</v>
      </c>
      <c r="Q180" s="273">
        <f t="shared" si="28"/>
        <v>5</v>
      </c>
      <c r="R180" s="272">
        <f t="shared" si="30"/>
        <v>162</v>
      </c>
      <c r="S180" s="278">
        <v>0</v>
      </c>
      <c r="T180" s="278">
        <v>0</v>
      </c>
      <c r="U180" s="275">
        <f t="shared" si="29"/>
        <v>0</v>
      </c>
    </row>
    <row r="181" spans="1:21" ht="22.5" hidden="1" outlineLevel="1">
      <c r="A181" s="724"/>
      <c r="B181" s="725"/>
      <c r="C181" s="328" t="s">
        <v>226</v>
      </c>
      <c r="D181" s="276">
        <v>45</v>
      </c>
      <c r="E181" s="276">
        <v>10</v>
      </c>
      <c r="F181" s="276">
        <v>14</v>
      </c>
      <c r="G181" s="276">
        <v>15</v>
      </c>
      <c r="H181" s="276">
        <v>7</v>
      </c>
      <c r="I181" s="276">
        <v>77</v>
      </c>
      <c r="J181" s="276">
        <v>7</v>
      </c>
      <c r="K181" s="277">
        <v>0</v>
      </c>
      <c r="L181" s="277">
        <v>0</v>
      </c>
      <c r="M181" s="277">
        <v>0</v>
      </c>
      <c r="N181" s="277">
        <v>0</v>
      </c>
      <c r="O181" s="276">
        <v>3</v>
      </c>
      <c r="P181" s="272">
        <f t="shared" si="32"/>
        <v>168</v>
      </c>
      <c r="Q181" s="273">
        <f t="shared" si="28"/>
        <v>10</v>
      </c>
      <c r="R181" s="272">
        <f t="shared" si="30"/>
        <v>178</v>
      </c>
      <c r="S181" s="278">
        <v>0</v>
      </c>
      <c r="T181" s="278">
        <v>0</v>
      </c>
      <c r="U181" s="275">
        <f t="shared" si="29"/>
        <v>0</v>
      </c>
    </row>
    <row r="182" spans="1:21" ht="22.5" hidden="1" outlineLevel="1">
      <c r="A182" s="724"/>
      <c r="B182" s="725"/>
      <c r="C182" s="328" t="s">
        <v>227</v>
      </c>
      <c r="D182" s="276">
        <v>102</v>
      </c>
      <c r="E182" s="276">
        <v>7</v>
      </c>
      <c r="F182" s="276">
        <v>10</v>
      </c>
      <c r="G182" s="276">
        <v>13</v>
      </c>
      <c r="H182" s="276">
        <v>5</v>
      </c>
      <c r="I182" s="276">
        <v>141</v>
      </c>
      <c r="J182" s="276">
        <v>7</v>
      </c>
      <c r="K182" s="276">
        <v>0</v>
      </c>
      <c r="L182" s="277">
        <v>0</v>
      </c>
      <c r="M182" s="276">
        <v>2</v>
      </c>
      <c r="N182" s="277">
        <v>0</v>
      </c>
      <c r="O182" s="276">
        <v>6</v>
      </c>
      <c r="P182" s="272">
        <f t="shared" si="32"/>
        <v>278</v>
      </c>
      <c r="Q182" s="273">
        <f t="shared" si="28"/>
        <v>15</v>
      </c>
      <c r="R182" s="272">
        <f t="shared" si="30"/>
        <v>293</v>
      </c>
      <c r="S182" s="278">
        <v>1</v>
      </c>
      <c r="T182" s="278">
        <v>0</v>
      </c>
      <c r="U182" s="275">
        <f t="shared" si="29"/>
        <v>1</v>
      </c>
    </row>
    <row r="183" spans="1:21" hidden="1" outlineLevel="1">
      <c r="A183" s="724"/>
      <c r="B183" s="725"/>
      <c r="C183" s="328" t="s">
        <v>228</v>
      </c>
      <c r="D183" s="277">
        <v>6</v>
      </c>
      <c r="E183" s="277">
        <v>0</v>
      </c>
      <c r="F183" s="277">
        <v>1</v>
      </c>
      <c r="G183" s="276">
        <v>1</v>
      </c>
      <c r="H183" s="277">
        <v>0</v>
      </c>
      <c r="I183" s="276">
        <v>14</v>
      </c>
      <c r="J183" s="277">
        <v>0</v>
      </c>
      <c r="K183" s="277">
        <v>0</v>
      </c>
      <c r="L183" s="277">
        <v>0</v>
      </c>
      <c r="M183" s="277">
        <v>0</v>
      </c>
      <c r="N183" s="277">
        <v>0</v>
      </c>
      <c r="O183" s="277">
        <v>0</v>
      </c>
      <c r="P183" s="272">
        <f t="shared" si="32"/>
        <v>22</v>
      </c>
      <c r="Q183" s="273">
        <f t="shared" si="28"/>
        <v>0</v>
      </c>
      <c r="R183" s="272">
        <f t="shared" si="30"/>
        <v>22</v>
      </c>
      <c r="S183" s="278">
        <v>0</v>
      </c>
      <c r="T183" s="278">
        <v>0</v>
      </c>
      <c r="U183" s="275">
        <f t="shared" si="29"/>
        <v>0</v>
      </c>
    </row>
    <row r="184" spans="1:21" ht="33.75" hidden="1" outlineLevel="1">
      <c r="A184" s="724"/>
      <c r="B184" s="328" t="s">
        <v>229</v>
      </c>
      <c r="C184" s="328" t="s">
        <v>230</v>
      </c>
      <c r="D184" s="276">
        <v>13</v>
      </c>
      <c r="E184" s="277">
        <v>2</v>
      </c>
      <c r="F184" s="277">
        <v>1</v>
      </c>
      <c r="G184" s="276">
        <v>2</v>
      </c>
      <c r="H184" s="277">
        <v>1</v>
      </c>
      <c r="I184" s="276">
        <v>5</v>
      </c>
      <c r="J184" s="276">
        <v>2</v>
      </c>
      <c r="K184" s="277">
        <v>0</v>
      </c>
      <c r="L184" s="276">
        <v>1</v>
      </c>
      <c r="M184" s="277">
        <v>0</v>
      </c>
      <c r="N184" s="277">
        <v>0</v>
      </c>
      <c r="O184" s="276">
        <v>0</v>
      </c>
      <c r="P184" s="272">
        <f t="shared" si="32"/>
        <v>24</v>
      </c>
      <c r="Q184" s="273">
        <f t="shared" si="28"/>
        <v>3</v>
      </c>
      <c r="R184" s="272">
        <f t="shared" si="30"/>
        <v>27</v>
      </c>
      <c r="S184" s="278">
        <v>0</v>
      </c>
      <c r="T184" s="278">
        <v>0</v>
      </c>
      <c r="U184" s="275">
        <f t="shared" si="29"/>
        <v>0</v>
      </c>
    </row>
    <row r="185" spans="1:21" ht="56.25" hidden="1" outlineLevel="1">
      <c r="A185" s="724"/>
      <c r="B185" s="328" t="s">
        <v>231</v>
      </c>
      <c r="C185" s="328" t="s">
        <v>232</v>
      </c>
      <c r="D185" s="276">
        <v>105</v>
      </c>
      <c r="E185" s="276">
        <v>6</v>
      </c>
      <c r="F185" s="276">
        <v>17</v>
      </c>
      <c r="G185" s="276">
        <v>18</v>
      </c>
      <c r="H185" s="276">
        <v>6</v>
      </c>
      <c r="I185" s="276">
        <v>104</v>
      </c>
      <c r="J185" s="276">
        <v>13</v>
      </c>
      <c r="K185" s="277">
        <v>0</v>
      </c>
      <c r="L185" s="277">
        <v>1</v>
      </c>
      <c r="M185" s="277">
        <v>2</v>
      </c>
      <c r="N185" s="277">
        <v>0</v>
      </c>
      <c r="O185" s="276">
        <v>8</v>
      </c>
      <c r="P185" s="272">
        <f t="shared" si="32"/>
        <v>256</v>
      </c>
      <c r="Q185" s="273">
        <f t="shared" si="28"/>
        <v>24</v>
      </c>
      <c r="R185" s="272">
        <f t="shared" si="30"/>
        <v>280</v>
      </c>
      <c r="S185" s="278">
        <v>0</v>
      </c>
      <c r="T185" s="278">
        <v>0</v>
      </c>
      <c r="U185" s="275">
        <f t="shared" si="29"/>
        <v>0</v>
      </c>
    </row>
    <row r="186" spans="1:21" ht="22.5" hidden="1" outlineLevel="1">
      <c r="A186" s="724"/>
      <c r="B186" s="725" t="s">
        <v>233</v>
      </c>
      <c r="C186" s="328" t="s">
        <v>234</v>
      </c>
      <c r="D186" s="276">
        <v>108</v>
      </c>
      <c r="E186" s="276">
        <v>5</v>
      </c>
      <c r="F186" s="276">
        <v>19</v>
      </c>
      <c r="G186" s="276">
        <v>9</v>
      </c>
      <c r="H186" s="276">
        <v>2</v>
      </c>
      <c r="I186" s="276">
        <v>99</v>
      </c>
      <c r="J186" s="276">
        <v>20</v>
      </c>
      <c r="K186" s="276">
        <v>1</v>
      </c>
      <c r="L186" s="276">
        <v>6</v>
      </c>
      <c r="M186" s="276">
        <v>7</v>
      </c>
      <c r="N186" s="276">
        <v>2</v>
      </c>
      <c r="O186" s="276">
        <v>15</v>
      </c>
      <c r="P186" s="272">
        <f t="shared" si="32"/>
        <v>242</v>
      </c>
      <c r="Q186" s="273">
        <f t="shared" si="28"/>
        <v>51</v>
      </c>
      <c r="R186" s="272">
        <f t="shared" si="30"/>
        <v>293</v>
      </c>
      <c r="S186" s="278">
        <v>1</v>
      </c>
      <c r="T186" s="278">
        <v>1</v>
      </c>
      <c r="U186" s="275">
        <f t="shared" si="29"/>
        <v>2</v>
      </c>
    </row>
    <row r="187" spans="1:21" ht="22.5" hidden="1" outlineLevel="1">
      <c r="A187" s="724"/>
      <c r="B187" s="725"/>
      <c r="C187" s="328" t="s">
        <v>235</v>
      </c>
      <c r="D187" s="276">
        <v>33</v>
      </c>
      <c r="E187" s="276">
        <v>4</v>
      </c>
      <c r="F187" s="276">
        <v>6</v>
      </c>
      <c r="G187" s="276">
        <v>7</v>
      </c>
      <c r="H187" s="276">
        <v>0</v>
      </c>
      <c r="I187" s="276">
        <v>29</v>
      </c>
      <c r="J187" s="276">
        <v>34</v>
      </c>
      <c r="K187" s="276">
        <v>3</v>
      </c>
      <c r="L187" s="276">
        <v>12</v>
      </c>
      <c r="M187" s="276">
        <v>5</v>
      </c>
      <c r="N187" s="276">
        <v>4</v>
      </c>
      <c r="O187" s="276">
        <v>40</v>
      </c>
      <c r="P187" s="272">
        <f t="shared" si="32"/>
        <v>79</v>
      </c>
      <c r="Q187" s="273">
        <f t="shared" si="28"/>
        <v>98</v>
      </c>
      <c r="R187" s="272">
        <f t="shared" si="30"/>
        <v>177</v>
      </c>
      <c r="S187" s="278">
        <v>1</v>
      </c>
      <c r="T187" s="278">
        <v>0</v>
      </c>
      <c r="U187" s="275">
        <f t="shared" si="29"/>
        <v>1</v>
      </c>
    </row>
    <row r="188" spans="1:21" hidden="1" outlineLevel="1">
      <c r="A188" s="724"/>
      <c r="B188" s="725" t="s">
        <v>236</v>
      </c>
      <c r="C188" s="328" t="s">
        <v>237</v>
      </c>
      <c r="D188" s="276">
        <v>7</v>
      </c>
      <c r="E188" s="276">
        <v>0</v>
      </c>
      <c r="F188" s="276">
        <v>0</v>
      </c>
      <c r="G188" s="276">
        <v>1</v>
      </c>
      <c r="H188" s="277">
        <v>0</v>
      </c>
      <c r="I188" s="276">
        <v>4</v>
      </c>
      <c r="J188" s="276">
        <v>0</v>
      </c>
      <c r="K188" s="277">
        <v>0</v>
      </c>
      <c r="L188" s="276">
        <v>0</v>
      </c>
      <c r="M188" s="277">
        <v>0</v>
      </c>
      <c r="N188" s="277">
        <v>0</v>
      </c>
      <c r="O188" s="276">
        <v>1</v>
      </c>
      <c r="P188" s="272">
        <f t="shared" si="32"/>
        <v>12</v>
      </c>
      <c r="Q188" s="273">
        <f t="shared" si="28"/>
        <v>1</v>
      </c>
      <c r="R188" s="272">
        <f t="shared" si="30"/>
        <v>13</v>
      </c>
      <c r="S188" s="278">
        <v>0</v>
      </c>
      <c r="T188" s="278">
        <v>0</v>
      </c>
      <c r="U188" s="275">
        <f t="shared" si="29"/>
        <v>0</v>
      </c>
    </row>
    <row r="189" spans="1:21" hidden="1" outlineLevel="1">
      <c r="A189" s="724"/>
      <c r="B189" s="725"/>
      <c r="C189" s="328" t="s">
        <v>238</v>
      </c>
      <c r="D189" s="276">
        <v>13</v>
      </c>
      <c r="E189" s="277">
        <v>0</v>
      </c>
      <c r="F189" s="276">
        <v>6</v>
      </c>
      <c r="G189" s="276">
        <v>3</v>
      </c>
      <c r="H189" s="277">
        <v>3</v>
      </c>
      <c r="I189" s="276">
        <v>26</v>
      </c>
      <c r="J189" s="276">
        <v>1</v>
      </c>
      <c r="K189" s="277">
        <v>0</v>
      </c>
      <c r="L189" s="277">
        <v>0</v>
      </c>
      <c r="M189" s="276">
        <v>0</v>
      </c>
      <c r="N189" s="276">
        <v>0</v>
      </c>
      <c r="O189" s="277">
        <v>0</v>
      </c>
      <c r="P189" s="272">
        <f t="shared" si="32"/>
        <v>51</v>
      </c>
      <c r="Q189" s="273">
        <f t="shared" si="28"/>
        <v>1</v>
      </c>
      <c r="R189" s="272">
        <f t="shared" si="30"/>
        <v>52</v>
      </c>
      <c r="S189" s="278">
        <v>0</v>
      </c>
      <c r="T189" s="278">
        <v>0</v>
      </c>
      <c r="U189" s="275">
        <f t="shared" si="29"/>
        <v>0</v>
      </c>
    </row>
    <row r="190" spans="1:21" hidden="1" outlineLevel="1">
      <c r="A190" s="724"/>
      <c r="B190" s="725"/>
      <c r="C190" s="328" t="s">
        <v>239</v>
      </c>
      <c r="D190" s="277">
        <v>0</v>
      </c>
      <c r="E190" s="277">
        <v>0</v>
      </c>
      <c r="F190" s="277">
        <v>0</v>
      </c>
      <c r="G190" s="277">
        <v>0</v>
      </c>
      <c r="H190" s="277">
        <v>0</v>
      </c>
      <c r="I190" s="277">
        <v>0</v>
      </c>
      <c r="J190" s="277">
        <v>0</v>
      </c>
      <c r="K190" s="277">
        <v>0</v>
      </c>
      <c r="L190" s="277">
        <v>0</v>
      </c>
      <c r="M190" s="277">
        <v>0</v>
      </c>
      <c r="N190" s="277">
        <v>0</v>
      </c>
      <c r="O190" s="277">
        <v>1</v>
      </c>
      <c r="P190" s="272">
        <f t="shared" si="32"/>
        <v>0</v>
      </c>
      <c r="Q190" s="273">
        <f t="shared" si="28"/>
        <v>1</v>
      </c>
      <c r="R190" s="272">
        <f t="shared" si="30"/>
        <v>1</v>
      </c>
      <c r="S190" s="278">
        <v>0</v>
      </c>
      <c r="T190" s="278">
        <v>0</v>
      </c>
      <c r="U190" s="275">
        <f t="shared" si="29"/>
        <v>0</v>
      </c>
    </row>
    <row r="191" spans="1:21" hidden="1" outlineLevel="1">
      <c r="A191" s="724"/>
      <c r="B191" s="725"/>
      <c r="C191" s="328" t="s">
        <v>240</v>
      </c>
      <c r="D191" s="276">
        <v>0</v>
      </c>
      <c r="E191" s="277">
        <v>0</v>
      </c>
      <c r="F191" s="277">
        <v>0</v>
      </c>
      <c r="G191" s="277">
        <v>0</v>
      </c>
      <c r="H191" s="277">
        <v>0</v>
      </c>
      <c r="I191" s="276">
        <v>0</v>
      </c>
      <c r="J191" s="277">
        <v>0</v>
      </c>
      <c r="K191" s="277">
        <v>0</v>
      </c>
      <c r="L191" s="277">
        <v>0</v>
      </c>
      <c r="M191" s="277">
        <v>0</v>
      </c>
      <c r="N191" s="277">
        <v>0</v>
      </c>
      <c r="O191" s="277">
        <v>0</v>
      </c>
      <c r="P191" s="272">
        <f t="shared" si="32"/>
        <v>0</v>
      </c>
      <c r="Q191" s="273">
        <f t="shared" si="28"/>
        <v>0</v>
      </c>
      <c r="R191" s="272">
        <f t="shared" si="30"/>
        <v>0</v>
      </c>
      <c r="S191" s="278">
        <v>0</v>
      </c>
      <c r="T191" s="278">
        <v>0</v>
      </c>
      <c r="U191" s="275">
        <f t="shared" si="29"/>
        <v>0</v>
      </c>
    </row>
    <row r="192" spans="1:21" hidden="1" outlineLevel="1">
      <c r="A192" s="724"/>
      <c r="B192" s="725"/>
      <c r="C192" s="328" t="s">
        <v>241</v>
      </c>
      <c r="D192" s="277">
        <v>0</v>
      </c>
      <c r="E192" s="277">
        <v>0</v>
      </c>
      <c r="F192" s="277">
        <v>0</v>
      </c>
      <c r="G192" s="277">
        <v>0</v>
      </c>
      <c r="H192" s="277">
        <v>0</v>
      </c>
      <c r="I192" s="277">
        <v>0</v>
      </c>
      <c r="J192" s="277">
        <v>0</v>
      </c>
      <c r="K192" s="277">
        <v>0</v>
      </c>
      <c r="L192" s="277">
        <v>0</v>
      </c>
      <c r="M192" s="277">
        <v>0</v>
      </c>
      <c r="N192" s="277">
        <v>0</v>
      </c>
      <c r="O192" s="277">
        <v>0</v>
      </c>
      <c r="P192" s="272">
        <f t="shared" si="32"/>
        <v>0</v>
      </c>
      <c r="Q192" s="273">
        <f t="shared" si="28"/>
        <v>0</v>
      </c>
      <c r="R192" s="272">
        <f t="shared" si="30"/>
        <v>0</v>
      </c>
      <c r="S192" s="278">
        <v>0</v>
      </c>
      <c r="T192" s="278">
        <v>0</v>
      </c>
      <c r="U192" s="275">
        <f t="shared" si="29"/>
        <v>0</v>
      </c>
    </row>
    <row r="193" spans="1:21" ht="22.5" hidden="1" outlineLevel="1">
      <c r="A193" s="724"/>
      <c r="B193" s="725"/>
      <c r="C193" s="328" t="s">
        <v>242</v>
      </c>
      <c r="D193" s="276">
        <v>23</v>
      </c>
      <c r="E193" s="276">
        <v>3</v>
      </c>
      <c r="F193" s="276">
        <v>4</v>
      </c>
      <c r="G193" s="276">
        <v>2</v>
      </c>
      <c r="H193" s="276">
        <v>3</v>
      </c>
      <c r="I193" s="276">
        <v>42</v>
      </c>
      <c r="J193" s="276">
        <v>5</v>
      </c>
      <c r="K193" s="277">
        <v>0</v>
      </c>
      <c r="L193" s="277">
        <v>1</v>
      </c>
      <c r="M193" s="277">
        <v>0</v>
      </c>
      <c r="N193" s="277">
        <v>0</v>
      </c>
      <c r="O193" s="276">
        <v>1</v>
      </c>
      <c r="P193" s="272">
        <f t="shared" si="32"/>
        <v>77</v>
      </c>
      <c r="Q193" s="273">
        <f t="shared" si="28"/>
        <v>7</v>
      </c>
      <c r="R193" s="272">
        <f t="shared" si="30"/>
        <v>84</v>
      </c>
      <c r="S193" s="278">
        <v>0</v>
      </c>
      <c r="T193" s="278">
        <v>0</v>
      </c>
      <c r="U193" s="275">
        <f t="shared" si="29"/>
        <v>0</v>
      </c>
    </row>
    <row r="194" spans="1:21" ht="22.5" hidden="1" outlineLevel="1">
      <c r="A194" s="724"/>
      <c r="B194" s="328" t="s">
        <v>243</v>
      </c>
      <c r="C194" s="328" t="s">
        <v>244</v>
      </c>
      <c r="D194" s="276">
        <v>44</v>
      </c>
      <c r="E194" s="276">
        <v>3</v>
      </c>
      <c r="F194" s="276">
        <v>11</v>
      </c>
      <c r="G194" s="276">
        <v>14</v>
      </c>
      <c r="H194" s="276">
        <v>5</v>
      </c>
      <c r="I194" s="276">
        <v>82</v>
      </c>
      <c r="J194" s="276">
        <v>2</v>
      </c>
      <c r="K194" s="277">
        <v>0</v>
      </c>
      <c r="L194" s="277">
        <v>0</v>
      </c>
      <c r="M194" s="277">
        <v>1</v>
      </c>
      <c r="N194" s="277">
        <v>0</v>
      </c>
      <c r="O194" s="276">
        <v>1</v>
      </c>
      <c r="P194" s="272">
        <f t="shared" si="32"/>
        <v>159</v>
      </c>
      <c r="Q194" s="273">
        <f t="shared" si="28"/>
        <v>4</v>
      </c>
      <c r="R194" s="272">
        <f t="shared" si="30"/>
        <v>163</v>
      </c>
      <c r="S194" s="278">
        <v>0</v>
      </c>
      <c r="T194" s="278">
        <v>0</v>
      </c>
      <c r="U194" s="275">
        <f t="shared" si="29"/>
        <v>0</v>
      </c>
    </row>
    <row r="195" spans="1:21" ht="14.1" customHeight="1" collapsed="1">
      <c r="A195" s="721" t="s">
        <v>245</v>
      </c>
      <c r="B195" s="721"/>
      <c r="C195" s="721"/>
      <c r="D195" s="191">
        <f t="shared" ref="D195:T195" si="40">+D196+D197</f>
        <v>140</v>
      </c>
      <c r="E195" s="191">
        <f t="shared" si="40"/>
        <v>6</v>
      </c>
      <c r="F195" s="191">
        <f t="shared" si="40"/>
        <v>12</v>
      </c>
      <c r="G195" s="191">
        <f t="shared" si="40"/>
        <v>14</v>
      </c>
      <c r="H195" s="191">
        <f t="shared" si="40"/>
        <v>3</v>
      </c>
      <c r="I195" s="191">
        <f t="shared" si="40"/>
        <v>97</v>
      </c>
      <c r="J195" s="191">
        <f t="shared" si="40"/>
        <v>44</v>
      </c>
      <c r="K195" s="191">
        <f t="shared" si="40"/>
        <v>9</v>
      </c>
      <c r="L195" s="191">
        <f t="shared" si="40"/>
        <v>7</v>
      </c>
      <c r="M195" s="191">
        <f t="shared" si="40"/>
        <v>6</v>
      </c>
      <c r="N195" s="191">
        <f t="shared" si="40"/>
        <v>1</v>
      </c>
      <c r="O195" s="191">
        <f t="shared" si="40"/>
        <v>29</v>
      </c>
      <c r="P195" s="192">
        <f t="shared" si="32"/>
        <v>272</v>
      </c>
      <c r="Q195" s="192">
        <f t="shared" si="28"/>
        <v>96</v>
      </c>
      <c r="R195" s="192">
        <f t="shared" si="30"/>
        <v>368</v>
      </c>
      <c r="S195" s="192">
        <f t="shared" si="40"/>
        <v>0</v>
      </c>
      <c r="T195" s="192">
        <f t="shared" si="40"/>
        <v>0</v>
      </c>
      <c r="U195" s="192">
        <f t="shared" si="29"/>
        <v>0</v>
      </c>
    </row>
    <row r="196" spans="1:21" ht="22.5" hidden="1" outlineLevel="1">
      <c r="A196" s="724" t="s">
        <v>245</v>
      </c>
      <c r="B196" s="328" t="s">
        <v>246</v>
      </c>
      <c r="C196" s="328" t="s">
        <v>247</v>
      </c>
      <c r="D196" s="276">
        <v>0</v>
      </c>
      <c r="E196" s="277">
        <v>0</v>
      </c>
      <c r="F196" s="277">
        <v>0</v>
      </c>
      <c r="G196" s="277">
        <v>0</v>
      </c>
      <c r="H196" s="276">
        <v>0</v>
      </c>
      <c r="I196" s="276">
        <v>0</v>
      </c>
      <c r="J196" s="276">
        <v>0</v>
      </c>
      <c r="K196" s="277">
        <v>0</v>
      </c>
      <c r="L196" s="276">
        <v>0</v>
      </c>
      <c r="M196" s="277">
        <v>1</v>
      </c>
      <c r="N196" s="277">
        <v>0</v>
      </c>
      <c r="O196" s="276">
        <v>0</v>
      </c>
      <c r="P196" s="272">
        <f t="shared" si="32"/>
        <v>0</v>
      </c>
      <c r="Q196" s="273">
        <f t="shared" si="28"/>
        <v>1</v>
      </c>
      <c r="R196" s="272">
        <f t="shared" si="30"/>
        <v>1</v>
      </c>
      <c r="S196" s="278">
        <v>0</v>
      </c>
      <c r="T196" s="278">
        <v>0</v>
      </c>
      <c r="U196" s="275">
        <f t="shared" si="29"/>
        <v>0</v>
      </c>
    </row>
    <row r="197" spans="1:21" ht="22.5" hidden="1" outlineLevel="1">
      <c r="A197" s="724"/>
      <c r="B197" s="328" t="s">
        <v>248</v>
      </c>
      <c r="C197" s="328" t="s">
        <v>249</v>
      </c>
      <c r="D197" s="276">
        <v>140</v>
      </c>
      <c r="E197" s="276">
        <v>6</v>
      </c>
      <c r="F197" s="276">
        <v>12</v>
      </c>
      <c r="G197" s="276">
        <v>14</v>
      </c>
      <c r="H197" s="276">
        <v>3</v>
      </c>
      <c r="I197" s="276">
        <v>97</v>
      </c>
      <c r="J197" s="276">
        <v>44</v>
      </c>
      <c r="K197" s="276">
        <v>9</v>
      </c>
      <c r="L197" s="276">
        <v>7</v>
      </c>
      <c r="M197" s="276">
        <v>5</v>
      </c>
      <c r="N197" s="276">
        <v>1</v>
      </c>
      <c r="O197" s="276">
        <v>29</v>
      </c>
      <c r="P197" s="272">
        <f t="shared" si="32"/>
        <v>272</v>
      </c>
      <c r="Q197" s="273">
        <f t="shared" si="28"/>
        <v>95</v>
      </c>
      <c r="R197" s="272">
        <f t="shared" si="30"/>
        <v>367</v>
      </c>
      <c r="S197" s="278">
        <v>0</v>
      </c>
      <c r="T197" s="278">
        <v>0</v>
      </c>
      <c r="U197" s="275">
        <f t="shared" si="29"/>
        <v>0</v>
      </c>
    </row>
    <row r="198" spans="1:21" ht="14.1" customHeight="1" collapsed="1">
      <c r="A198" s="721" t="s">
        <v>250</v>
      </c>
      <c r="B198" s="721"/>
      <c r="C198" s="721"/>
      <c r="D198" s="191">
        <f t="shared" ref="D198:T198" si="41">SUM(D199:D204)</f>
        <v>2129</v>
      </c>
      <c r="E198" s="191">
        <f t="shared" si="41"/>
        <v>264</v>
      </c>
      <c r="F198" s="191">
        <f t="shared" si="41"/>
        <v>437</v>
      </c>
      <c r="G198" s="191">
        <f t="shared" si="41"/>
        <v>603</v>
      </c>
      <c r="H198" s="191">
        <f t="shared" si="41"/>
        <v>202</v>
      </c>
      <c r="I198" s="191">
        <f t="shared" si="41"/>
        <v>3641</v>
      </c>
      <c r="J198" s="191">
        <f t="shared" si="41"/>
        <v>351</v>
      </c>
      <c r="K198" s="191">
        <f t="shared" si="41"/>
        <v>33</v>
      </c>
      <c r="L198" s="191">
        <f t="shared" si="41"/>
        <v>47</v>
      </c>
      <c r="M198" s="191">
        <f t="shared" si="41"/>
        <v>70</v>
      </c>
      <c r="N198" s="191">
        <f t="shared" si="41"/>
        <v>18</v>
      </c>
      <c r="O198" s="191">
        <f t="shared" si="41"/>
        <v>381</v>
      </c>
      <c r="P198" s="192">
        <f t="shared" si="32"/>
        <v>7276</v>
      </c>
      <c r="Q198" s="192">
        <f t="shared" si="28"/>
        <v>900</v>
      </c>
      <c r="R198" s="192">
        <f t="shared" si="30"/>
        <v>8176</v>
      </c>
      <c r="S198" s="192">
        <f t="shared" si="41"/>
        <v>5</v>
      </c>
      <c r="T198" s="192">
        <f t="shared" si="41"/>
        <v>0</v>
      </c>
      <c r="U198" s="192">
        <f t="shared" si="29"/>
        <v>5</v>
      </c>
    </row>
    <row r="199" spans="1:21" ht="22.5" hidden="1" outlineLevel="1">
      <c r="A199" s="724" t="s">
        <v>250</v>
      </c>
      <c r="B199" s="725" t="s">
        <v>251</v>
      </c>
      <c r="C199" s="328" t="s">
        <v>252</v>
      </c>
      <c r="D199" s="276">
        <v>269</v>
      </c>
      <c r="E199" s="276">
        <v>46</v>
      </c>
      <c r="F199" s="276">
        <v>88</v>
      </c>
      <c r="G199" s="276">
        <v>93</v>
      </c>
      <c r="H199" s="276">
        <v>49</v>
      </c>
      <c r="I199" s="276">
        <v>438</v>
      </c>
      <c r="J199" s="276">
        <v>1</v>
      </c>
      <c r="K199" s="277">
        <v>1</v>
      </c>
      <c r="L199" s="277">
        <v>0</v>
      </c>
      <c r="M199" s="276">
        <v>1</v>
      </c>
      <c r="N199" s="277">
        <v>0</v>
      </c>
      <c r="O199" s="276">
        <v>1</v>
      </c>
      <c r="P199" s="272">
        <f t="shared" ref="P199:P262" si="42">SUM(D199:I199)</f>
        <v>983</v>
      </c>
      <c r="Q199" s="273">
        <f t="shared" ref="Q199:Q262" si="43">SUM(J199:O199)</f>
        <v>4</v>
      </c>
      <c r="R199" s="272">
        <f t="shared" si="30"/>
        <v>987</v>
      </c>
      <c r="S199" s="278">
        <v>5</v>
      </c>
      <c r="T199" s="278">
        <v>0</v>
      </c>
      <c r="U199" s="275">
        <f t="shared" ref="U199:U262" si="44">+T199+S199</f>
        <v>5</v>
      </c>
    </row>
    <row r="200" spans="1:21" hidden="1" outlineLevel="1">
      <c r="A200" s="724"/>
      <c r="B200" s="725"/>
      <c r="C200" s="328" t="s">
        <v>253</v>
      </c>
      <c r="D200" s="276">
        <v>266</v>
      </c>
      <c r="E200" s="276">
        <v>30</v>
      </c>
      <c r="F200" s="276">
        <v>54</v>
      </c>
      <c r="G200" s="276">
        <v>61</v>
      </c>
      <c r="H200" s="276">
        <v>16</v>
      </c>
      <c r="I200" s="276">
        <v>385</v>
      </c>
      <c r="J200" s="276">
        <v>39</v>
      </c>
      <c r="K200" s="276">
        <v>1</v>
      </c>
      <c r="L200" s="277">
        <v>5</v>
      </c>
      <c r="M200" s="276">
        <v>11</v>
      </c>
      <c r="N200" s="277">
        <v>1</v>
      </c>
      <c r="O200" s="276">
        <v>44</v>
      </c>
      <c r="P200" s="272">
        <f t="shared" si="42"/>
        <v>812</v>
      </c>
      <c r="Q200" s="273">
        <f t="shared" si="43"/>
        <v>101</v>
      </c>
      <c r="R200" s="272">
        <f t="shared" ref="R200:R263" si="45">+Q200+P200</f>
        <v>913</v>
      </c>
      <c r="S200" s="278">
        <v>0</v>
      </c>
      <c r="T200" s="278">
        <v>0</v>
      </c>
      <c r="U200" s="275">
        <f t="shared" si="44"/>
        <v>0</v>
      </c>
    </row>
    <row r="201" spans="1:21" ht="22.5" hidden="1" outlineLevel="1">
      <c r="A201" s="724"/>
      <c r="B201" s="725" t="s">
        <v>254</v>
      </c>
      <c r="C201" s="328" t="s">
        <v>255</v>
      </c>
      <c r="D201" s="276">
        <v>460</v>
      </c>
      <c r="E201" s="276">
        <v>65</v>
      </c>
      <c r="F201" s="276">
        <v>93</v>
      </c>
      <c r="G201" s="276">
        <v>125</v>
      </c>
      <c r="H201" s="276">
        <v>40</v>
      </c>
      <c r="I201" s="276">
        <v>845</v>
      </c>
      <c r="J201" s="276">
        <v>109</v>
      </c>
      <c r="K201" s="276">
        <v>13</v>
      </c>
      <c r="L201" s="276">
        <v>10</v>
      </c>
      <c r="M201" s="276">
        <v>24</v>
      </c>
      <c r="N201" s="276">
        <v>7</v>
      </c>
      <c r="O201" s="276">
        <v>94</v>
      </c>
      <c r="P201" s="272">
        <f t="shared" si="42"/>
        <v>1628</v>
      </c>
      <c r="Q201" s="273">
        <f t="shared" si="43"/>
        <v>257</v>
      </c>
      <c r="R201" s="272">
        <f t="shared" si="45"/>
        <v>1885</v>
      </c>
      <c r="S201" s="278">
        <v>0</v>
      </c>
      <c r="T201" s="278">
        <v>0</v>
      </c>
      <c r="U201" s="275">
        <f t="shared" si="44"/>
        <v>0</v>
      </c>
    </row>
    <row r="202" spans="1:21" ht="33.75" hidden="1" outlineLevel="1">
      <c r="A202" s="724"/>
      <c r="B202" s="725"/>
      <c r="C202" s="328" t="s">
        <v>256</v>
      </c>
      <c r="D202" s="276">
        <v>525</v>
      </c>
      <c r="E202" s="276">
        <v>67</v>
      </c>
      <c r="F202" s="276">
        <v>82</v>
      </c>
      <c r="G202" s="276">
        <v>170</v>
      </c>
      <c r="H202" s="276">
        <v>56</v>
      </c>
      <c r="I202" s="276">
        <v>940</v>
      </c>
      <c r="J202" s="276">
        <v>53</v>
      </c>
      <c r="K202" s="276">
        <v>3</v>
      </c>
      <c r="L202" s="276">
        <v>10</v>
      </c>
      <c r="M202" s="276">
        <v>14</v>
      </c>
      <c r="N202" s="276">
        <v>4</v>
      </c>
      <c r="O202" s="276">
        <v>113</v>
      </c>
      <c r="P202" s="272">
        <f t="shared" si="42"/>
        <v>1840</v>
      </c>
      <c r="Q202" s="273">
        <f t="shared" si="43"/>
        <v>197</v>
      </c>
      <c r="R202" s="272">
        <f t="shared" si="45"/>
        <v>2037</v>
      </c>
      <c r="S202" s="278">
        <v>0</v>
      </c>
      <c r="T202" s="278">
        <v>0</v>
      </c>
      <c r="U202" s="275">
        <f t="shared" si="44"/>
        <v>0</v>
      </c>
    </row>
    <row r="203" spans="1:21" hidden="1" outlineLevel="1">
      <c r="A203" s="724"/>
      <c r="B203" s="725"/>
      <c r="C203" s="328" t="s">
        <v>257</v>
      </c>
      <c r="D203" s="276">
        <v>239</v>
      </c>
      <c r="E203" s="276">
        <v>20</v>
      </c>
      <c r="F203" s="276">
        <v>42</v>
      </c>
      <c r="G203" s="276">
        <v>52</v>
      </c>
      <c r="H203" s="276">
        <v>9</v>
      </c>
      <c r="I203" s="276">
        <v>416</v>
      </c>
      <c r="J203" s="276">
        <v>16</v>
      </c>
      <c r="K203" s="277">
        <v>0</v>
      </c>
      <c r="L203" s="276">
        <v>4</v>
      </c>
      <c r="M203" s="276">
        <v>2</v>
      </c>
      <c r="N203" s="277">
        <v>0</v>
      </c>
      <c r="O203" s="276">
        <v>13</v>
      </c>
      <c r="P203" s="272">
        <f t="shared" si="42"/>
        <v>778</v>
      </c>
      <c r="Q203" s="273">
        <f t="shared" si="43"/>
        <v>35</v>
      </c>
      <c r="R203" s="272">
        <f t="shared" si="45"/>
        <v>813</v>
      </c>
      <c r="S203" s="278">
        <v>0</v>
      </c>
      <c r="T203" s="278">
        <v>0</v>
      </c>
      <c r="U203" s="275">
        <f t="shared" si="44"/>
        <v>0</v>
      </c>
    </row>
    <row r="204" spans="1:21" hidden="1" outlineLevel="1">
      <c r="A204" s="724"/>
      <c r="B204" s="725"/>
      <c r="C204" s="328" t="s">
        <v>258</v>
      </c>
      <c r="D204" s="276">
        <v>370</v>
      </c>
      <c r="E204" s="276">
        <v>36</v>
      </c>
      <c r="F204" s="276">
        <v>78</v>
      </c>
      <c r="G204" s="276">
        <v>102</v>
      </c>
      <c r="H204" s="276">
        <v>32</v>
      </c>
      <c r="I204" s="276">
        <v>617</v>
      </c>
      <c r="J204" s="276">
        <v>133</v>
      </c>
      <c r="K204" s="276">
        <v>15</v>
      </c>
      <c r="L204" s="276">
        <v>18</v>
      </c>
      <c r="M204" s="276">
        <v>18</v>
      </c>
      <c r="N204" s="276">
        <v>6</v>
      </c>
      <c r="O204" s="276">
        <v>116</v>
      </c>
      <c r="P204" s="272">
        <f t="shared" si="42"/>
        <v>1235</v>
      </c>
      <c r="Q204" s="273">
        <f t="shared" si="43"/>
        <v>306</v>
      </c>
      <c r="R204" s="272">
        <f t="shared" si="45"/>
        <v>1541</v>
      </c>
      <c r="S204" s="278">
        <v>0</v>
      </c>
      <c r="T204" s="278">
        <v>0</v>
      </c>
      <c r="U204" s="275">
        <f t="shared" si="44"/>
        <v>0</v>
      </c>
    </row>
    <row r="205" spans="1:21" ht="14.1" customHeight="1" collapsed="1">
      <c r="A205" s="721" t="s">
        <v>259</v>
      </c>
      <c r="B205" s="721"/>
      <c r="C205" s="721"/>
      <c r="D205" s="191">
        <f t="shared" ref="D205:T205" si="46">SUM(D206:D230)</f>
        <v>3132</v>
      </c>
      <c r="E205" s="191">
        <f t="shared" si="46"/>
        <v>307</v>
      </c>
      <c r="F205" s="191">
        <f t="shared" si="46"/>
        <v>537</v>
      </c>
      <c r="G205" s="191">
        <f t="shared" si="46"/>
        <v>823</v>
      </c>
      <c r="H205" s="191">
        <f t="shared" si="46"/>
        <v>214</v>
      </c>
      <c r="I205" s="191">
        <f t="shared" si="46"/>
        <v>4307</v>
      </c>
      <c r="J205" s="191">
        <f t="shared" si="46"/>
        <v>332</v>
      </c>
      <c r="K205" s="191">
        <f t="shared" si="46"/>
        <v>33</v>
      </c>
      <c r="L205" s="191">
        <f t="shared" si="46"/>
        <v>59</v>
      </c>
      <c r="M205" s="191">
        <f t="shared" si="46"/>
        <v>111</v>
      </c>
      <c r="N205" s="191">
        <f t="shared" si="46"/>
        <v>20</v>
      </c>
      <c r="O205" s="191">
        <f t="shared" si="46"/>
        <v>367</v>
      </c>
      <c r="P205" s="192">
        <f t="shared" si="42"/>
        <v>9320</v>
      </c>
      <c r="Q205" s="192">
        <f t="shared" si="43"/>
        <v>922</v>
      </c>
      <c r="R205" s="192">
        <f t="shared" si="45"/>
        <v>10242</v>
      </c>
      <c r="S205" s="192">
        <f t="shared" si="46"/>
        <v>47</v>
      </c>
      <c r="T205" s="192">
        <f t="shared" si="46"/>
        <v>2</v>
      </c>
      <c r="U205" s="192">
        <f t="shared" si="44"/>
        <v>49</v>
      </c>
    </row>
    <row r="206" spans="1:21" ht="11.25" hidden="1" customHeight="1" outlineLevel="1">
      <c r="A206" s="727" t="s">
        <v>259</v>
      </c>
      <c r="B206" s="725" t="s">
        <v>260</v>
      </c>
      <c r="C206" s="328" t="s">
        <v>261</v>
      </c>
      <c r="D206" s="276">
        <v>125</v>
      </c>
      <c r="E206" s="276">
        <v>12</v>
      </c>
      <c r="F206" s="276">
        <v>24</v>
      </c>
      <c r="G206" s="276">
        <v>34</v>
      </c>
      <c r="H206" s="276">
        <v>14</v>
      </c>
      <c r="I206" s="276">
        <v>243</v>
      </c>
      <c r="J206" s="276">
        <v>5</v>
      </c>
      <c r="K206" s="277">
        <v>2</v>
      </c>
      <c r="L206" s="277">
        <v>1</v>
      </c>
      <c r="M206" s="276">
        <v>4</v>
      </c>
      <c r="N206" s="277">
        <v>2</v>
      </c>
      <c r="O206" s="276">
        <v>14</v>
      </c>
      <c r="P206" s="272">
        <f t="shared" si="42"/>
        <v>452</v>
      </c>
      <c r="Q206" s="273">
        <f t="shared" si="43"/>
        <v>28</v>
      </c>
      <c r="R206" s="272">
        <f t="shared" si="45"/>
        <v>480</v>
      </c>
      <c r="S206" s="278">
        <v>0</v>
      </c>
      <c r="T206" s="278">
        <v>1</v>
      </c>
      <c r="U206" s="275">
        <f t="shared" si="44"/>
        <v>1</v>
      </c>
    </row>
    <row r="207" spans="1:21" ht="15" hidden="1" customHeight="1" outlineLevel="1">
      <c r="A207" s="728"/>
      <c r="B207" s="725"/>
      <c r="C207" s="328" t="s">
        <v>262</v>
      </c>
      <c r="D207" s="276">
        <v>228</v>
      </c>
      <c r="E207" s="276">
        <v>15</v>
      </c>
      <c r="F207" s="276">
        <v>57</v>
      </c>
      <c r="G207" s="276">
        <v>80</v>
      </c>
      <c r="H207" s="276">
        <v>31</v>
      </c>
      <c r="I207" s="276">
        <v>334</v>
      </c>
      <c r="J207" s="276">
        <v>18</v>
      </c>
      <c r="K207" s="277">
        <v>0</v>
      </c>
      <c r="L207" s="277">
        <v>3</v>
      </c>
      <c r="M207" s="277">
        <v>4</v>
      </c>
      <c r="N207" s="276">
        <v>3</v>
      </c>
      <c r="O207" s="276">
        <v>12</v>
      </c>
      <c r="P207" s="272">
        <f t="shared" si="42"/>
        <v>745</v>
      </c>
      <c r="Q207" s="273">
        <f t="shared" si="43"/>
        <v>40</v>
      </c>
      <c r="R207" s="272">
        <f t="shared" si="45"/>
        <v>785</v>
      </c>
      <c r="S207" s="278">
        <v>0</v>
      </c>
      <c r="T207" s="278">
        <v>0</v>
      </c>
      <c r="U207" s="275">
        <f t="shared" si="44"/>
        <v>0</v>
      </c>
    </row>
    <row r="208" spans="1:21" ht="15" hidden="1" customHeight="1" outlineLevel="1">
      <c r="A208" s="728"/>
      <c r="B208" s="725"/>
      <c r="C208" s="328" t="s">
        <v>263</v>
      </c>
      <c r="D208" s="276">
        <v>149</v>
      </c>
      <c r="E208" s="276">
        <v>40</v>
      </c>
      <c r="F208" s="276">
        <v>38</v>
      </c>
      <c r="G208" s="276">
        <v>80</v>
      </c>
      <c r="H208" s="276">
        <v>7</v>
      </c>
      <c r="I208" s="276">
        <v>304</v>
      </c>
      <c r="J208" s="276">
        <v>6</v>
      </c>
      <c r="K208" s="277">
        <v>0</v>
      </c>
      <c r="L208" s="276">
        <v>1</v>
      </c>
      <c r="M208" s="277">
        <v>3</v>
      </c>
      <c r="N208" s="276">
        <v>1</v>
      </c>
      <c r="O208" s="276">
        <v>3</v>
      </c>
      <c r="P208" s="272">
        <f t="shared" si="42"/>
        <v>618</v>
      </c>
      <c r="Q208" s="273">
        <f t="shared" si="43"/>
        <v>14</v>
      </c>
      <c r="R208" s="272">
        <f t="shared" si="45"/>
        <v>632</v>
      </c>
      <c r="S208" s="278">
        <v>0</v>
      </c>
      <c r="T208" s="278">
        <v>0</v>
      </c>
      <c r="U208" s="275">
        <f t="shared" si="44"/>
        <v>0</v>
      </c>
    </row>
    <row r="209" spans="1:21" ht="15" hidden="1" customHeight="1" outlineLevel="1">
      <c r="A209" s="728"/>
      <c r="B209" s="725"/>
      <c r="C209" s="328" t="s">
        <v>264</v>
      </c>
      <c r="D209" s="276">
        <v>12</v>
      </c>
      <c r="E209" s="276">
        <v>3</v>
      </c>
      <c r="F209" s="276">
        <v>3</v>
      </c>
      <c r="G209" s="276">
        <v>4</v>
      </c>
      <c r="H209" s="276">
        <v>0</v>
      </c>
      <c r="I209" s="276">
        <v>20</v>
      </c>
      <c r="J209" s="277">
        <v>0</v>
      </c>
      <c r="K209" s="277">
        <v>0</v>
      </c>
      <c r="L209" s="276">
        <v>0</v>
      </c>
      <c r="M209" s="277">
        <v>0</v>
      </c>
      <c r="N209" s="277">
        <v>0</v>
      </c>
      <c r="O209" s="276">
        <v>0</v>
      </c>
      <c r="P209" s="272">
        <f t="shared" si="42"/>
        <v>42</v>
      </c>
      <c r="Q209" s="273">
        <f t="shared" si="43"/>
        <v>0</v>
      </c>
      <c r="R209" s="272">
        <f t="shared" si="45"/>
        <v>42</v>
      </c>
      <c r="S209" s="278">
        <v>0</v>
      </c>
      <c r="T209" s="278">
        <v>0</v>
      </c>
      <c r="U209" s="275">
        <f t="shared" si="44"/>
        <v>0</v>
      </c>
    </row>
    <row r="210" spans="1:21" ht="22.5" hidden="1" outlineLevel="1">
      <c r="A210" s="728"/>
      <c r="B210" s="725"/>
      <c r="C210" s="328" t="s">
        <v>265</v>
      </c>
      <c r="D210" s="276">
        <v>85</v>
      </c>
      <c r="E210" s="276">
        <v>10</v>
      </c>
      <c r="F210" s="276">
        <v>12</v>
      </c>
      <c r="G210" s="276">
        <v>24</v>
      </c>
      <c r="H210" s="276">
        <v>7</v>
      </c>
      <c r="I210" s="276">
        <v>125</v>
      </c>
      <c r="J210" s="276">
        <v>21</v>
      </c>
      <c r="K210" s="276">
        <v>6</v>
      </c>
      <c r="L210" s="276">
        <v>7</v>
      </c>
      <c r="M210" s="276">
        <v>11</v>
      </c>
      <c r="N210" s="277">
        <v>1</v>
      </c>
      <c r="O210" s="276">
        <v>25</v>
      </c>
      <c r="P210" s="272">
        <f t="shared" si="42"/>
        <v>263</v>
      </c>
      <c r="Q210" s="273">
        <f t="shared" si="43"/>
        <v>71</v>
      </c>
      <c r="R210" s="272">
        <f t="shared" si="45"/>
        <v>334</v>
      </c>
      <c r="S210" s="278">
        <v>1</v>
      </c>
      <c r="T210" s="278">
        <v>0</v>
      </c>
      <c r="U210" s="275">
        <f t="shared" si="44"/>
        <v>1</v>
      </c>
    </row>
    <row r="211" spans="1:21" ht="22.5" hidden="1" outlineLevel="1">
      <c r="A211" s="728"/>
      <c r="B211" s="328" t="s">
        <v>266</v>
      </c>
      <c r="C211" s="328" t="s">
        <v>267</v>
      </c>
      <c r="D211" s="276">
        <v>235</v>
      </c>
      <c r="E211" s="276">
        <v>27</v>
      </c>
      <c r="F211" s="276">
        <v>57</v>
      </c>
      <c r="G211" s="276">
        <v>87</v>
      </c>
      <c r="H211" s="276">
        <v>20</v>
      </c>
      <c r="I211" s="276">
        <v>361</v>
      </c>
      <c r="J211" s="276">
        <v>53</v>
      </c>
      <c r="K211" s="276">
        <v>5</v>
      </c>
      <c r="L211" s="276">
        <v>12</v>
      </c>
      <c r="M211" s="276">
        <v>20</v>
      </c>
      <c r="N211" s="276">
        <v>5</v>
      </c>
      <c r="O211" s="276">
        <v>59</v>
      </c>
      <c r="P211" s="272">
        <f t="shared" si="42"/>
        <v>787</v>
      </c>
      <c r="Q211" s="273">
        <f t="shared" si="43"/>
        <v>154</v>
      </c>
      <c r="R211" s="272">
        <f t="shared" si="45"/>
        <v>941</v>
      </c>
      <c r="S211" s="278">
        <v>5</v>
      </c>
      <c r="T211" s="278">
        <v>0</v>
      </c>
      <c r="U211" s="275">
        <f t="shared" si="44"/>
        <v>5</v>
      </c>
    </row>
    <row r="212" spans="1:21" ht="15" hidden="1" customHeight="1" outlineLevel="1">
      <c r="A212" s="728"/>
      <c r="B212" s="725" t="s">
        <v>268</v>
      </c>
      <c r="C212" s="328" t="s">
        <v>269</v>
      </c>
      <c r="D212" s="276">
        <v>182</v>
      </c>
      <c r="E212" s="276">
        <v>41</v>
      </c>
      <c r="F212" s="276">
        <v>50</v>
      </c>
      <c r="G212" s="276">
        <v>69</v>
      </c>
      <c r="H212" s="276">
        <v>16</v>
      </c>
      <c r="I212" s="276">
        <v>256</v>
      </c>
      <c r="J212" s="276">
        <v>30</v>
      </c>
      <c r="K212" s="277">
        <v>2</v>
      </c>
      <c r="L212" s="276">
        <v>4</v>
      </c>
      <c r="M212" s="276">
        <v>12</v>
      </c>
      <c r="N212" s="277">
        <v>0</v>
      </c>
      <c r="O212" s="276">
        <v>32</v>
      </c>
      <c r="P212" s="272">
        <f t="shared" si="42"/>
        <v>614</v>
      </c>
      <c r="Q212" s="273">
        <f t="shared" si="43"/>
        <v>80</v>
      </c>
      <c r="R212" s="272">
        <f t="shared" si="45"/>
        <v>694</v>
      </c>
      <c r="S212" s="278">
        <v>4</v>
      </c>
      <c r="T212" s="278">
        <v>0</v>
      </c>
      <c r="U212" s="275">
        <f t="shared" si="44"/>
        <v>4</v>
      </c>
    </row>
    <row r="213" spans="1:21" ht="22.5" hidden="1" outlineLevel="1">
      <c r="A213" s="728"/>
      <c r="B213" s="725"/>
      <c r="C213" s="328" t="s">
        <v>270</v>
      </c>
      <c r="D213" s="276">
        <v>156</v>
      </c>
      <c r="E213" s="276">
        <v>16</v>
      </c>
      <c r="F213" s="276">
        <v>35</v>
      </c>
      <c r="G213" s="276">
        <v>36</v>
      </c>
      <c r="H213" s="276">
        <v>11</v>
      </c>
      <c r="I213" s="276">
        <v>248</v>
      </c>
      <c r="J213" s="276">
        <v>16</v>
      </c>
      <c r="K213" s="276">
        <v>2</v>
      </c>
      <c r="L213" s="276">
        <v>0</v>
      </c>
      <c r="M213" s="276">
        <v>7</v>
      </c>
      <c r="N213" s="276">
        <v>2</v>
      </c>
      <c r="O213" s="276">
        <v>30</v>
      </c>
      <c r="P213" s="272">
        <f t="shared" si="42"/>
        <v>502</v>
      </c>
      <c r="Q213" s="273">
        <f t="shared" si="43"/>
        <v>57</v>
      </c>
      <c r="R213" s="272">
        <f t="shared" si="45"/>
        <v>559</v>
      </c>
      <c r="S213" s="278">
        <v>1</v>
      </c>
      <c r="T213" s="278">
        <v>0</v>
      </c>
      <c r="U213" s="275">
        <f t="shared" si="44"/>
        <v>1</v>
      </c>
    </row>
    <row r="214" spans="1:21" ht="15" hidden="1" customHeight="1" outlineLevel="1">
      <c r="A214" s="728"/>
      <c r="B214" s="725" t="s">
        <v>271</v>
      </c>
      <c r="C214" s="328" t="s">
        <v>272</v>
      </c>
      <c r="D214" s="276">
        <v>150</v>
      </c>
      <c r="E214" s="276">
        <v>13</v>
      </c>
      <c r="F214" s="276">
        <v>25</v>
      </c>
      <c r="G214" s="276">
        <v>31</v>
      </c>
      <c r="H214" s="276">
        <v>4</v>
      </c>
      <c r="I214" s="276">
        <v>121</v>
      </c>
      <c r="J214" s="276">
        <v>33</v>
      </c>
      <c r="K214" s="276">
        <v>3</v>
      </c>
      <c r="L214" s="276">
        <v>4</v>
      </c>
      <c r="M214" s="276">
        <v>7</v>
      </c>
      <c r="N214" s="276">
        <v>2</v>
      </c>
      <c r="O214" s="276">
        <v>27</v>
      </c>
      <c r="P214" s="272">
        <f t="shared" si="42"/>
        <v>344</v>
      </c>
      <c r="Q214" s="273">
        <f t="shared" si="43"/>
        <v>76</v>
      </c>
      <c r="R214" s="272">
        <f t="shared" si="45"/>
        <v>420</v>
      </c>
      <c r="S214" s="278">
        <v>10</v>
      </c>
      <c r="T214" s="278">
        <v>0</v>
      </c>
      <c r="U214" s="275">
        <f t="shared" si="44"/>
        <v>10</v>
      </c>
    </row>
    <row r="215" spans="1:21" ht="15" hidden="1" customHeight="1" outlineLevel="1">
      <c r="A215" s="728"/>
      <c r="B215" s="725"/>
      <c r="C215" s="328" t="s">
        <v>273</v>
      </c>
      <c r="D215" s="276">
        <v>93</v>
      </c>
      <c r="E215" s="276">
        <v>18</v>
      </c>
      <c r="F215" s="276">
        <v>33</v>
      </c>
      <c r="G215" s="276">
        <v>38</v>
      </c>
      <c r="H215" s="276">
        <v>17</v>
      </c>
      <c r="I215" s="276">
        <v>192</v>
      </c>
      <c r="J215" s="276">
        <v>8</v>
      </c>
      <c r="K215" s="276">
        <v>2</v>
      </c>
      <c r="L215" s="276">
        <v>5</v>
      </c>
      <c r="M215" s="276">
        <v>2</v>
      </c>
      <c r="N215" s="277">
        <v>0</v>
      </c>
      <c r="O215" s="276">
        <v>16</v>
      </c>
      <c r="P215" s="272">
        <f t="shared" si="42"/>
        <v>391</v>
      </c>
      <c r="Q215" s="273">
        <f t="shared" si="43"/>
        <v>33</v>
      </c>
      <c r="R215" s="272">
        <f t="shared" si="45"/>
        <v>424</v>
      </c>
      <c r="S215" s="278">
        <v>17</v>
      </c>
      <c r="T215" s="278">
        <v>0</v>
      </c>
      <c r="U215" s="275">
        <f t="shared" si="44"/>
        <v>17</v>
      </c>
    </row>
    <row r="216" spans="1:21" ht="22.5" hidden="1" outlineLevel="1">
      <c r="A216" s="728"/>
      <c r="B216" s="725"/>
      <c r="C216" s="328" t="s">
        <v>274</v>
      </c>
      <c r="D216" s="276">
        <v>9</v>
      </c>
      <c r="E216" s="277">
        <v>0</v>
      </c>
      <c r="F216" s="277">
        <v>0</v>
      </c>
      <c r="G216" s="277">
        <v>0</v>
      </c>
      <c r="H216" s="277">
        <v>0</v>
      </c>
      <c r="I216" s="276">
        <v>3</v>
      </c>
      <c r="J216" s="276">
        <v>1</v>
      </c>
      <c r="K216" s="277">
        <v>0</v>
      </c>
      <c r="L216" s="277">
        <v>0</v>
      </c>
      <c r="M216" s="277">
        <v>0</v>
      </c>
      <c r="N216" s="277">
        <v>0</v>
      </c>
      <c r="O216" s="277">
        <v>1</v>
      </c>
      <c r="P216" s="272">
        <f t="shared" si="42"/>
        <v>12</v>
      </c>
      <c r="Q216" s="273">
        <f t="shared" si="43"/>
        <v>2</v>
      </c>
      <c r="R216" s="272">
        <f t="shared" si="45"/>
        <v>14</v>
      </c>
      <c r="S216" s="278">
        <v>0</v>
      </c>
      <c r="T216" s="278">
        <v>0</v>
      </c>
      <c r="U216" s="275">
        <f t="shared" si="44"/>
        <v>0</v>
      </c>
    </row>
    <row r="217" spans="1:21" ht="15" hidden="1" customHeight="1" outlineLevel="1">
      <c r="A217" s="728"/>
      <c r="B217" s="725"/>
      <c r="C217" s="328" t="s">
        <v>275</v>
      </c>
      <c r="D217" s="276">
        <v>2</v>
      </c>
      <c r="E217" s="277">
        <v>0</v>
      </c>
      <c r="F217" s="276">
        <v>1</v>
      </c>
      <c r="G217" s="277">
        <v>2</v>
      </c>
      <c r="H217" s="277">
        <v>0</v>
      </c>
      <c r="I217" s="276">
        <v>2</v>
      </c>
      <c r="J217" s="277">
        <v>1</v>
      </c>
      <c r="K217" s="277">
        <v>0</v>
      </c>
      <c r="L217" s="276">
        <v>0</v>
      </c>
      <c r="M217" s="277">
        <v>0</v>
      </c>
      <c r="N217" s="277">
        <v>0</v>
      </c>
      <c r="O217" s="277">
        <v>2</v>
      </c>
      <c r="P217" s="272">
        <f t="shared" si="42"/>
        <v>7</v>
      </c>
      <c r="Q217" s="273">
        <f t="shared" si="43"/>
        <v>3</v>
      </c>
      <c r="R217" s="272">
        <f t="shared" si="45"/>
        <v>10</v>
      </c>
      <c r="S217" s="278">
        <v>0</v>
      </c>
      <c r="T217" s="278">
        <v>0</v>
      </c>
      <c r="U217" s="275">
        <f t="shared" si="44"/>
        <v>0</v>
      </c>
    </row>
    <row r="218" spans="1:21" ht="22.5" hidden="1" outlineLevel="1">
      <c r="A218" s="728"/>
      <c r="B218" s="725"/>
      <c r="C218" s="328" t="s">
        <v>276</v>
      </c>
      <c r="D218" s="276">
        <v>10</v>
      </c>
      <c r="E218" s="277">
        <v>0</v>
      </c>
      <c r="F218" s="276">
        <v>0</v>
      </c>
      <c r="G218" s="276">
        <v>0</v>
      </c>
      <c r="H218" s="276">
        <v>0</v>
      </c>
      <c r="I218" s="276">
        <v>6</v>
      </c>
      <c r="J218" s="276">
        <v>1</v>
      </c>
      <c r="K218" s="276">
        <v>0</v>
      </c>
      <c r="L218" s="276">
        <v>0</v>
      </c>
      <c r="M218" s="276">
        <v>1</v>
      </c>
      <c r="N218" s="276">
        <v>0</v>
      </c>
      <c r="O218" s="276">
        <v>1</v>
      </c>
      <c r="P218" s="272">
        <f t="shared" si="42"/>
        <v>16</v>
      </c>
      <c r="Q218" s="273">
        <f t="shared" si="43"/>
        <v>3</v>
      </c>
      <c r="R218" s="272">
        <f t="shared" si="45"/>
        <v>19</v>
      </c>
      <c r="S218" s="278">
        <v>0</v>
      </c>
      <c r="T218" s="278">
        <v>0</v>
      </c>
      <c r="U218" s="275">
        <f t="shared" si="44"/>
        <v>0</v>
      </c>
    </row>
    <row r="219" spans="1:21" ht="15" hidden="1" customHeight="1" outlineLevel="1">
      <c r="A219" s="728"/>
      <c r="B219" s="725" t="s">
        <v>277</v>
      </c>
      <c r="C219" s="328" t="s">
        <v>278</v>
      </c>
      <c r="D219" s="276">
        <v>158</v>
      </c>
      <c r="E219" s="276">
        <v>10</v>
      </c>
      <c r="F219" s="276">
        <v>21</v>
      </c>
      <c r="G219" s="276">
        <v>28</v>
      </c>
      <c r="H219" s="276">
        <v>4</v>
      </c>
      <c r="I219" s="276">
        <v>208</v>
      </c>
      <c r="J219" s="276">
        <v>0</v>
      </c>
      <c r="K219" s="277">
        <v>2</v>
      </c>
      <c r="L219" s="277">
        <v>0</v>
      </c>
      <c r="M219" s="277">
        <v>0</v>
      </c>
      <c r="N219" s="277">
        <v>0</v>
      </c>
      <c r="O219" s="276">
        <v>1</v>
      </c>
      <c r="P219" s="272">
        <f t="shared" si="42"/>
        <v>429</v>
      </c>
      <c r="Q219" s="273">
        <f t="shared" si="43"/>
        <v>3</v>
      </c>
      <c r="R219" s="272">
        <f t="shared" si="45"/>
        <v>432</v>
      </c>
      <c r="S219" s="278">
        <v>0</v>
      </c>
      <c r="T219" s="278">
        <v>0</v>
      </c>
      <c r="U219" s="275">
        <f t="shared" si="44"/>
        <v>0</v>
      </c>
    </row>
    <row r="220" spans="1:21" ht="15" hidden="1" customHeight="1" outlineLevel="1">
      <c r="A220" s="728"/>
      <c r="B220" s="725"/>
      <c r="C220" s="328" t="s">
        <v>279</v>
      </c>
      <c r="D220" s="276">
        <v>17</v>
      </c>
      <c r="E220" s="276">
        <v>0</v>
      </c>
      <c r="F220" s="276">
        <v>6</v>
      </c>
      <c r="G220" s="277">
        <v>0</v>
      </c>
      <c r="H220" s="276">
        <v>1</v>
      </c>
      <c r="I220" s="276">
        <v>33</v>
      </c>
      <c r="J220" s="277">
        <v>1</v>
      </c>
      <c r="K220" s="277">
        <v>0</v>
      </c>
      <c r="L220" s="277">
        <v>0</v>
      </c>
      <c r="M220" s="277">
        <v>0</v>
      </c>
      <c r="N220" s="277">
        <v>0</v>
      </c>
      <c r="O220" s="277">
        <v>0</v>
      </c>
      <c r="P220" s="272">
        <f t="shared" si="42"/>
        <v>57</v>
      </c>
      <c r="Q220" s="273">
        <f t="shared" si="43"/>
        <v>1</v>
      </c>
      <c r="R220" s="272">
        <f t="shared" si="45"/>
        <v>58</v>
      </c>
      <c r="S220" s="278">
        <v>0</v>
      </c>
      <c r="T220" s="278">
        <v>0</v>
      </c>
      <c r="U220" s="275">
        <f t="shared" si="44"/>
        <v>0</v>
      </c>
    </row>
    <row r="221" spans="1:21" ht="22.5" hidden="1" outlineLevel="1">
      <c r="A221" s="728"/>
      <c r="B221" s="725"/>
      <c r="C221" s="328" t="s">
        <v>280</v>
      </c>
      <c r="D221" s="277">
        <v>0</v>
      </c>
      <c r="E221" s="277">
        <v>0</v>
      </c>
      <c r="F221" s="277">
        <v>0</v>
      </c>
      <c r="G221" s="276">
        <v>0</v>
      </c>
      <c r="H221" s="277">
        <v>0</v>
      </c>
      <c r="I221" s="276">
        <v>0</v>
      </c>
      <c r="J221" s="277">
        <v>0</v>
      </c>
      <c r="K221" s="277">
        <v>0</v>
      </c>
      <c r="L221" s="277">
        <v>0</v>
      </c>
      <c r="M221" s="277">
        <v>0</v>
      </c>
      <c r="N221" s="277">
        <v>0</v>
      </c>
      <c r="O221" s="277">
        <v>0</v>
      </c>
      <c r="P221" s="272">
        <f t="shared" si="42"/>
        <v>0</v>
      </c>
      <c r="Q221" s="273">
        <f t="shared" si="43"/>
        <v>0</v>
      </c>
      <c r="R221" s="272">
        <f t="shared" si="45"/>
        <v>0</v>
      </c>
      <c r="S221" s="278">
        <v>0</v>
      </c>
      <c r="T221" s="278">
        <v>0</v>
      </c>
      <c r="U221" s="275">
        <f t="shared" si="44"/>
        <v>0</v>
      </c>
    </row>
    <row r="222" spans="1:21" ht="15" hidden="1" customHeight="1" outlineLevel="1">
      <c r="A222" s="728"/>
      <c r="B222" s="725" t="s">
        <v>281</v>
      </c>
      <c r="C222" s="328" t="s">
        <v>282</v>
      </c>
      <c r="D222" s="276">
        <v>429</v>
      </c>
      <c r="E222" s="276">
        <v>31</v>
      </c>
      <c r="F222" s="276">
        <v>59</v>
      </c>
      <c r="G222" s="276">
        <v>75</v>
      </c>
      <c r="H222" s="276">
        <v>24</v>
      </c>
      <c r="I222" s="276">
        <v>489</v>
      </c>
      <c r="J222" s="276">
        <v>5</v>
      </c>
      <c r="K222" s="276">
        <v>1</v>
      </c>
      <c r="L222" s="277">
        <v>0</v>
      </c>
      <c r="M222" s="277">
        <v>3</v>
      </c>
      <c r="N222" s="276">
        <v>0</v>
      </c>
      <c r="O222" s="276">
        <v>2</v>
      </c>
      <c r="P222" s="272">
        <f t="shared" si="42"/>
        <v>1107</v>
      </c>
      <c r="Q222" s="273">
        <f t="shared" si="43"/>
        <v>11</v>
      </c>
      <c r="R222" s="272">
        <f t="shared" si="45"/>
        <v>1118</v>
      </c>
      <c r="S222" s="278">
        <v>0</v>
      </c>
      <c r="T222" s="278">
        <v>0</v>
      </c>
      <c r="U222" s="275">
        <f t="shared" si="44"/>
        <v>0</v>
      </c>
    </row>
    <row r="223" spans="1:21" ht="15" hidden="1" customHeight="1" outlineLevel="1">
      <c r="A223" s="728"/>
      <c r="B223" s="725"/>
      <c r="C223" s="328" t="s">
        <v>283</v>
      </c>
      <c r="D223" s="276">
        <v>9</v>
      </c>
      <c r="E223" s="277">
        <v>0</v>
      </c>
      <c r="F223" s="276">
        <v>2</v>
      </c>
      <c r="G223" s="276">
        <v>2</v>
      </c>
      <c r="H223" s="276">
        <v>0</v>
      </c>
      <c r="I223" s="276">
        <v>28</v>
      </c>
      <c r="J223" s="277">
        <v>1</v>
      </c>
      <c r="K223" s="277">
        <v>0</v>
      </c>
      <c r="L223" s="277">
        <v>0</v>
      </c>
      <c r="M223" s="277">
        <v>0</v>
      </c>
      <c r="N223" s="277">
        <v>0</v>
      </c>
      <c r="O223" s="277">
        <v>0</v>
      </c>
      <c r="P223" s="272">
        <f t="shared" si="42"/>
        <v>41</v>
      </c>
      <c r="Q223" s="273">
        <f t="shared" si="43"/>
        <v>1</v>
      </c>
      <c r="R223" s="272">
        <f t="shared" si="45"/>
        <v>42</v>
      </c>
      <c r="S223" s="278">
        <v>0</v>
      </c>
      <c r="T223" s="278">
        <v>0</v>
      </c>
      <c r="U223" s="275">
        <f t="shared" si="44"/>
        <v>0</v>
      </c>
    </row>
    <row r="224" spans="1:21" ht="15" hidden="1" customHeight="1" outlineLevel="1">
      <c r="A224" s="728"/>
      <c r="B224" s="725"/>
      <c r="C224" s="328" t="s">
        <v>284</v>
      </c>
      <c r="D224" s="276">
        <v>303</v>
      </c>
      <c r="E224" s="276">
        <v>11</v>
      </c>
      <c r="F224" s="276">
        <v>25</v>
      </c>
      <c r="G224" s="276">
        <v>30</v>
      </c>
      <c r="H224" s="276">
        <v>14</v>
      </c>
      <c r="I224" s="276">
        <v>285</v>
      </c>
      <c r="J224" s="276">
        <v>1</v>
      </c>
      <c r="K224" s="277">
        <v>0</v>
      </c>
      <c r="L224" s="277">
        <v>0</v>
      </c>
      <c r="M224" s="277">
        <v>0</v>
      </c>
      <c r="N224" s="277">
        <v>0</v>
      </c>
      <c r="O224" s="276">
        <v>0</v>
      </c>
      <c r="P224" s="272">
        <f t="shared" si="42"/>
        <v>668</v>
      </c>
      <c r="Q224" s="273">
        <f t="shared" si="43"/>
        <v>1</v>
      </c>
      <c r="R224" s="272">
        <f t="shared" si="45"/>
        <v>669</v>
      </c>
      <c r="S224" s="278">
        <v>0</v>
      </c>
      <c r="T224" s="278">
        <v>0</v>
      </c>
      <c r="U224" s="275">
        <f t="shared" si="44"/>
        <v>0</v>
      </c>
    </row>
    <row r="225" spans="1:21" ht="15" hidden="1" customHeight="1" outlineLevel="1">
      <c r="A225" s="728"/>
      <c r="B225" s="725"/>
      <c r="C225" s="328" t="s">
        <v>285</v>
      </c>
      <c r="D225" s="276">
        <v>20</v>
      </c>
      <c r="E225" s="277">
        <v>0</v>
      </c>
      <c r="F225" s="277">
        <v>2</v>
      </c>
      <c r="G225" s="277">
        <v>2</v>
      </c>
      <c r="H225" s="277">
        <v>1</v>
      </c>
      <c r="I225" s="276">
        <v>15</v>
      </c>
      <c r="J225" s="277">
        <v>1</v>
      </c>
      <c r="K225" s="277">
        <v>0</v>
      </c>
      <c r="L225" s="277">
        <v>0</v>
      </c>
      <c r="M225" s="277">
        <v>0</v>
      </c>
      <c r="N225" s="277">
        <v>0</v>
      </c>
      <c r="O225" s="277">
        <v>0</v>
      </c>
      <c r="P225" s="272">
        <f t="shared" si="42"/>
        <v>40</v>
      </c>
      <c r="Q225" s="273">
        <f t="shared" si="43"/>
        <v>1</v>
      </c>
      <c r="R225" s="272">
        <f t="shared" si="45"/>
        <v>41</v>
      </c>
      <c r="S225" s="278">
        <v>0</v>
      </c>
      <c r="T225" s="278">
        <v>0</v>
      </c>
      <c r="U225" s="275">
        <f t="shared" si="44"/>
        <v>0</v>
      </c>
    </row>
    <row r="226" spans="1:21" ht="15" hidden="1" customHeight="1" outlineLevel="1">
      <c r="A226" s="728"/>
      <c r="B226" s="725"/>
      <c r="C226" s="328" t="s">
        <v>286</v>
      </c>
      <c r="D226" s="276">
        <v>41</v>
      </c>
      <c r="E226" s="276">
        <v>5</v>
      </c>
      <c r="F226" s="276">
        <v>4</v>
      </c>
      <c r="G226" s="276">
        <v>8</v>
      </c>
      <c r="H226" s="277">
        <v>2</v>
      </c>
      <c r="I226" s="276">
        <v>26</v>
      </c>
      <c r="J226" s="277">
        <v>6</v>
      </c>
      <c r="K226" s="277">
        <v>0</v>
      </c>
      <c r="L226" s="277">
        <v>1</v>
      </c>
      <c r="M226" s="277">
        <v>1</v>
      </c>
      <c r="N226" s="277">
        <v>0</v>
      </c>
      <c r="O226" s="277">
        <v>6</v>
      </c>
      <c r="P226" s="272">
        <f t="shared" si="42"/>
        <v>86</v>
      </c>
      <c r="Q226" s="273">
        <f t="shared" si="43"/>
        <v>14</v>
      </c>
      <c r="R226" s="272">
        <f t="shared" si="45"/>
        <v>100</v>
      </c>
      <c r="S226" s="278">
        <v>0</v>
      </c>
      <c r="T226" s="278">
        <v>0</v>
      </c>
      <c r="U226" s="275">
        <f t="shared" si="44"/>
        <v>0</v>
      </c>
    </row>
    <row r="227" spans="1:21" ht="22.5" hidden="1" outlineLevel="1">
      <c r="A227" s="728"/>
      <c r="B227" s="725"/>
      <c r="C227" s="328" t="s">
        <v>287</v>
      </c>
      <c r="D227" s="276">
        <v>32</v>
      </c>
      <c r="E227" s="277">
        <v>1</v>
      </c>
      <c r="F227" s="276">
        <v>5</v>
      </c>
      <c r="G227" s="276">
        <v>5</v>
      </c>
      <c r="H227" s="276">
        <v>2</v>
      </c>
      <c r="I227" s="276">
        <v>45</v>
      </c>
      <c r="J227" s="277">
        <v>0</v>
      </c>
      <c r="K227" s="277">
        <v>0</v>
      </c>
      <c r="L227" s="277">
        <v>0</v>
      </c>
      <c r="M227" s="277">
        <v>0</v>
      </c>
      <c r="N227" s="277">
        <v>0</v>
      </c>
      <c r="O227" s="277">
        <v>0</v>
      </c>
      <c r="P227" s="272">
        <f t="shared" si="42"/>
        <v>90</v>
      </c>
      <c r="Q227" s="273">
        <f t="shared" si="43"/>
        <v>0</v>
      </c>
      <c r="R227" s="272">
        <f t="shared" si="45"/>
        <v>90</v>
      </c>
      <c r="S227" s="278">
        <v>2</v>
      </c>
      <c r="T227" s="278">
        <v>0</v>
      </c>
      <c r="U227" s="275">
        <f t="shared" si="44"/>
        <v>2</v>
      </c>
    </row>
    <row r="228" spans="1:21" ht="56.25" hidden="1" outlineLevel="1">
      <c r="A228" s="728"/>
      <c r="B228" s="328" t="s">
        <v>288</v>
      </c>
      <c r="C228" s="328" t="s">
        <v>289</v>
      </c>
      <c r="D228" s="276">
        <v>620</v>
      </c>
      <c r="E228" s="276">
        <v>47</v>
      </c>
      <c r="F228" s="276">
        <v>66</v>
      </c>
      <c r="G228" s="276">
        <v>164</v>
      </c>
      <c r="H228" s="276">
        <v>36</v>
      </c>
      <c r="I228" s="276">
        <v>855</v>
      </c>
      <c r="J228" s="276">
        <v>116</v>
      </c>
      <c r="K228" s="276">
        <v>6</v>
      </c>
      <c r="L228" s="276">
        <v>20</v>
      </c>
      <c r="M228" s="276">
        <v>34</v>
      </c>
      <c r="N228" s="276">
        <v>4</v>
      </c>
      <c r="O228" s="276">
        <v>129</v>
      </c>
      <c r="P228" s="272">
        <f t="shared" si="42"/>
        <v>1788</v>
      </c>
      <c r="Q228" s="273">
        <f t="shared" si="43"/>
        <v>309</v>
      </c>
      <c r="R228" s="272">
        <f t="shared" si="45"/>
        <v>2097</v>
      </c>
      <c r="S228" s="278">
        <v>6</v>
      </c>
      <c r="T228" s="278">
        <v>1</v>
      </c>
      <c r="U228" s="275">
        <f t="shared" si="44"/>
        <v>7</v>
      </c>
    </row>
    <row r="229" spans="1:21" ht="15" hidden="1" customHeight="1" outlineLevel="1">
      <c r="A229" s="728"/>
      <c r="B229" s="725" t="s">
        <v>290</v>
      </c>
      <c r="C229" s="328" t="s">
        <v>291</v>
      </c>
      <c r="D229" s="276">
        <v>17</v>
      </c>
      <c r="E229" s="276">
        <v>4</v>
      </c>
      <c r="F229" s="276">
        <v>6</v>
      </c>
      <c r="G229" s="277">
        <v>14</v>
      </c>
      <c r="H229" s="277">
        <v>2</v>
      </c>
      <c r="I229" s="276">
        <v>37</v>
      </c>
      <c r="J229" s="276">
        <v>7</v>
      </c>
      <c r="K229" s="277">
        <v>1</v>
      </c>
      <c r="L229" s="277">
        <v>0</v>
      </c>
      <c r="M229" s="277">
        <v>1</v>
      </c>
      <c r="N229" s="277">
        <v>0</v>
      </c>
      <c r="O229" s="276">
        <v>6</v>
      </c>
      <c r="P229" s="272">
        <f t="shared" si="42"/>
        <v>80</v>
      </c>
      <c r="Q229" s="273">
        <f t="shared" si="43"/>
        <v>15</v>
      </c>
      <c r="R229" s="272">
        <f t="shared" si="45"/>
        <v>95</v>
      </c>
      <c r="S229" s="278">
        <v>1</v>
      </c>
      <c r="T229" s="278">
        <v>0</v>
      </c>
      <c r="U229" s="275">
        <f t="shared" si="44"/>
        <v>1</v>
      </c>
    </row>
    <row r="230" spans="1:21" ht="22.5" hidden="1" outlineLevel="1">
      <c r="A230" s="729"/>
      <c r="B230" s="725"/>
      <c r="C230" s="328" t="s">
        <v>292</v>
      </c>
      <c r="D230" s="276">
        <v>50</v>
      </c>
      <c r="E230" s="277">
        <v>3</v>
      </c>
      <c r="F230" s="276">
        <v>6</v>
      </c>
      <c r="G230" s="276">
        <v>10</v>
      </c>
      <c r="H230" s="276">
        <v>1</v>
      </c>
      <c r="I230" s="276">
        <v>71</v>
      </c>
      <c r="J230" s="276">
        <v>1</v>
      </c>
      <c r="K230" s="277">
        <v>1</v>
      </c>
      <c r="L230" s="276">
        <v>1</v>
      </c>
      <c r="M230" s="276">
        <v>1</v>
      </c>
      <c r="N230" s="276">
        <v>0</v>
      </c>
      <c r="O230" s="276">
        <v>1</v>
      </c>
      <c r="P230" s="272">
        <f t="shared" si="42"/>
        <v>141</v>
      </c>
      <c r="Q230" s="273">
        <f t="shared" si="43"/>
        <v>5</v>
      </c>
      <c r="R230" s="272">
        <f t="shared" si="45"/>
        <v>146</v>
      </c>
      <c r="S230" s="278">
        <v>0</v>
      </c>
      <c r="T230" s="278">
        <v>0</v>
      </c>
      <c r="U230" s="275">
        <f t="shared" si="44"/>
        <v>0</v>
      </c>
    </row>
    <row r="231" spans="1:21" ht="14.1" customHeight="1" collapsed="1">
      <c r="A231" s="721" t="s">
        <v>293</v>
      </c>
      <c r="B231" s="721"/>
      <c r="C231" s="721"/>
      <c r="D231" s="191">
        <f t="shared" ref="D231:T231" si="47">SUM(D232:D247)</f>
        <v>3264</v>
      </c>
      <c r="E231" s="191">
        <f t="shared" si="47"/>
        <v>468</v>
      </c>
      <c r="F231" s="191">
        <f t="shared" si="47"/>
        <v>797</v>
      </c>
      <c r="G231" s="191">
        <f t="shared" si="47"/>
        <v>1033</v>
      </c>
      <c r="H231" s="191">
        <f t="shared" si="47"/>
        <v>330</v>
      </c>
      <c r="I231" s="191">
        <f t="shared" si="47"/>
        <v>6438</v>
      </c>
      <c r="J231" s="191">
        <f t="shared" si="47"/>
        <v>84</v>
      </c>
      <c r="K231" s="191">
        <f t="shared" si="47"/>
        <v>7</v>
      </c>
      <c r="L231" s="191">
        <f t="shared" si="47"/>
        <v>9</v>
      </c>
      <c r="M231" s="191">
        <f t="shared" si="47"/>
        <v>15</v>
      </c>
      <c r="N231" s="191">
        <f t="shared" si="47"/>
        <v>5</v>
      </c>
      <c r="O231" s="191">
        <f t="shared" si="47"/>
        <v>79</v>
      </c>
      <c r="P231" s="192">
        <f t="shared" si="42"/>
        <v>12330</v>
      </c>
      <c r="Q231" s="192">
        <f t="shared" si="43"/>
        <v>199</v>
      </c>
      <c r="R231" s="192">
        <f t="shared" si="45"/>
        <v>12529</v>
      </c>
      <c r="S231" s="192">
        <f t="shared" si="47"/>
        <v>29</v>
      </c>
      <c r="T231" s="192">
        <f t="shared" si="47"/>
        <v>0</v>
      </c>
      <c r="U231" s="192">
        <f t="shared" si="44"/>
        <v>29</v>
      </c>
    </row>
    <row r="232" spans="1:21" ht="45" hidden="1" outlineLevel="1">
      <c r="A232" s="724" t="s">
        <v>293</v>
      </c>
      <c r="B232" s="328" t="s">
        <v>294</v>
      </c>
      <c r="C232" s="328" t="s">
        <v>295</v>
      </c>
      <c r="D232" s="276">
        <v>998</v>
      </c>
      <c r="E232" s="276">
        <v>110</v>
      </c>
      <c r="F232" s="276">
        <v>233</v>
      </c>
      <c r="G232" s="276">
        <v>293</v>
      </c>
      <c r="H232" s="276">
        <v>119</v>
      </c>
      <c r="I232" s="276">
        <v>2243</v>
      </c>
      <c r="J232" s="276">
        <v>5</v>
      </c>
      <c r="K232" s="277">
        <v>2</v>
      </c>
      <c r="L232" s="277">
        <v>1</v>
      </c>
      <c r="M232" s="277">
        <v>1</v>
      </c>
      <c r="N232" s="276">
        <v>1</v>
      </c>
      <c r="O232" s="277">
        <v>4</v>
      </c>
      <c r="P232" s="272">
        <f t="shared" si="42"/>
        <v>3996</v>
      </c>
      <c r="Q232" s="273">
        <f t="shared" si="43"/>
        <v>14</v>
      </c>
      <c r="R232" s="272">
        <f t="shared" si="45"/>
        <v>4010</v>
      </c>
      <c r="S232" s="278">
        <v>2</v>
      </c>
      <c r="T232" s="278">
        <v>0</v>
      </c>
      <c r="U232" s="275">
        <f t="shared" si="44"/>
        <v>2</v>
      </c>
    </row>
    <row r="233" spans="1:21" ht="56.25" hidden="1" outlineLevel="1">
      <c r="A233" s="724"/>
      <c r="B233" s="328" t="s">
        <v>296</v>
      </c>
      <c r="C233" s="328" t="s">
        <v>297</v>
      </c>
      <c r="D233" s="276">
        <v>542</v>
      </c>
      <c r="E233" s="276">
        <v>91</v>
      </c>
      <c r="F233" s="276">
        <v>145</v>
      </c>
      <c r="G233" s="276">
        <v>183</v>
      </c>
      <c r="H233" s="276">
        <v>48</v>
      </c>
      <c r="I233" s="276">
        <v>1273</v>
      </c>
      <c r="J233" s="276">
        <v>10</v>
      </c>
      <c r="K233" s="277">
        <v>0</v>
      </c>
      <c r="L233" s="277">
        <v>1</v>
      </c>
      <c r="M233" s="276">
        <v>3</v>
      </c>
      <c r="N233" s="277">
        <v>0</v>
      </c>
      <c r="O233" s="276">
        <v>5</v>
      </c>
      <c r="P233" s="272">
        <f t="shared" si="42"/>
        <v>2282</v>
      </c>
      <c r="Q233" s="273">
        <f t="shared" si="43"/>
        <v>19</v>
      </c>
      <c r="R233" s="272">
        <f t="shared" si="45"/>
        <v>2301</v>
      </c>
      <c r="S233" s="278">
        <v>1</v>
      </c>
      <c r="T233" s="278">
        <v>0</v>
      </c>
      <c r="U233" s="275">
        <f t="shared" si="44"/>
        <v>1</v>
      </c>
    </row>
    <row r="234" spans="1:21" hidden="1" outlineLevel="1">
      <c r="A234" s="724"/>
      <c r="B234" s="725" t="s">
        <v>298</v>
      </c>
      <c r="C234" s="328" t="s">
        <v>299</v>
      </c>
      <c r="D234" s="276">
        <v>10</v>
      </c>
      <c r="E234" s="277">
        <v>1</v>
      </c>
      <c r="F234" s="276">
        <v>3</v>
      </c>
      <c r="G234" s="276">
        <v>2</v>
      </c>
      <c r="H234" s="276">
        <v>0</v>
      </c>
      <c r="I234" s="276">
        <v>19</v>
      </c>
      <c r="J234" s="277">
        <v>0</v>
      </c>
      <c r="K234" s="277">
        <v>0</v>
      </c>
      <c r="L234" s="277">
        <v>0</v>
      </c>
      <c r="M234" s="277">
        <v>0</v>
      </c>
      <c r="N234" s="277">
        <v>0</v>
      </c>
      <c r="O234" s="277">
        <v>0</v>
      </c>
      <c r="P234" s="272">
        <f t="shared" si="42"/>
        <v>35</v>
      </c>
      <c r="Q234" s="273">
        <f t="shared" si="43"/>
        <v>0</v>
      </c>
      <c r="R234" s="272">
        <f t="shared" si="45"/>
        <v>35</v>
      </c>
      <c r="S234" s="278">
        <v>0</v>
      </c>
      <c r="T234" s="278">
        <v>0</v>
      </c>
      <c r="U234" s="275">
        <f t="shared" si="44"/>
        <v>0</v>
      </c>
    </row>
    <row r="235" spans="1:21" hidden="1" outlineLevel="1">
      <c r="A235" s="724"/>
      <c r="B235" s="725"/>
      <c r="C235" s="328" t="s">
        <v>300</v>
      </c>
      <c r="D235" s="277">
        <v>3</v>
      </c>
      <c r="E235" s="277">
        <v>0</v>
      </c>
      <c r="F235" s="277">
        <v>0</v>
      </c>
      <c r="G235" s="277">
        <v>0</v>
      </c>
      <c r="H235" s="277">
        <v>0</v>
      </c>
      <c r="I235" s="276">
        <v>3</v>
      </c>
      <c r="J235" s="277">
        <v>0</v>
      </c>
      <c r="K235" s="277">
        <v>0</v>
      </c>
      <c r="L235" s="277">
        <v>0</v>
      </c>
      <c r="M235" s="277">
        <v>0</v>
      </c>
      <c r="N235" s="277">
        <v>0</v>
      </c>
      <c r="O235" s="277">
        <v>0</v>
      </c>
      <c r="P235" s="272">
        <f t="shared" si="42"/>
        <v>6</v>
      </c>
      <c r="Q235" s="273">
        <f t="shared" si="43"/>
        <v>0</v>
      </c>
      <c r="R235" s="272">
        <f t="shared" si="45"/>
        <v>6</v>
      </c>
      <c r="S235" s="278">
        <v>0</v>
      </c>
      <c r="T235" s="278">
        <v>0</v>
      </c>
      <c r="U235" s="275">
        <f t="shared" si="44"/>
        <v>0</v>
      </c>
    </row>
    <row r="236" spans="1:21" hidden="1" outlineLevel="1">
      <c r="A236" s="724"/>
      <c r="B236" s="725"/>
      <c r="C236" s="328" t="s">
        <v>301</v>
      </c>
      <c r="D236" s="276">
        <v>106</v>
      </c>
      <c r="E236" s="276">
        <v>3</v>
      </c>
      <c r="F236" s="276">
        <v>24</v>
      </c>
      <c r="G236" s="276">
        <v>22</v>
      </c>
      <c r="H236" s="276">
        <v>11</v>
      </c>
      <c r="I236" s="276">
        <v>241</v>
      </c>
      <c r="J236" s="276">
        <v>4</v>
      </c>
      <c r="K236" s="277">
        <v>2</v>
      </c>
      <c r="L236" s="276">
        <v>2</v>
      </c>
      <c r="M236" s="277">
        <v>1</v>
      </c>
      <c r="N236" s="277">
        <v>3</v>
      </c>
      <c r="O236" s="276">
        <v>11</v>
      </c>
      <c r="P236" s="272">
        <f t="shared" si="42"/>
        <v>407</v>
      </c>
      <c r="Q236" s="273">
        <f t="shared" si="43"/>
        <v>23</v>
      </c>
      <c r="R236" s="272">
        <f t="shared" si="45"/>
        <v>430</v>
      </c>
      <c r="S236" s="278">
        <v>0</v>
      </c>
      <c r="T236" s="278">
        <v>0</v>
      </c>
      <c r="U236" s="275">
        <f t="shared" si="44"/>
        <v>0</v>
      </c>
    </row>
    <row r="237" spans="1:21" hidden="1" outlineLevel="1">
      <c r="A237" s="724"/>
      <c r="B237" s="725"/>
      <c r="C237" s="328" t="s">
        <v>302</v>
      </c>
      <c r="D237" s="276">
        <v>59</v>
      </c>
      <c r="E237" s="276">
        <v>2</v>
      </c>
      <c r="F237" s="276">
        <v>9</v>
      </c>
      <c r="G237" s="276">
        <v>13</v>
      </c>
      <c r="H237" s="276">
        <v>7</v>
      </c>
      <c r="I237" s="276">
        <v>85</v>
      </c>
      <c r="J237" s="277">
        <v>1</v>
      </c>
      <c r="K237" s="277">
        <v>0</v>
      </c>
      <c r="L237" s="276">
        <v>0</v>
      </c>
      <c r="M237" s="277">
        <v>0</v>
      </c>
      <c r="N237" s="277">
        <v>0</v>
      </c>
      <c r="O237" s="276">
        <v>3</v>
      </c>
      <c r="P237" s="272">
        <f t="shared" si="42"/>
        <v>175</v>
      </c>
      <c r="Q237" s="273">
        <f t="shared" si="43"/>
        <v>4</v>
      </c>
      <c r="R237" s="272">
        <f t="shared" si="45"/>
        <v>179</v>
      </c>
      <c r="S237" s="278">
        <v>0</v>
      </c>
      <c r="T237" s="278">
        <v>0</v>
      </c>
      <c r="U237" s="275">
        <f t="shared" si="44"/>
        <v>0</v>
      </c>
    </row>
    <row r="238" spans="1:21" hidden="1" outlineLevel="1">
      <c r="A238" s="724"/>
      <c r="B238" s="725" t="s">
        <v>303</v>
      </c>
      <c r="C238" s="328" t="s">
        <v>304</v>
      </c>
      <c r="D238" s="276">
        <v>33</v>
      </c>
      <c r="E238" s="276">
        <v>15</v>
      </c>
      <c r="F238" s="276">
        <v>10</v>
      </c>
      <c r="G238" s="276">
        <v>9</v>
      </c>
      <c r="H238" s="277">
        <v>3</v>
      </c>
      <c r="I238" s="276">
        <v>62</v>
      </c>
      <c r="J238" s="276">
        <v>0</v>
      </c>
      <c r="K238" s="277">
        <v>0</v>
      </c>
      <c r="L238" s="277">
        <v>0</v>
      </c>
      <c r="M238" s="277">
        <v>0</v>
      </c>
      <c r="N238" s="277">
        <v>0</v>
      </c>
      <c r="O238" s="276">
        <v>0</v>
      </c>
      <c r="P238" s="272">
        <f t="shared" si="42"/>
        <v>132</v>
      </c>
      <c r="Q238" s="273">
        <f t="shared" si="43"/>
        <v>0</v>
      </c>
      <c r="R238" s="272">
        <f t="shared" si="45"/>
        <v>132</v>
      </c>
      <c r="S238" s="278">
        <v>0</v>
      </c>
      <c r="T238" s="278">
        <v>0</v>
      </c>
      <c r="U238" s="275">
        <f t="shared" si="44"/>
        <v>0</v>
      </c>
    </row>
    <row r="239" spans="1:21" hidden="1" outlineLevel="1">
      <c r="A239" s="724"/>
      <c r="B239" s="725"/>
      <c r="C239" s="328" t="s">
        <v>305</v>
      </c>
      <c r="D239" s="276">
        <v>560</v>
      </c>
      <c r="E239" s="276">
        <v>69</v>
      </c>
      <c r="F239" s="276">
        <v>86</v>
      </c>
      <c r="G239" s="276">
        <v>108</v>
      </c>
      <c r="H239" s="276">
        <v>24</v>
      </c>
      <c r="I239" s="276">
        <v>548</v>
      </c>
      <c r="J239" s="276">
        <v>40</v>
      </c>
      <c r="K239" s="276">
        <v>2</v>
      </c>
      <c r="L239" s="276">
        <v>4</v>
      </c>
      <c r="M239" s="277">
        <v>1</v>
      </c>
      <c r="N239" s="277">
        <v>0</v>
      </c>
      <c r="O239" s="276">
        <v>28</v>
      </c>
      <c r="P239" s="272">
        <f t="shared" si="42"/>
        <v>1395</v>
      </c>
      <c r="Q239" s="273">
        <f t="shared" si="43"/>
        <v>75</v>
      </c>
      <c r="R239" s="272">
        <f t="shared" si="45"/>
        <v>1470</v>
      </c>
      <c r="S239" s="278">
        <v>0</v>
      </c>
      <c r="T239" s="278">
        <v>0</v>
      </c>
      <c r="U239" s="275">
        <f t="shared" si="44"/>
        <v>0</v>
      </c>
    </row>
    <row r="240" spans="1:21" hidden="1" outlineLevel="1">
      <c r="A240" s="724"/>
      <c r="B240" s="725"/>
      <c r="C240" s="328" t="s">
        <v>306</v>
      </c>
      <c r="D240" s="276">
        <v>7</v>
      </c>
      <c r="E240" s="277">
        <v>0</v>
      </c>
      <c r="F240" s="276">
        <v>4</v>
      </c>
      <c r="G240" s="276">
        <v>3</v>
      </c>
      <c r="H240" s="276">
        <v>0</v>
      </c>
      <c r="I240" s="276">
        <v>12</v>
      </c>
      <c r="J240" s="277">
        <v>0</v>
      </c>
      <c r="K240" s="277">
        <v>0</v>
      </c>
      <c r="L240" s="277">
        <v>0</v>
      </c>
      <c r="M240" s="277">
        <v>0</v>
      </c>
      <c r="N240" s="277">
        <v>0</v>
      </c>
      <c r="O240" s="277">
        <v>0</v>
      </c>
      <c r="P240" s="272">
        <f t="shared" si="42"/>
        <v>26</v>
      </c>
      <c r="Q240" s="273">
        <f t="shared" si="43"/>
        <v>0</v>
      </c>
      <c r="R240" s="272">
        <f t="shared" si="45"/>
        <v>26</v>
      </c>
      <c r="S240" s="278">
        <v>0</v>
      </c>
      <c r="T240" s="278">
        <v>0</v>
      </c>
      <c r="U240" s="275">
        <f t="shared" si="44"/>
        <v>0</v>
      </c>
    </row>
    <row r="241" spans="1:21" hidden="1" outlineLevel="1">
      <c r="A241" s="724"/>
      <c r="B241" s="725"/>
      <c r="C241" s="328" t="s">
        <v>307</v>
      </c>
      <c r="D241" s="276">
        <v>47</v>
      </c>
      <c r="E241" s="276">
        <v>7</v>
      </c>
      <c r="F241" s="276">
        <v>10</v>
      </c>
      <c r="G241" s="276">
        <v>24</v>
      </c>
      <c r="H241" s="276">
        <v>6</v>
      </c>
      <c r="I241" s="276">
        <v>106</v>
      </c>
      <c r="J241" s="276">
        <v>2</v>
      </c>
      <c r="K241" s="277">
        <v>0</v>
      </c>
      <c r="L241" s="277">
        <v>0</v>
      </c>
      <c r="M241" s="277">
        <v>0</v>
      </c>
      <c r="N241" s="277">
        <v>0</v>
      </c>
      <c r="O241" s="277">
        <v>3</v>
      </c>
      <c r="P241" s="272">
        <f t="shared" si="42"/>
        <v>200</v>
      </c>
      <c r="Q241" s="273">
        <f t="shared" si="43"/>
        <v>5</v>
      </c>
      <c r="R241" s="272">
        <f t="shared" si="45"/>
        <v>205</v>
      </c>
      <c r="S241" s="278">
        <v>0</v>
      </c>
      <c r="T241" s="278">
        <v>0</v>
      </c>
      <c r="U241" s="275">
        <f t="shared" si="44"/>
        <v>0</v>
      </c>
    </row>
    <row r="242" spans="1:21" hidden="1" outlineLevel="1">
      <c r="A242" s="724"/>
      <c r="B242" s="725"/>
      <c r="C242" s="328" t="s">
        <v>308</v>
      </c>
      <c r="D242" s="276">
        <v>64</v>
      </c>
      <c r="E242" s="276">
        <v>13</v>
      </c>
      <c r="F242" s="276">
        <v>20</v>
      </c>
      <c r="G242" s="276">
        <v>42</v>
      </c>
      <c r="H242" s="276">
        <v>21</v>
      </c>
      <c r="I242" s="276">
        <v>162</v>
      </c>
      <c r="J242" s="277">
        <v>1</v>
      </c>
      <c r="K242" s="277">
        <v>0</v>
      </c>
      <c r="L242" s="277">
        <v>0</v>
      </c>
      <c r="M242" s="277">
        <v>0</v>
      </c>
      <c r="N242" s="277">
        <v>0</v>
      </c>
      <c r="O242" s="276">
        <v>1</v>
      </c>
      <c r="P242" s="272">
        <f t="shared" si="42"/>
        <v>322</v>
      </c>
      <c r="Q242" s="273">
        <f t="shared" si="43"/>
        <v>2</v>
      </c>
      <c r="R242" s="272">
        <f t="shared" si="45"/>
        <v>324</v>
      </c>
      <c r="S242" s="278">
        <v>0</v>
      </c>
      <c r="T242" s="278">
        <v>0</v>
      </c>
      <c r="U242" s="275">
        <f t="shared" si="44"/>
        <v>0</v>
      </c>
    </row>
    <row r="243" spans="1:21" hidden="1" outlineLevel="1">
      <c r="A243" s="724"/>
      <c r="B243" s="725"/>
      <c r="C243" s="328" t="s">
        <v>309</v>
      </c>
      <c r="D243" s="276">
        <v>3</v>
      </c>
      <c r="E243" s="277">
        <v>0</v>
      </c>
      <c r="F243" s="276">
        <v>0</v>
      </c>
      <c r="G243" s="277">
        <v>0</v>
      </c>
      <c r="H243" s="276">
        <v>0</v>
      </c>
      <c r="I243" s="276">
        <v>5</v>
      </c>
      <c r="J243" s="277">
        <v>0</v>
      </c>
      <c r="K243" s="277">
        <v>0</v>
      </c>
      <c r="L243" s="277">
        <v>0</v>
      </c>
      <c r="M243" s="277">
        <v>0</v>
      </c>
      <c r="N243" s="277">
        <v>0</v>
      </c>
      <c r="O243" s="277">
        <v>0</v>
      </c>
      <c r="P243" s="272">
        <f t="shared" si="42"/>
        <v>8</v>
      </c>
      <c r="Q243" s="273">
        <f t="shared" si="43"/>
        <v>0</v>
      </c>
      <c r="R243" s="272">
        <f t="shared" si="45"/>
        <v>8</v>
      </c>
      <c r="S243" s="278">
        <v>0</v>
      </c>
      <c r="T243" s="278">
        <v>0</v>
      </c>
      <c r="U243" s="275">
        <f t="shared" si="44"/>
        <v>0</v>
      </c>
    </row>
    <row r="244" spans="1:21" hidden="1" outlineLevel="1">
      <c r="A244" s="724"/>
      <c r="B244" s="725" t="s">
        <v>310</v>
      </c>
      <c r="C244" s="328" t="s">
        <v>311</v>
      </c>
      <c r="D244" s="276">
        <v>519</v>
      </c>
      <c r="E244" s="276">
        <v>119</v>
      </c>
      <c r="F244" s="276">
        <v>182</v>
      </c>
      <c r="G244" s="276">
        <v>226</v>
      </c>
      <c r="H244" s="276">
        <v>63</v>
      </c>
      <c r="I244" s="276">
        <v>1018</v>
      </c>
      <c r="J244" s="276">
        <v>10</v>
      </c>
      <c r="K244" s="276">
        <v>0</v>
      </c>
      <c r="L244" s="276">
        <v>0</v>
      </c>
      <c r="M244" s="276">
        <v>6</v>
      </c>
      <c r="N244" s="276">
        <v>0</v>
      </c>
      <c r="O244" s="276">
        <v>11</v>
      </c>
      <c r="P244" s="272">
        <f t="shared" si="42"/>
        <v>2127</v>
      </c>
      <c r="Q244" s="273">
        <f t="shared" si="43"/>
        <v>27</v>
      </c>
      <c r="R244" s="272">
        <f t="shared" si="45"/>
        <v>2154</v>
      </c>
      <c r="S244" s="278">
        <v>23</v>
      </c>
      <c r="T244" s="278">
        <v>0</v>
      </c>
      <c r="U244" s="275">
        <f t="shared" si="44"/>
        <v>23</v>
      </c>
    </row>
    <row r="245" spans="1:21" hidden="1" outlineLevel="1">
      <c r="A245" s="724"/>
      <c r="B245" s="725"/>
      <c r="C245" s="328" t="s">
        <v>312</v>
      </c>
      <c r="D245" s="276">
        <v>117</v>
      </c>
      <c r="E245" s="276">
        <v>15</v>
      </c>
      <c r="F245" s="276">
        <v>19</v>
      </c>
      <c r="G245" s="276">
        <v>27</v>
      </c>
      <c r="H245" s="276">
        <v>8</v>
      </c>
      <c r="I245" s="276">
        <v>239</v>
      </c>
      <c r="J245" s="276">
        <v>0</v>
      </c>
      <c r="K245" s="277">
        <v>0</v>
      </c>
      <c r="L245" s="277">
        <v>0</v>
      </c>
      <c r="M245" s="277">
        <v>0</v>
      </c>
      <c r="N245" s="277">
        <v>0</v>
      </c>
      <c r="O245" s="276">
        <v>3</v>
      </c>
      <c r="P245" s="272">
        <f t="shared" si="42"/>
        <v>425</v>
      </c>
      <c r="Q245" s="273">
        <f t="shared" si="43"/>
        <v>3</v>
      </c>
      <c r="R245" s="272">
        <f t="shared" si="45"/>
        <v>428</v>
      </c>
      <c r="S245" s="278">
        <v>1</v>
      </c>
      <c r="T245" s="278">
        <v>0</v>
      </c>
      <c r="U245" s="275">
        <f t="shared" si="44"/>
        <v>1</v>
      </c>
    </row>
    <row r="246" spans="1:21" hidden="1" outlineLevel="1">
      <c r="A246" s="724"/>
      <c r="B246" s="725"/>
      <c r="C246" s="328" t="s">
        <v>313</v>
      </c>
      <c r="D246" s="276">
        <v>131</v>
      </c>
      <c r="E246" s="276">
        <v>10</v>
      </c>
      <c r="F246" s="276">
        <v>39</v>
      </c>
      <c r="G246" s="276">
        <v>46</v>
      </c>
      <c r="H246" s="276">
        <v>11</v>
      </c>
      <c r="I246" s="276">
        <v>294</v>
      </c>
      <c r="J246" s="276">
        <v>7</v>
      </c>
      <c r="K246" s="276">
        <v>1</v>
      </c>
      <c r="L246" s="276">
        <v>1</v>
      </c>
      <c r="M246" s="276">
        <v>1</v>
      </c>
      <c r="N246" s="276">
        <v>0</v>
      </c>
      <c r="O246" s="276">
        <v>9</v>
      </c>
      <c r="P246" s="272">
        <f t="shared" si="42"/>
        <v>531</v>
      </c>
      <c r="Q246" s="273">
        <f t="shared" si="43"/>
        <v>19</v>
      </c>
      <c r="R246" s="272">
        <f t="shared" si="45"/>
        <v>550</v>
      </c>
      <c r="S246" s="278">
        <v>1</v>
      </c>
      <c r="T246" s="278">
        <v>0</v>
      </c>
      <c r="U246" s="275">
        <f t="shared" si="44"/>
        <v>1</v>
      </c>
    </row>
    <row r="247" spans="1:21" hidden="1" outlineLevel="1">
      <c r="A247" s="724"/>
      <c r="B247" s="725"/>
      <c r="C247" s="328" t="s">
        <v>314</v>
      </c>
      <c r="D247" s="276">
        <v>65</v>
      </c>
      <c r="E247" s="276">
        <v>13</v>
      </c>
      <c r="F247" s="276">
        <v>13</v>
      </c>
      <c r="G247" s="276">
        <v>35</v>
      </c>
      <c r="H247" s="276">
        <v>9</v>
      </c>
      <c r="I247" s="276">
        <v>128</v>
      </c>
      <c r="J247" s="276">
        <v>4</v>
      </c>
      <c r="K247" s="277">
        <v>0</v>
      </c>
      <c r="L247" s="276">
        <v>0</v>
      </c>
      <c r="M247" s="276">
        <v>2</v>
      </c>
      <c r="N247" s="277">
        <v>1</v>
      </c>
      <c r="O247" s="277">
        <v>1</v>
      </c>
      <c r="P247" s="272">
        <f t="shared" si="42"/>
        <v>263</v>
      </c>
      <c r="Q247" s="273">
        <f t="shared" si="43"/>
        <v>8</v>
      </c>
      <c r="R247" s="272">
        <f t="shared" si="45"/>
        <v>271</v>
      </c>
      <c r="S247" s="278">
        <v>1</v>
      </c>
      <c r="T247" s="278">
        <v>0</v>
      </c>
      <c r="U247" s="275">
        <f t="shared" si="44"/>
        <v>1</v>
      </c>
    </row>
    <row r="248" spans="1:21" ht="14.1" customHeight="1" collapsed="1">
      <c r="A248" s="721" t="s">
        <v>315</v>
      </c>
      <c r="B248" s="721"/>
      <c r="C248" s="721"/>
      <c r="D248" s="191">
        <f t="shared" ref="D248:T248" si="48">SUM(D249:D265)</f>
        <v>5792</v>
      </c>
      <c r="E248" s="191">
        <f t="shared" si="48"/>
        <v>674</v>
      </c>
      <c r="F248" s="191">
        <f t="shared" si="48"/>
        <v>1036</v>
      </c>
      <c r="G248" s="191">
        <f t="shared" si="48"/>
        <v>1392</v>
      </c>
      <c r="H248" s="191">
        <f t="shared" si="48"/>
        <v>431</v>
      </c>
      <c r="I248" s="191">
        <f t="shared" si="48"/>
        <v>8708</v>
      </c>
      <c r="J248" s="191">
        <f t="shared" si="48"/>
        <v>405</v>
      </c>
      <c r="K248" s="191">
        <f t="shared" si="48"/>
        <v>34</v>
      </c>
      <c r="L248" s="191">
        <f t="shared" si="48"/>
        <v>84</v>
      </c>
      <c r="M248" s="191">
        <f t="shared" si="48"/>
        <v>87</v>
      </c>
      <c r="N248" s="191">
        <f t="shared" si="48"/>
        <v>30</v>
      </c>
      <c r="O248" s="191">
        <f t="shared" si="48"/>
        <v>548</v>
      </c>
      <c r="P248" s="192">
        <f t="shared" si="42"/>
        <v>18033</v>
      </c>
      <c r="Q248" s="192">
        <f t="shared" si="43"/>
        <v>1188</v>
      </c>
      <c r="R248" s="192">
        <f t="shared" si="45"/>
        <v>19221</v>
      </c>
      <c r="S248" s="192">
        <f t="shared" si="48"/>
        <v>23</v>
      </c>
      <c r="T248" s="192">
        <f t="shared" si="48"/>
        <v>3</v>
      </c>
      <c r="U248" s="192">
        <f t="shared" si="44"/>
        <v>26</v>
      </c>
    </row>
    <row r="249" spans="1:21" hidden="1" outlineLevel="1">
      <c r="A249" s="724" t="s">
        <v>315</v>
      </c>
      <c r="B249" s="725" t="s">
        <v>316</v>
      </c>
      <c r="C249" s="328" t="s">
        <v>317</v>
      </c>
      <c r="D249" s="276">
        <v>467</v>
      </c>
      <c r="E249" s="276">
        <v>57</v>
      </c>
      <c r="F249" s="276">
        <v>73</v>
      </c>
      <c r="G249" s="276">
        <v>99</v>
      </c>
      <c r="H249" s="276">
        <v>37</v>
      </c>
      <c r="I249" s="276">
        <v>745</v>
      </c>
      <c r="J249" s="276">
        <v>18</v>
      </c>
      <c r="K249" s="276">
        <v>1</v>
      </c>
      <c r="L249" s="276">
        <v>3</v>
      </c>
      <c r="M249" s="276">
        <v>5</v>
      </c>
      <c r="N249" s="276">
        <v>3</v>
      </c>
      <c r="O249" s="276">
        <v>25</v>
      </c>
      <c r="P249" s="272">
        <f t="shared" si="42"/>
        <v>1478</v>
      </c>
      <c r="Q249" s="273">
        <f t="shared" si="43"/>
        <v>55</v>
      </c>
      <c r="R249" s="272">
        <f t="shared" si="45"/>
        <v>1533</v>
      </c>
      <c r="S249" s="278">
        <v>0</v>
      </c>
      <c r="T249" s="278">
        <v>0</v>
      </c>
      <c r="U249" s="275">
        <f t="shared" si="44"/>
        <v>0</v>
      </c>
    </row>
    <row r="250" spans="1:21" hidden="1" outlineLevel="1">
      <c r="A250" s="724"/>
      <c r="B250" s="725"/>
      <c r="C250" s="328" t="s">
        <v>318</v>
      </c>
      <c r="D250" s="276">
        <v>510</v>
      </c>
      <c r="E250" s="276">
        <v>45</v>
      </c>
      <c r="F250" s="276">
        <v>84</v>
      </c>
      <c r="G250" s="276">
        <v>109</v>
      </c>
      <c r="H250" s="276">
        <v>35</v>
      </c>
      <c r="I250" s="276">
        <v>744</v>
      </c>
      <c r="J250" s="276">
        <v>17</v>
      </c>
      <c r="K250" s="276">
        <v>3</v>
      </c>
      <c r="L250" s="276">
        <v>5</v>
      </c>
      <c r="M250" s="277">
        <v>6</v>
      </c>
      <c r="N250" s="276">
        <v>0</v>
      </c>
      <c r="O250" s="276">
        <v>27</v>
      </c>
      <c r="P250" s="272">
        <f t="shared" si="42"/>
        <v>1527</v>
      </c>
      <c r="Q250" s="273">
        <f t="shared" si="43"/>
        <v>58</v>
      </c>
      <c r="R250" s="272">
        <f t="shared" si="45"/>
        <v>1585</v>
      </c>
      <c r="S250" s="278">
        <v>0</v>
      </c>
      <c r="T250" s="278">
        <v>0</v>
      </c>
      <c r="U250" s="275">
        <f t="shared" si="44"/>
        <v>0</v>
      </c>
    </row>
    <row r="251" spans="1:21" ht="33.75" hidden="1" outlineLevel="1">
      <c r="A251" s="724"/>
      <c r="B251" s="725" t="s">
        <v>319</v>
      </c>
      <c r="C251" s="328" t="s">
        <v>320</v>
      </c>
      <c r="D251" s="276">
        <v>186</v>
      </c>
      <c r="E251" s="276">
        <v>34</v>
      </c>
      <c r="F251" s="276">
        <v>34</v>
      </c>
      <c r="G251" s="276">
        <v>47</v>
      </c>
      <c r="H251" s="276">
        <v>23</v>
      </c>
      <c r="I251" s="276">
        <v>326</v>
      </c>
      <c r="J251" s="276">
        <v>11</v>
      </c>
      <c r="K251" s="276">
        <v>0</v>
      </c>
      <c r="L251" s="276">
        <v>1</v>
      </c>
      <c r="M251" s="276">
        <v>3</v>
      </c>
      <c r="N251" s="277">
        <v>0</v>
      </c>
      <c r="O251" s="276">
        <v>13</v>
      </c>
      <c r="P251" s="272">
        <f t="shared" si="42"/>
        <v>650</v>
      </c>
      <c r="Q251" s="273">
        <f t="shared" si="43"/>
        <v>28</v>
      </c>
      <c r="R251" s="272">
        <f t="shared" si="45"/>
        <v>678</v>
      </c>
      <c r="S251" s="278">
        <v>3</v>
      </c>
      <c r="T251" s="278">
        <v>0</v>
      </c>
      <c r="U251" s="275">
        <f t="shared" si="44"/>
        <v>3</v>
      </c>
    </row>
    <row r="252" spans="1:21" ht="33.75" hidden="1" outlineLevel="1">
      <c r="A252" s="724"/>
      <c r="B252" s="725"/>
      <c r="C252" s="328" t="s">
        <v>321</v>
      </c>
      <c r="D252" s="276">
        <v>84</v>
      </c>
      <c r="E252" s="276">
        <v>6</v>
      </c>
      <c r="F252" s="276">
        <v>12</v>
      </c>
      <c r="G252" s="276">
        <v>16</v>
      </c>
      <c r="H252" s="276">
        <v>5</v>
      </c>
      <c r="I252" s="276">
        <v>139</v>
      </c>
      <c r="J252" s="276">
        <v>0</v>
      </c>
      <c r="K252" s="277">
        <v>0</v>
      </c>
      <c r="L252" s="277">
        <v>0</v>
      </c>
      <c r="M252" s="277">
        <v>0</v>
      </c>
      <c r="N252" s="276">
        <v>0</v>
      </c>
      <c r="O252" s="276">
        <v>3</v>
      </c>
      <c r="P252" s="272">
        <f t="shared" si="42"/>
        <v>262</v>
      </c>
      <c r="Q252" s="273">
        <f t="shared" si="43"/>
        <v>3</v>
      </c>
      <c r="R252" s="272">
        <f t="shared" si="45"/>
        <v>265</v>
      </c>
      <c r="S252" s="278">
        <v>2</v>
      </c>
      <c r="T252" s="278">
        <v>0</v>
      </c>
      <c r="U252" s="275">
        <f t="shared" si="44"/>
        <v>2</v>
      </c>
    </row>
    <row r="253" spans="1:21" ht="45" hidden="1" outlineLevel="1">
      <c r="A253" s="724"/>
      <c r="B253" s="328" t="s">
        <v>322</v>
      </c>
      <c r="C253" s="328" t="s">
        <v>323</v>
      </c>
      <c r="D253" s="276">
        <v>16</v>
      </c>
      <c r="E253" s="276">
        <v>0</v>
      </c>
      <c r="F253" s="276">
        <v>2</v>
      </c>
      <c r="G253" s="276">
        <v>3</v>
      </c>
      <c r="H253" s="277">
        <v>6</v>
      </c>
      <c r="I253" s="276">
        <v>23</v>
      </c>
      <c r="J253" s="277">
        <v>0</v>
      </c>
      <c r="K253" s="277">
        <v>0</v>
      </c>
      <c r="L253" s="277">
        <v>0</v>
      </c>
      <c r="M253" s="277">
        <v>0</v>
      </c>
      <c r="N253" s="277">
        <v>0</v>
      </c>
      <c r="O253" s="277">
        <v>0</v>
      </c>
      <c r="P253" s="272">
        <f t="shared" si="42"/>
        <v>50</v>
      </c>
      <c r="Q253" s="273">
        <f t="shared" si="43"/>
        <v>0</v>
      </c>
      <c r="R253" s="272">
        <f t="shared" si="45"/>
        <v>50</v>
      </c>
      <c r="S253" s="278">
        <v>1</v>
      </c>
      <c r="T253" s="278">
        <v>0</v>
      </c>
      <c r="U253" s="275">
        <f t="shared" si="44"/>
        <v>1</v>
      </c>
    </row>
    <row r="254" spans="1:21" ht="33.75" hidden="1" outlineLevel="1">
      <c r="A254" s="724"/>
      <c r="B254" s="328" t="s">
        <v>324</v>
      </c>
      <c r="C254" s="328" t="s">
        <v>325</v>
      </c>
      <c r="D254" s="276">
        <v>61</v>
      </c>
      <c r="E254" s="276">
        <v>2</v>
      </c>
      <c r="F254" s="276">
        <v>7</v>
      </c>
      <c r="G254" s="276">
        <v>6</v>
      </c>
      <c r="H254" s="277">
        <v>5</v>
      </c>
      <c r="I254" s="276">
        <v>65</v>
      </c>
      <c r="J254" s="276">
        <v>6</v>
      </c>
      <c r="K254" s="277">
        <v>0</v>
      </c>
      <c r="L254" s="277">
        <v>1</v>
      </c>
      <c r="M254" s="276">
        <v>0</v>
      </c>
      <c r="N254" s="277">
        <v>0</v>
      </c>
      <c r="O254" s="276">
        <v>2</v>
      </c>
      <c r="P254" s="272">
        <f t="shared" si="42"/>
        <v>146</v>
      </c>
      <c r="Q254" s="273">
        <f t="shared" si="43"/>
        <v>9</v>
      </c>
      <c r="R254" s="272">
        <f t="shared" si="45"/>
        <v>155</v>
      </c>
      <c r="S254" s="278">
        <v>0</v>
      </c>
      <c r="T254" s="278">
        <v>0</v>
      </c>
      <c r="U254" s="275">
        <f t="shared" si="44"/>
        <v>0</v>
      </c>
    </row>
    <row r="255" spans="1:21" ht="67.5" hidden="1" outlineLevel="1">
      <c r="A255" s="724"/>
      <c r="B255" s="328" t="s">
        <v>326</v>
      </c>
      <c r="C255" s="328" t="s">
        <v>327</v>
      </c>
      <c r="D255" s="276">
        <v>316</v>
      </c>
      <c r="E255" s="276">
        <v>44</v>
      </c>
      <c r="F255" s="276">
        <v>58</v>
      </c>
      <c r="G255" s="276">
        <v>86</v>
      </c>
      <c r="H255" s="276">
        <v>27</v>
      </c>
      <c r="I255" s="276">
        <v>692</v>
      </c>
      <c r="J255" s="276">
        <v>27</v>
      </c>
      <c r="K255" s="276">
        <v>3</v>
      </c>
      <c r="L255" s="276">
        <v>4</v>
      </c>
      <c r="M255" s="276">
        <v>6</v>
      </c>
      <c r="N255" s="277">
        <v>2</v>
      </c>
      <c r="O255" s="276">
        <v>42</v>
      </c>
      <c r="P255" s="272">
        <f t="shared" si="42"/>
        <v>1223</v>
      </c>
      <c r="Q255" s="273">
        <f t="shared" si="43"/>
        <v>84</v>
      </c>
      <c r="R255" s="272">
        <f t="shared" si="45"/>
        <v>1307</v>
      </c>
      <c r="S255" s="278">
        <v>1</v>
      </c>
      <c r="T255" s="278">
        <v>0</v>
      </c>
      <c r="U255" s="275">
        <f t="shared" si="44"/>
        <v>1</v>
      </c>
    </row>
    <row r="256" spans="1:21" hidden="1" outlineLevel="1">
      <c r="A256" s="724"/>
      <c r="B256" s="725" t="s">
        <v>328</v>
      </c>
      <c r="C256" s="328" t="s">
        <v>329</v>
      </c>
      <c r="D256" s="276">
        <v>256</v>
      </c>
      <c r="E256" s="276">
        <v>26</v>
      </c>
      <c r="F256" s="276">
        <v>48</v>
      </c>
      <c r="G256" s="276">
        <v>57</v>
      </c>
      <c r="H256" s="276">
        <v>15</v>
      </c>
      <c r="I256" s="276">
        <v>284</v>
      </c>
      <c r="J256" s="276">
        <v>26</v>
      </c>
      <c r="K256" s="276">
        <v>3</v>
      </c>
      <c r="L256" s="276">
        <v>1</v>
      </c>
      <c r="M256" s="276">
        <v>6</v>
      </c>
      <c r="N256" s="276">
        <v>2</v>
      </c>
      <c r="O256" s="276">
        <v>42</v>
      </c>
      <c r="P256" s="272">
        <f t="shared" si="42"/>
        <v>686</v>
      </c>
      <c r="Q256" s="273">
        <f t="shared" si="43"/>
        <v>80</v>
      </c>
      <c r="R256" s="272">
        <f t="shared" si="45"/>
        <v>766</v>
      </c>
      <c r="S256" s="278">
        <v>3</v>
      </c>
      <c r="T256" s="278">
        <v>0</v>
      </c>
      <c r="U256" s="275">
        <f t="shared" si="44"/>
        <v>3</v>
      </c>
    </row>
    <row r="257" spans="1:21" ht="22.5" hidden="1" outlineLevel="1">
      <c r="A257" s="724"/>
      <c r="B257" s="725"/>
      <c r="C257" s="328" t="s">
        <v>330</v>
      </c>
      <c r="D257" s="276">
        <v>2075</v>
      </c>
      <c r="E257" s="276">
        <v>251</v>
      </c>
      <c r="F257" s="276">
        <v>379</v>
      </c>
      <c r="G257" s="276">
        <v>552</v>
      </c>
      <c r="H257" s="276">
        <v>138</v>
      </c>
      <c r="I257" s="276">
        <v>3002</v>
      </c>
      <c r="J257" s="276">
        <v>107</v>
      </c>
      <c r="K257" s="276">
        <v>10</v>
      </c>
      <c r="L257" s="276">
        <v>21</v>
      </c>
      <c r="M257" s="276">
        <v>20</v>
      </c>
      <c r="N257" s="276">
        <v>12</v>
      </c>
      <c r="O257" s="276">
        <v>178</v>
      </c>
      <c r="P257" s="272">
        <f t="shared" si="42"/>
        <v>6397</v>
      </c>
      <c r="Q257" s="273">
        <f t="shared" si="43"/>
        <v>348</v>
      </c>
      <c r="R257" s="272">
        <f t="shared" si="45"/>
        <v>6745</v>
      </c>
      <c r="S257" s="278">
        <v>8</v>
      </c>
      <c r="T257" s="278">
        <v>2</v>
      </c>
      <c r="U257" s="275">
        <f t="shared" si="44"/>
        <v>10</v>
      </c>
    </row>
    <row r="258" spans="1:21" ht="22.5" hidden="1" outlineLevel="1">
      <c r="A258" s="724"/>
      <c r="B258" s="725" t="s">
        <v>331</v>
      </c>
      <c r="C258" s="328" t="s">
        <v>332</v>
      </c>
      <c r="D258" s="276">
        <v>80</v>
      </c>
      <c r="E258" s="276">
        <v>13</v>
      </c>
      <c r="F258" s="276">
        <v>20</v>
      </c>
      <c r="G258" s="276">
        <v>19</v>
      </c>
      <c r="H258" s="276">
        <v>7</v>
      </c>
      <c r="I258" s="276">
        <v>88</v>
      </c>
      <c r="J258" s="276">
        <v>26</v>
      </c>
      <c r="K258" s="277">
        <v>4</v>
      </c>
      <c r="L258" s="277">
        <v>18</v>
      </c>
      <c r="M258" s="277">
        <v>13</v>
      </c>
      <c r="N258" s="276">
        <v>2</v>
      </c>
      <c r="O258" s="276">
        <v>18</v>
      </c>
      <c r="P258" s="272">
        <f t="shared" si="42"/>
        <v>227</v>
      </c>
      <c r="Q258" s="273">
        <f t="shared" si="43"/>
        <v>81</v>
      </c>
      <c r="R258" s="272">
        <f t="shared" si="45"/>
        <v>308</v>
      </c>
      <c r="S258" s="278">
        <v>0</v>
      </c>
      <c r="T258" s="278">
        <v>1</v>
      </c>
      <c r="U258" s="275">
        <f t="shared" si="44"/>
        <v>1</v>
      </c>
    </row>
    <row r="259" spans="1:21" hidden="1" outlineLevel="1">
      <c r="A259" s="724"/>
      <c r="B259" s="725"/>
      <c r="C259" s="328" t="s">
        <v>333</v>
      </c>
      <c r="D259" s="276">
        <v>93</v>
      </c>
      <c r="E259" s="276">
        <v>18</v>
      </c>
      <c r="F259" s="276">
        <v>38</v>
      </c>
      <c r="G259" s="276">
        <v>22</v>
      </c>
      <c r="H259" s="276">
        <v>4</v>
      </c>
      <c r="I259" s="276">
        <v>134</v>
      </c>
      <c r="J259" s="276">
        <v>19</v>
      </c>
      <c r="K259" s="277">
        <v>1</v>
      </c>
      <c r="L259" s="277">
        <v>4</v>
      </c>
      <c r="M259" s="276">
        <v>2</v>
      </c>
      <c r="N259" s="276">
        <v>2</v>
      </c>
      <c r="O259" s="276">
        <v>19</v>
      </c>
      <c r="P259" s="272">
        <f t="shared" si="42"/>
        <v>309</v>
      </c>
      <c r="Q259" s="273">
        <f t="shared" si="43"/>
        <v>47</v>
      </c>
      <c r="R259" s="272">
        <f t="shared" si="45"/>
        <v>356</v>
      </c>
      <c r="S259" s="278">
        <v>1</v>
      </c>
      <c r="T259" s="278">
        <v>0</v>
      </c>
      <c r="U259" s="275">
        <f t="shared" si="44"/>
        <v>1</v>
      </c>
    </row>
    <row r="260" spans="1:21" ht="22.5" hidden="1" outlineLevel="1">
      <c r="A260" s="724"/>
      <c r="B260" s="725"/>
      <c r="C260" s="328" t="s">
        <v>334</v>
      </c>
      <c r="D260" s="276">
        <v>254</v>
      </c>
      <c r="E260" s="276">
        <v>28</v>
      </c>
      <c r="F260" s="276">
        <v>34</v>
      </c>
      <c r="G260" s="276">
        <v>48</v>
      </c>
      <c r="H260" s="276">
        <v>19</v>
      </c>
      <c r="I260" s="276">
        <v>330</v>
      </c>
      <c r="J260" s="276">
        <v>23</v>
      </c>
      <c r="K260" s="277">
        <v>0</v>
      </c>
      <c r="L260" s="276">
        <v>4</v>
      </c>
      <c r="M260" s="276">
        <v>3</v>
      </c>
      <c r="N260" s="276">
        <v>1</v>
      </c>
      <c r="O260" s="276">
        <v>24</v>
      </c>
      <c r="P260" s="272">
        <f t="shared" si="42"/>
        <v>713</v>
      </c>
      <c r="Q260" s="273">
        <f t="shared" si="43"/>
        <v>55</v>
      </c>
      <c r="R260" s="272">
        <f t="shared" si="45"/>
        <v>768</v>
      </c>
      <c r="S260" s="278">
        <v>1</v>
      </c>
      <c r="T260" s="278">
        <v>0</v>
      </c>
      <c r="U260" s="275">
        <f t="shared" si="44"/>
        <v>1</v>
      </c>
    </row>
    <row r="261" spans="1:21" ht="22.5" hidden="1" outlineLevel="1">
      <c r="A261" s="724"/>
      <c r="B261" s="725" t="s">
        <v>335</v>
      </c>
      <c r="C261" s="328" t="s">
        <v>336</v>
      </c>
      <c r="D261" s="276">
        <v>32</v>
      </c>
      <c r="E261" s="276">
        <v>8</v>
      </c>
      <c r="F261" s="276">
        <v>10</v>
      </c>
      <c r="G261" s="276">
        <v>17</v>
      </c>
      <c r="H261" s="276">
        <v>4</v>
      </c>
      <c r="I261" s="276">
        <v>68</v>
      </c>
      <c r="J261" s="276">
        <v>13</v>
      </c>
      <c r="K261" s="277">
        <v>2</v>
      </c>
      <c r="L261" s="276">
        <v>6</v>
      </c>
      <c r="M261" s="276">
        <v>5</v>
      </c>
      <c r="N261" s="277">
        <v>0</v>
      </c>
      <c r="O261" s="276">
        <v>10</v>
      </c>
      <c r="P261" s="272">
        <f t="shared" si="42"/>
        <v>139</v>
      </c>
      <c r="Q261" s="273">
        <f t="shared" si="43"/>
        <v>36</v>
      </c>
      <c r="R261" s="272">
        <f t="shared" si="45"/>
        <v>175</v>
      </c>
      <c r="S261" s="278">
        <v>0</v>
      </c>
      <c r="T261" s="278">
        <v>0</v>
      </c>
      <c r="U261" s="275">
        <f t="shared" si="44"/>
        <v>0</v>
      </c>
    </row>
    <row r="262" spans="1:21" ht="22.5" hidden="1" outlineLevel="1">
      <c r="A262" s="724"/>
      <c r="B262" s="725"/>
      <c r="C262" s="328" t="s">
        <v>337</v>
      </c>
      <c r="D262" s="276">
        <v>344</v>
      </c>
      <c r="E262" s="276">
        <v>43</v>
      </c>
      <c r="F262" s="276">
        <v>52</v>
      </c>
      <c r="G262" s="276">
        <v>81</v>
      </c>
      <c r="H262" s="276">
        <v>24</v>
      </c>
      <c r="I262" s="276">
        <v>620</v>
      </c>
      <c r="J262" s="276">
        <v>26</v>
      </c>
      <c r="K262" s="276">
        <v>3</v>
      </c>
      <c r="L262" s="276">
        <v>6</v>
      </c>
      <c r="M262" s="276">
        <v>5</v>
      </c>
      <c r="N262" s="277">
        <v>1</v>
      </c>
      <c r="O262" s="276">
        <v>45</v>
      </c>
      <c r="P262" s="272">
        <f t="shared" si="42"/>
        <v>1164</v>
      </c>
      <c r="Q262" s="273">
        <f t="shared" si="43"/>
        <v>86</v>
      </c>
      <c r="R262" s="272">
        <f t="shared" si="45"/>
        <v>1250</v>
      </c>
      <c r="S262" s="278">
        <v>0</v>
      </c>
      <c r="T262" s="278">
        <v>0</v>
      </c>
      <c r="U262" s="275">
        <f t="shared" si="44"/>
        <v>0</v>
      </c>
    </row>
    <row r="263" spans="1:21" ht="22.5" hidden="1" outlineLevel="1">
      <c r="A263" s="724"/>
      <c r="B263" s="725"/>
      <c r="C263" s="328" t="s">
        <v>338</v>
      </c>
      <c r="D263" s="276">
        <v>183</v>
      </c>
      <c r="E263" s="276">
        <v>23</v>
      </c>
      <c r="F263" s="276">
        <v>47</v>
      </c>
      <c r="G263" s="276">
        <v>53</v>
      </c>
      <c r="H263" s="276">
        <v>29</v>
      </c>
      <c r="I263" s="276">
        <v>338</v>
      </c>
      <c r="J263" s="276">
        <v>17</v>
      </c>
      <c r="K263" s="276">
        <v>2</v>
      </c>
      <c r="L263" s="276">
        <v>0</v>
      </c>
      <c r="M263" s="277">
        <v>1</v>
      </c>
      <c r="N263" s="277">
        <v>2</v>
      </c>
      <c r="O263" s="276">
        <v>23</v>
      </c>
      <c r="P263" s="272">
        <f t="shared" ref="P263:P265" si="49">SUM(D263:I263)</f>
        <v>673</v>
      </c>
      <c r="Q263" s="273">
        <f t="shared" ref="Q263:Q265" si="50">SUM(J263:O263)</f>
        <v>45</v>
      </c>
      <c r="R263" s="272">
        <f t="shared" si="45"/>
        <v>718</v>
      </c>
      <c r="S263" s="278">
        <v>1</v>
      </c>
      <c r="T263" s="278">
        <v>0</v>
      </c>
      <c r="U263" s="275">
        <f t="shared" ref="U263:U326" si="51">+T263+S263</f>
        <v>1</v>
      </c>
    </row>
    <row r="264" spans="1:21" ht="22.5" hidden="1" outlineLevel="1">
      <c r="A264" s="724"/>
      <c r="B264" s="725"/>
      <c r="C264" s="328" t="s">
        <v>339</v>
      </c>
      <c r="D264" s="276">
        <v>120</v>
      </c>
      <c r="E264" s="276">
        <v>10</v>
      </c>
      <c r="F264" s="276">
        <v>22</v>
      </c>
      <c r="G264" s="276">
        <v>26</v>
      </c>
      <c r="H264" s="276">
        <v>13</v>
      </c>
      <c r="I264" s="276">
        <v>146</v>
      </c>
      <c r="J264" s="276">
        <v>7</v>
      </c>
      <c r="K264" s="276">
        <v>0</v>
      </c>
      <c r="L264" s="276">
        <v>0</v>
      </c>
      <c r="M264" s="277">
        <v>0</v>
      </c>
      <c r="N264" s="277">
        <v>0</v>
      </c>
      <c r="O264" s="276">
        <v>8</v>
      </c>
      <c r="P264" s="272">
        <f t="shared" si="49"/>
        <v>337</v>
      </c>
      <c r="Q264" s="273">
        <f t="shared" si="50"/>
        <v>15</v>
      </c>
      <c r="R264" s="272">
        <f t="shared" ref="R264:R327" si="52">+Q264+P264</f>
        <v>352</v>
      </c>
      <c r="S264" s="278">
        <v>0</v>
      </c>
      <c r="T264" s="278">
        <v>0</v>
      </c>
      <c r="U264" s="275">
        <f t="shared" si="51"/>
        <v>0</v>
      </c>
    </row>
    <row r="265" spans="1:21" ht="22.5" hidden="1" outlineLevel="1">
      <c r="A265" s="724"/>
      <c r="B265" s="725"/>
      <c r="C265" s="328" t="s">
        <v>340</v>
      </c>
      <c r="D265" s="276">
        <v>715</v>
      </c>
      <c r="E265" s="276">
        <v>66</v>
      </c>
      <c r="F265" s="276">
        <v>116</v>
      </c>
      <c r="G265" s="276">
        <v>151</v>
      </c>
      <c r="H265" s="276">
        <v>40</v>
      </c>
      <c r="I265" s="276">
        <v>964</v>
      </c>
      <c r="J265" s="276">
        <v>62</v>
      </c>
      <c r="K265" s="276">
        <v>2</v>
      </c>
      <c r="L265" s="276">
        <v>10</v>
      </c>
      <c r="M265" s="276">
        <v>12</v>
      </c>
      <c r="N265" s="276">
        <v>3</v>
      </c>
      <c r="O265" s="276">
        <v>69</v>
      </c>
      <c r="P265" s="272">
        <f t="shared" si="49"/>
        <v>2052</v>
      </c>
      <c r="Q265" s="273">
        <f t="shared" si="50"/>
        <v>158</v>
      </c>
      <c r="R265" s="272">
        <f t="shared" si="52"/>
        <v>2210</v>
      </c>
      <c r="S265" s="278">
        <v>2</v>
      </c>
      <c r="T265" s="278">
        <v>0</v>
      </c>
      <c r="U265" s="275">
        <f t="shared" si="51"/>
        <v>2</v>
      </c>
    </row>
    <row r="266" spans="1:21" ht="14.1" customHeight="1" collapsed="1">
      <c r="A266" s="721" t="s">
        <v>341</v>
      </c>
      <c r="B266" s="721"/>
      <c r="C266" s="721"/>
      <c r="D266" s="191">
        <f t="shared" ref="D266:T266" si="53">SUM(D267:D276)</f>
        <v>163</v>
      </c>
      <c r="E266" s="191">
        <f t="shared" si="53"/>
        <v>29</v>
      </c>
      <c r="F266" s="191">
        <f t="shared" si="53"/>
        <v>34</v>
      </c>
      <c r="G266" s="191">
        <f t="shared" si="53"/>
        <v>52</v>
      </c>
      <c r="H266" s="191">
        <f t="shared" si="53"/>
        <v>28</v>
      </c>
      <c r="I266" s="191">
        <f t="shared" si="53"/>
        <v>293</v>
      </c>
      <c r="J266" s="191">
        <f t="shared" si="53"/>
        <v>84</v>
      </c>
      <c r="K266" s="191">
        <f t="shared" si="53"/>
        <v>20</v>
      </c>
      <c r="L266" s="191">
        <f t="shared" si="53"/>
        <v>16</v>
      </c>
      <c r="M266" s="191">
        <f t="shared" si="53"/>
        <v>24</v>
      </c>
      <c r="N266" s="191">
        <f t="shared" si="53"/>
        <v>14</v>
      </c>
      <c r="O266" s="191">
        <f t="shared" si="53"/>
        <v>125</v>
      </c>
      <c r="P266" s="192">
        <f t="shared" ref="P266:P326" si="54">SUM(D266:I266)</f>
        <v>599</v>
      </c>
      <c r="Q266" s="192">
        <f t="shared" ref="Q266:Q326" si="55">SUM(J266:O266)</f>
        <v>283</v>
      </c>
      <c r="R266" s="192">
        <f t="shared" si="52"/>
        <v>882</v>
      </c>
      <c r="S266" s="192">
        <f t="shared" si="53"/>
        <v>0</v>
      </c>
      <c r="T266" s="192">
        <f t="shared" si="53"/>
        <v>0</v>
      </c>
      <c r="U266" s="192">
        <f t="shared" si="51"/>
        <v>0</v>
      </c>
    </row>
    <row r="267" spans="1:21" hidden="1" outlineLevel="1">
      <c r="A267" s="724" t="s">
        <v>341</v>
      </c>
      <c r="B267" s="725" t="s">
        <v>342</v>
      </c>
      <c r="C267" s="328" t="s">
        <v>343</v>
      </c>
      <c r="D267" s="276">
        <v>79</v>
      </c>
      <c r="E267" s="276">
        <v>10</v>
      </c>
      <c r="F267" s="276">
        <v>16</v>
      </c>
      <c r="G267" s="276">
        <v>17</v>
      </c>
      <c r="H267" s="276">
        <v>8</v>
      </c>
      <c r="I267" s="276">
        <v>96</v>
      </c>
      <c r="J267" s="276">
        <v>37</v>
      </c>
      <c r="K267" s="276">
        <v>5</v>
      </c>
      <c r="L267" s="276">
        <v>6</v>
      </c>
      <c r="M267" s="276">
        <v>7</v>
      </c>
      <c r="N267" s="276">
        <v>0</v>
      </c>
      <c r="O267" s="276">
        <v>27</v>
      </c>
      <c r="P267" s="272">
        <f t="shared" si="54"/>
        <v>226</v>
      </c>
      <c r="Q267" s="273">
        <f t="shared" si="55"/>
        <v>82</v>
      </c>
      <c r="R267" s="272">
        <f t="shared" si="52"/>
        <v>308</v>
      </c>
      <c r="S267" s="278">
        <v>0</v>
      </c>
      <c r="T267" s="278">
        <v>0</v>
      </c>
      <c r="U267" s="275">
        <f t="shared" si="51"/>
        <v>0</v>
      </c>
    </row>
    <row r="268" spans="1:21" hidden="1" outlineLevel="1">
      <c r="A268" s="724"/>
      <c r="B268" s="725"/>
      <c r="C268" s="328" t="s">
        <v>344</v>
      </c>
      <c r="D268" s="276">
        <v>0</v>
      </c>
      <c r="E268" s="277">
        <v>0</v>
      </c>
      <c r="F268" s="277">
        <v>0</v>
      </c>
      <c r="G268" s="277">
        <v>0</v>
      </c>
      <c r="H268" s="277">
        <v>0</v>
      </c>
      <c r="I268" s="276">
        <v>0</v>
      </c>
      <c r="J268" s="276">
        <v>0</v>
      </c>
      <c r="K268" s="277">
        <v>0</v>
      </c>
      <c r="L268" s="277">
        <v>0</v>
      </c>
      <c r="M268" s="277">
        <v>0</v>
      </c>
      <c r="N268" s="277">
        <v>0</v>
      </c>
      <c r="O268" s="277">
        <v>0</v>
      </c>
      <c r="P268" s="272">
        <f t="shared" si="54"/>
        <v>0</v>
      </c>
      <c r="Q268" s="273">
        <f t="shared" si="55"/>
        <v>0</v>
      </c>
      <c r="R268" s="272">
        <f t="shared" si="52"/>
        <v>0</v>
      </c>
      <c r="S268" s="278">
        <v>0</v>
      </c>
      <c r="T268" s="278">
        <v>0</v>
      </c>
      <c r="U268" s="275">
        <f t="shared" si="51"/>
        <v>0</v>
      </c>
    </row>
    <row r="269" spans="1:21" ht="33.75" hidden="1" outlineLevel="1">
      <c r="A269" s="724"/>
      <c r="B269" s="328" t="s">
        <v>345</v>
      </c>
      <c r="C269" s="328" t="s">
        <v>346</v>
      </c>
      <c r="D269" s="276">
        <v>10</v>
      </c>
      <c r="E269" s="277">
        <v>0</v>
      </c>
      <c r="F269" s="277">
        <v>0</v>
      </c>
      <c r="G269" s="277">
        <v>0</v>
      </c>
      <c r="H269" s="277">
        <v>0</v>
      </c>
      <c r="I269" s="276">
        <v>2</v>
      </c>
      <c r="J269" s="276">
        <v>6</v>
      </c>
      <c r="K269" s="277">
        <v>0</v>
      </c>
      <c r="L269" s="277">
        <v>0</v>
      </c>
      <c r="M269" s="277">
        <v>0</v>
      </c>
      <c r="N269" s="277">
        <v>0</v>
      </c>
      <c r="O269" s="276">
        <v>0</v>
      </c>
      <c r="P269" s="272">
        <f t="shared" si="54"/>
        <v>12</v>
      </c>
      <c r="Q269" s="273">
        <f t="shared" si="55"/>
        <v>6</v>
      </c>
      <c r="R269" s="272">
        <f t="shared" si="52"/>
        <v>18</v>
      </c>
      <c r="S269" s="278">
        <v>0</v>
      </c>
      <c r="T269" s="278">
        <v>0</v>
      </c>
      <c r="U269" s="275">
        <f t="shared" si="51"/>
        <v>0</v>
      </c>
    </row>
    <row r="270" spans="1:21" ht="33.75" hidden="1" outlineLevel="1">
      <c r="A270" s="724"/>
      <c r="B270" s="328" t="s">
        <v>347</v>
      </c>
      <c r="C270" s="328" t="s">
        <v>348</v>
      </c>
      <c r="D270" s="276">
        <v>2</v>
      </c>
      <c r="E270" s="277">
        <v>1</v>
      </c>
      <c r="F270" s="277">
        <v>0</v>
      </c>
      <c r="G270" s="277">
        <v>2</v>
      </c>
      <c r="H270" s="277">
        <v>0</v>
      </c>
      <c r="I270" s="276">
        <v>6</v>
      </c>
      <c r="J270" s="276">
        <v>1</v>
      </c>
      <c r="K270" s="277">
        <v>0</v>
      </c>
      <c r="L270" s="277">
        <v>1</v>
      </c>
      <c r="M270" s="277">
        <v>0</v>
      </c>
      <c r="N270" s="277">
        <v>0</v>
      </c>
      <c r="O270" s="277">
        <v>1</v>
      </c>
      <c r="P270" s="272">
        <f t="shared" si="54"/>
        <v>11</v>
      </c>
      <c r="Q270" s="273">
        <f t="shared" si="55"/>
        <v>3</v>
      </c>
      <c r="R270" s="272">
        <f t="shared" si="52"/>
        <v>14</v>
      </c>
      <c r="S270" s="278">
        <v>0</v>
      </c>
      <c r="T270" s="278">
        <v>0</v>
      </c>
      <c r="U270" s="275">
        <f t="shared" si="51"/>
        <v>0</v>
      </c>
    </row>
    <row r="271" spans="1:21" ht="33.75" hidden="1" outlineLevel="1">
      <c r="A271" s="724"/>
      <c r="B271" s="328" t="s">
        <v>349</v>
      </c>
      <c r="C271" s="328" t="s">
        <v>350</v>
      </c>
      <c r="D271" s="276">
        <v>38</v>
      </c>
      <c r="E271" s="276">
        <v>15</v>
      </c>
      <c r="F271" s="276">
        <v>18</v>
      </c>
      <c r="G271" s="276">
        <v>25</v>
      </c>
      <c r="H271" s="276">
        <v>19</v>
      </c>
      <c r="I271" s="276">
        <v>152</v>
      </c>
      <c r="J271" s="276">
        <v>38</v>
      </c>
      <c r="K271" s="276">
        <v>15</v>
      </c>
      <c r="L271" s="276">
        <v>9</v>
      </c>
      <c r="M271" s="276">
        <v>17</v>
      </c>
      <c r="N271" s="276">
        <v>14</v>
      </c>
      <c r="O271" s="276">
        <v>92</v>
      </c>
      <c r="P271" s="272">
        <f t="shared" si="54"/>
        <v>267</v>
      </c>
      <c r="Q271" s="273">
        <f t="shared" si="55"/>
        <v>185</v>
      </c>
      <c r="R271" s="272">
        <f t="shared" si="52"/>
        <v>452</v>
      </c>
      <c r="S271" s="278">
        <v>0</v>
      </c>
      <c r="T271" s="278">
        <v>0</v>
      </c>
      <c r="U271" s="275">
        <f t="shared" si="51"/>
        <v>0</v>
      </c>
    </row>
    <row r="272" spans="1:21" ht="22.5" hidden="1" outlineLevel="1">
      <c r="A272" s="724"/>
      <c r="B272" s="725" t="s">
        <v>351</v>
      </c>
      <c r="C272" s="328" t="s">
        <v>352</v>
      </c>
      <c r="D272" s="276">
        <v>12</v>
      </c>
      <c r="E272" s="277">
        <v>0</v>
      </c>
      <c r="F272" s="277">
        <v>0</v>
      </c>
      <c r="G272" s="276">
        <v>2</v>
      </c>
      <c r="H272" s="277">
        <v>0</v>
      </c>
      <c r="I272" s="276">
        <v>11</v>
      </c>
      <c r="J272" s="276">
        <v>2</v>
      </c>
      <c r="K272" s="277">
        <v>0</v>
      </c>
      <c r="L272" s="277">
        <v>0</v>
      </c>
      <c r="M272" s="277">
        <v>0</v>
      </c>
      <c r="N272" s="277">
        <v>0</v>
      </c>
      <c r="O272" s="277">
        <v>3</v>
      </c>
      <c r="P272" s="272">
        <f t="shared" si="54"/>
        <v>25</v>
      </c>
      <c r="Q272" s="273">
        <f t="shared" si="55"/>
        <v>5</v>
      </c>
      <c r="R272" s="272">
        <f t="shared" si="52"/>
        <v>30</v>
      </c>
      <c r="S272" s="278">
        <v>0</v>
      </c>
      <c r="T272" s="278">
        <v>0</v>
      </c>
      <c r="U272" s="275">
        <f t="shared" si="51"/>
        <v>0</v>
      </c>
    </row>
    <row r="273" spans="1:21" ht="22.5" hidden="1" outlineLevel="1">
      <c r="A273" s="724"/>
      <c r="B273" s="725"/>
      <c r="C273" s="328" t="s">
        <v>353</v>
      </c>
      <c r="D273" s="277">
        <v>0</v>
      </c>
      <c r="E273" s="277">
        <v>1</v>
      </c>
      <c r="F273" s="277">
        <v>0</v>
      </c>
      <c r="G273" s="276">
        <v>0</v>
      </c>
      <c r="H273" s="277">
        <v>0</v>
      </c>
      <c r="I273" s="276">
        <v>2</v>
      </c>
      <c r="J273" s="276">
        <v>0</v>
      </c>
      <c r="K273" s="277">
        <v>0</v>
      </c>
      <c r="L273" s="277">
        <v>0</v>
      </c>
      <c r="M273" s="277">
        <v>0</v>
      </c>
      <c r="N273" s="277">
        <v>0</v>
      </c>
      <c r="O273" s="277">
        <v>2</v>
      </c>
      <c r="P273" s="272">
        <f t="shared" si="54"/>
        <v>3</v>
      </c>
      <c r="Q273" s="273">
        <f t="shared" si="55"/>
        <v>2</v>
      </c>
      <c r="R273" s="272">
        <f t="shared" si="52"/>
        <v>5</v>
      </c>
      <c r="S273" s="278">
        <v>0</v>
      </c>
      <c r="T273" s="278">
        <v>0</v>
      </c>
      <c r="U273" s="275">
        <f t="shared" si="51"/>
        <v>0</v>
      </c>
    </row>
    <row r="274" spans="1:21" ht="45" hidden="1" outlineLevel="1">
      <c r="A274" s="724"/>
      <c r="B274" s="328" t="s">
        <v>354</v>
      </c>
      <c r="C274" s="328" t="s">
        <v>355</v>
      </c>
      <c r="D274" s="277">
        <v>0</v>
      </c>
      <c r="E274" s="277">
        <v>0</v>
      </c>
      <c r="F274" s="277">
        <v>0</v>
      </c>
      <c r="G274" s="277">
        <v>0</v>
      </c>
      <c r="H274" s="277">
        <v>0</v>
      </c>
      <c r="I274" s="276">
        <v>0</v>
      </c>
      <c r="J274" s="277">
        <v>0</v>
      </c>
      <c r="K274" s="277">
        <v>0</v>
      </c>
      <c r="L274" s="277">
        <v>0</v>
      </c>
      <c r="M274" s="277">
        <v>0</v>
      </c>
      <c r="N274" s="277">
        <v>0</v>
      </c>
      <c r="O274" s="277">
        <v>0</v>
      </c>
      <c r="P274" s="272">
        <f t="shared" si="54"/>
        <v>0</v>
      </c>
      <c r="Q274" s="273">
        <f t="shared" si="55"/>
        <v>0</v>
      </c>
      <c r="R274" s="272">
        <f t="shared" si="52"/>
        <v>0</v>
      </c>
      <c r="S274" s="278">
        <v>0</v>
      </c>
      <c r="T274" s="278">
        <v>0</v>
      </c>
      <c r="U274" s="275">
        <f t="shared" si="51"/>
        <v>0</v>
      </c>
    </row>
    <row r="275" spans="1:21" ht="33.75" hidden="1" outlineLevel="1">
      <c r="A275" s="724"/>
      <c r="B275" s="328" t="s">
        <v>356</v>
      </c>
      <c r="C275" s="328" t="s">
        <v>357</v>
      </c>
      <c r="D275" s="276">
        <v>22</v>
      </c>
      <c r="E275" s="277">
        <v>2</v>
      </c>
      <c r="F275" s="277">
        <v>0</v>
      </c>
      <c r="G275" s="276">
        <v>6</v>
      </c>
      <c r="H275" s="277">
        <v>1</v>
      </c>
      <c r="I275" s="276">
        <v>24</v>
      </c>
      <c r="J275" s="276">
        <v>0</v>
      </c>
      <c r="K275" s="277">
        <v>0</v>
      </c>
      <c r="L275" s="277">
        <v>0</v>
      </c>
      <c r="M275" s="277">
        <v>0</v>
      </c>
      <c r="N275" s="277">
        <v>0</v>
      </c>
      <c r="O275" s="277">
        <v>0</v>
      </c>
      <c r="P275" s="272">
        <f t="shared" si="54"/>
        <v>55</v>
      </c>
      <c r="Q275" s="273">
        <f t="shared" si="55"/>
        <v>0</v>
      </c>
      <c r="R275" s="272">
        <f t="shared" si="52"/>
        <v>55</v>
      </c>
      <c r="S275" s="278">
        <v>0</v>
      </c>
      <c r="T275" s="278">
        <v>0</v>
      </c>
      <c r="U275" s="275">
        <f t="shared" si="51"/>
        <v>0</v>
      </c>
    </row>
    <row r="276" spans="1:21" ht="45" hidden="1" outlineLevel="1">
      <c r="A276" s="724"/>
      <c r="B276" s="328" t="s">
        <v>358</v>
      </c>
      <c r="C276" s="328" t="s">
        <v>359</v>
      </c>
      <c r="D276" s="277">
        <v>0</v>
      </c>
      <c r="E276" s="277">
        <v>0</v>
      </c>
      <c r="F276" s="277">
        <v>0</v>
      </c>
      <c r="G276" s="277">
        <v>0</v>
      </c>
      <c r="H276" s="277">
        <v>0</v>
      </c>
      <c r="I276" s="277">
        <v>0</v>
      </c>
      <c r="J276" s="277">
        <v>0</v>
      </c>
      <c r="K276" s="277">
        <v>0</v>
      </c>
      <c r="L276" s="277">
        <v>0</v>
      </c>
      <c r="M276" s="277">
        <v>0</v>
      </c>
      <c r="N276" s="277">
        <v>0</v>
      </c>
      <c r="O276" s="277">
        <v>0</v>
      </c>
      <c r="P276" s="272">
        <f t="shared" si="54"/>
        <v>0</v>
      </c>
      <c r="Q276" s="273">
        <f t="shared" si="55"/>
        <v>0</v>
      </c>
      <c r="R276" s="272">
        <f t="shared" si="52"/>
        <v>0</v>
      </c>
      <c r="S276" s="278">
        <v>0</v>
      </c>
      <c r="T276" s="278">
        <v>0</v>
      </c>
      <c r="U276" s="275">
        <f t="shared" si="51"/>
        <v>0</v>
      </c>
    </row>
    <row r="277" spans="1:21" ht="14.1" customHeight="1" collapsed="1">
      <c r="A277" s="721" t="s">
        <v>360</v>
      </c>
      <c r="B277" s="721"/>
      <c r="C277" s="721"/>
      <c r="D277" s="191">
        <f t="shared" ref="D277:T277" si="56">SUM(D278:D287)</f>
        <v>1527</v>
      </c>
      <c r="E277" s="191">
        <f t="shared" si="56"/>
        <v>161</v>
      </c>
      <c r="F277" s="191">
        <f t="shared" si="56"/>
        <v>270</v>
      </c>
      <c r="G277" s="191">
        <f t="shared" si="56"/>
        <v>339</v>
      </c>
      <c r="H277" s="191">
        <f t="shared" si="56"/>
        <v>146</v>
      </c>
      <c r="I277" s="191">
        <f t="shared" si="56"/>
        <v>2061</v>
      </c>
      <c r="J277" s="191">
        <f t="shared" si="56"/>
        <v>263</v>
      </c>
      <c r="K277" s="191">
        <f t="shared" si="56"/>
        <v>47</v>
      </c>
      <c r="L277" s="191">
        <f t="shared" si="56"/>
        <v>36</v>
      </c>
      <c r="M277" s="191">
        <f t="shared" si="56"/>
        <v>51</v>
      </c>
      <c r="N277" s="191">
        <f t="shared" si="56"/>
        <v>24</v>
      </c>
      <c r="O277" s="191">
        <f t="shared" si="56"/>
        <v>244</v>
      </c>
      <c r="P277" s="192">
        <f t="shared" si="54"/>
        <v>4504</v>
      </c>
      <c r="Q277" s="192">
        <f t="shared" si="55"/>
        <v>665</v>
      </c>
      <c r="R277" s="192">
        <f t="shared" si="52"/>
        <v>5169</v>
      </c>
      <c r="S277" s="192">
        <f t="shared" si="56"/>
        <v>13</v>
      </c>
      <c r="T277" s="192">
        <f t="shared" si="56"/>
        <v>0</v>
      </c>
      <c r="U277" s="192">
        <f t="shared" si="51"/>
        <v>13</v>
      </c>
    </row>
    <row r="278" spans="1:21" ht="22.5" hidden="1" outlineLevel="1">
      <c r="A278" s="724" t="s">
        <v>360</v>
      </c>
      <c r="B278" s="725" t="s">
        <v>361</v>
      </c>
      <c r="C278" s="328" t="s">
        <v>362</v>
      </c>
      <c r="D278" s="276">
        <v>179</v>
      </c>
      <c r="E278" s="276">
        <v>25</v>
      </c>
      <c r="F278" s="276">
        <v>49</v>
      </c>
      <c r="G278" s="276">
        <v>58</v>
      </c>
      <c r="H278" s="276">
        <v>20</v>
      </c>
      <c r="I278" s="276">
        <v>323</v>
      </c>
      <c r="J278" s="276">
        <v>14</v>
      </c>
      <c r="K278" s="276">
        <v>1</v>
      </c>
      <c r="L278" s="276">
        <v>1</v>
      </c>
      <c r="M278" s="277">
        <v>2</v>
      </c>
      <c r="N278" s="277">
        <v>0</v>
      </c>
      <c r="O278" s="276">
        <v>20</v>
      </c>
      <c r="P278" s="272">
        <f t="shared" si="54"/>
        <v>654</v>
      </c>
      <c r="Q278" s="273">
        <f t="shared" si="55"/>
        <v>38</v>
      </c>
      <c r="R278" s="272">
        <f t="shared" si="52"/>
        <v>692</v>
      </c>
      <c r="S278" s="278">
        <v>5</v>
      </c>
      <c r="T278" s="278">
        <v>0</v>
      </c>
      <c r="U278" s="275">
        <f t="shared" si="51"/>
        <v>5</v>
      </c>
    </row>
    <row r="279" spans="1:21" ht="22.5" hidden="1" outlineLevel="1">
      <c r="A279" s="724"/>
      <c r="B279" s="725"/>
      <c r="C279" s="328" t="s">
        <v>363</v>
      </c>
      <c r="D279" s="276">
        <v>101</v>
      </c>
      <c r="E279" s="277">
        <v>6</v>
      </c>
      <c r="F279" s="276">
        <v>15</v>
      </c>
      <c r="G279" s="276">
        <v>19</v>
      </c>
      <c r="H279" s="276">
        <v>9</v>
      </c>
      <c r="I279" s="276">
        <v>148</v>
      </c>
      <c r="J279" s="276">
        <v>32</v>
      </c>
      <c r="K279" s="276">
        <v>1</v>
      </c>
      <c r="L279" s="276">
        <v>1</v>
      </c>
      <c r="M279" s="276">
        <v>3</v>
      </c>
      <c r="N279" s="277">
        <v>3</v>
      </c>
      <c r="O279" s="276">
        <v>14</v>
      </c>
      <c r="P279" s="272">
        <f t="shared" si="54"/>
        <v>298</v>
      </c>
      <c r="Q279" s="273">
        <f t="shared" si="55"/>
        <v>54</v>
      </c>
      <c r="R279" s="272">
        <f t="shared" si="52"/>
        <v>352</v>
      </c>
      <c r="S279" s="278">
        <v>1</v>
      </c>
      <c r="T279" s="278">
        <v>0</v>
      </c>
      <c r="U279" s="275">
        <f t="shared" si="51"/>
        <v>1</v>
      </c>
    </row>
    <row r="280" spans="1:21" ht="22.5" hidden="1" outlineLevel="1">
      <c r="A280" s="724"/>
      <c r="B280" s="328" t="s">
        <v>364</v>
      </c>
      <c r="C280" s="328" t="s">
        <v>365</v>
      </c>
      <c r="D280" s="276">
        <v>54</v>
      </c>
      <c r="E280" s="276">
        <v>4</v>
      </c>
      <c r="F280" s="276">
        <v>9</v>
      </c>
      <c r="G280" s="276">
        <v>11</v>
      </c>
      <c r="H280" s="276">
        <v>7</v>
      </c>
      <c r="I280" s="276">
        <v>56</v>
      </c>
      <c r="J280" s="277">
        <v>1</v>
      </c>
      <c r="K280" s="277">
        <v>0</v>
      </c>
      <c r="L280" s="277">
        <v>0</v>
      </c>
      <c r="M280" s="277">
        <v>0</v>
      </c>
      <c r="N280" s="277">
        <v>0</v>
      </c>
      <c r="O280" s="277">
        <v>0</v>
      </c>
      <c r="P280" s="272">
        <f t="shared" si="54"/>
        <v>141</v>
      </c>
      <c r="Q280" s="273">
        <f t="shared" si="55"/>
        <v>1</v>
      </c>
      <c r="R280" s="272">
        <f t="shared" si="52"/>
        <v>142</v>
      </c>
      <c r="S280" s="278">
        <v>2</v>
      </c>
      <c r="T280" s="278">
        <v>0</v>
      </c>
      <c r="U280" s="275">
        <f t="shared" si="51"/>
        <v>2</v>
      </c>
    </row>
    <row r="281" spans="1:21" hidden="1" outlineLevel="1">
      <c r="A281" s="724"/>
      <c r="B281" s="725" t="s">
        <v>366</v>
      </c>
      <c r="C281" s="328" t="s">
        <v>367</v>
      </c>
      <c r="D281" s="276">
        <v>6</v>
      </c>
      <c r="E281" s="277">
        <v>0</v>
      </c>
      <c r="F281" s="277">
        <v>1</v>
      </c>
      <c r="G281" s="276">
        <v>0</v>
      </c>
      <c r="H281" s="276">
        <v>0</v>
      </c>
      <c r="I281" s="276">
        <v>4</v>
      </c>
      <c r="J281" s="276">
        <v>0</v>
      </c>
      <c r="K281" s="277">
        <v>0</v>
      </c>
      <c r="L281" s="277">
        <v>0</v>
      </c>
      <c r="M281" s="277">
        <v>0</v>
      </c>
      <c r="N281" s="277">
        <v>0</v>
      </c>
      <c r="O281" s="277">
        <v>1</v>
      </c>
      <c r="P281" s="272">
        <f t="shared" si="54"/>
        <v>11</v>
      </c>
      <c r="Q281" s="273">
        <f t="shared" si="55"/>
        <v>1</v>
      </c>
      <c r="R281" s="272">
        <f t="shared" si="52"/>
        <v>12</v>
      </c>
      <c r="S281" s="278">
        <v>0</v>
      </c>
      <c r="T281" s="278">
        <v>0</v>
      </c>
      <c r="U281" s="275">
        <f t="shared" si="51"/>
        <v>0</v>
      </c>
    </row>
    <row r="282" spans="1:21" ht="22.5" hidden="1" outlineLevel="1">
      <c r="A282" s="724"/>
      <c r="B282" s="725"/>
      <c r="C282" s="328" t="s">
        <v>368</v>
      </c>
      <c r="D282" s="276">
        <v>147</v>
      </c>
      <c r="E282" s="276">
        <v>13</v>
      </c>
      <c r="F282" s="276">
        <v>25</v>
      </c>
      <c r="G282" s="276">
        <v>50</v>
      </c>
      <c r="H282" s="276">
        <v>18</v>
      </c>
      <c r="I282" s="276">
        <v>272</v>
      </c>
      <c r="J282" s="276">
        <v>17</v>
      </c>
      <c r="K282" s="276">
        <v>18</v>
      </c>
      <c r="L282" s="276">
        <v>4</v>
      </c>
      <c r="M282" s="276">
        <v>2</v>
      </c>
      <c r="N282" s="276">
        <v>3</v>
      </c>
      <c r="O282" s="276">
        <v>15</v>
      </c>
      <c r="P282" s="272">
        <f t="shared" si="54"/>
        <v>525</v>
      </c>
      <c r="Q282" s="273">
        <f t="shared" si="55"/>
        <v>59</v>
      </c>
      <c r="R282" s="272">
        <f t="shared" si="52"/>
        <v>584</v>
      </c>
      <c r="S282" s="278">
        <v>1</v>
      </c>
      <c r="T282" s="278">
        <v>0</v>
      </c>
      <c r="U282" s="275">
        <f t="shared" si="51"/>
        <v>1</v>
      </c>
    </row>
    <row r="283" spans="1:21" ht="22.5" hidden="1" outlineLevel="1">
      <c r="A283" s="724"/>
      <c r="B283" s="725"/>
      <c r="C283" s="328" t="s">
        <v>369</v>
      </c>
      <c r="D283" s="276">
        <v>36</v>
      </c>
      <c r="E283" s="276">
        <v>4</v>
      </c>
      <c r="F283" s="276">
        <v>10</v>
      </c>
      <c r="G283" s="276">
        <v>5</v>
      </c>
      <c r="H283" s="276">
        <v>5</v>
      </c>
      <c r="I283" s="276">
        <v>70</v>
      </c>
      <c r="J283" s="276">
        <v>21</v>
      </c>
      <c r="K283" s="277">
        <v>3</v>
      </c>
      <c r="L283" s="276">
        <v>0</v>
      </c>
      <c r="M283" s="276">
        <v>5</v>
      </c>
      <c r="N283" s="277">
        <v>1</v>
      </c>
      <c r="O283" s="276">
        <v>12</v>
      </c>
      <c r="P283" s="272">
        <f t="shared" si="54"/>
        <v>130</v>
      </c>
      <c r="Q283" s="273">
        <f t="shared" si="55"/>
        <v>42</v>
      </c>
      <c r="R283" s="272">
        <f t="shared" si="52"/>
        <v>172</v>
      </c>
      <c r="S283" s="278">
        <v>0</v>
      </c>
      <c r="T283" s="278">
        <v>0</v>
      </c>
      <c r="U283" s="275">
        <f t="shared" si="51"/>
        <v>0</v>
      </c>
    </row>
    <row r="284" spans="1:21" ht="45" hidden="1" outlineLevel="1">
      <c r="A284" s="724"/>
      <c r="B284" s="328" t="s">
        <v>370</v>
      </c>
      <c r="C284" s="328" t="s">
        <v>371</v>
      </c>
      <c r="D284" s="276">
        <v>111</v>
      </c>
      <c r="E284" s="276">
        <v>5</v>
      </c>
      <c r="F284" s="276">
        <v>21</v>
      </c>
      <c r="G284" s="276">
        <v>21</v>
      </c>
      <c r="H284" s="276">
        <v>6</v>
      </c>
      <c r="I284" s="276">
        <v>133</v>
      </c>
      <c r="J284" s="276">
        <v>18</v>
      </c>
      <c r="K284" s="277">
        <v>3</v>
      </c>
      <c r="L284" s="276">
        <v>1</v>
      </c>
      <c r="M284" s="276">
        <v>2</v>
      </c>
      <c r="N284" s="276">
        <v>0</v>
      </c>
      <c r="O284" s="276">
        <v>12</v>
      </c>
      <c r="P284" s="272">
        <f t="shared" si="54"/>
        <v>297</v>
      </c>
      <c r="Q284" s="273">
        <f t="shared" si="55"/>
        <v>36</v>
      </c>
      <c r="R284" s="272">
        <f t="shared" si="52"/>
        <v>333</v>
      </c>
      <c r="S284" s="278">
        <v>0</v>
      </c>
      <c r="T284" s="278">
        <v>0</v>
      </c>
      <c r="U284" s="275">
        <f t="shared" si="51"/>
        <v>0</v>
      </c>
    </row>
    <row r="285" spans="1:21" hidden="1" outlineLevel="1">
      <c r="A285" s="724"/>
      <c r="B285" s="725" t="s">
        <v>372</v>
      </c>
      <c r="C285" s="328" t="s">
        <v>373</v>
      </c>
      <c r="D285" s="276">
        <v>845</v>
      </c>
      <c r="E285" s="276">
        <v>104</v>
      </c>
      <c r="F285" s="276">
        <v>129</v>
      </c>
      <c r="G285" s="276">
        <v>159</v>
      </c>
      <c r="H285" s="276">
        <v>78</v>
      </c>
      <c r="I285" s="276">
        <v>982</v>
      </c>
      <c r="J285" s="276">
        <v>150</v>
      </c>
      <c r="K285" s="276">
        <v>20</v>
      </c>
      <c r="L285" s="276">
        <v>28</v>
      </c>
      <c r="M285" s="276">
        <v>36</v>
      </c>
      <c r="N285" s="276">
        <v>17</v>
      </c>
      <c r="O285" s="276">
        <v>162</v>
      </c>
      <c r="P285" s="272">
        <f t="shared" si="54"/>
        <v>2297</v>
      </c>
      <c r="Q285" s="273">
        <f t="shared" si="55"/>
        <v>413</v>
      </c>
      <c r="R285" s="272">
        <f t="shared" si="52"/>
        <v>2710</v>
      </c>
      <c r="S285" s="278">
        <v>4</v>
      </c>
      <c r="T285" s="278">
        <v>0</v>
      </c>
      <c r="U285" s="275">
        <f t="shared" si="51"/>
        <v>4</v>
      </c>
    </row>
    <row r="286" spans="1:21" hidden="1" outlineLevel="1">
      <c r="A286" s="724"/>
      <c r="B286" s="725"/>
      <c r="C286" s="328" t="s">
        <v>374</v>
      </c>
      <c r="D286" s="276">
        <v>12</v>
      </c>
      <c r="E286" s="276">
        <v>0</v>
      </c>
      <c r="F286" s="277">
        <v>1</v>
      </c>
      <c r="G286" s="277">
        <v>2</v>
      </c>
      <c r="H286" s="277">
        <v>0</v>
      </c>
      <c r="I286" s="276">
        <v>15</v>
      </c>
      <c r="J286" s="276">
        <v>1</v>
      </c>
      <c r="K286" s="277">
        <v>0</v>
      </c>
      <c r="L286" s="277">
        <v>0</v>
      </c>
      <c r="M286" s="277">
        <v>0</v>
      </c>
      <c r="N286" s="277">
        <v>0</v>
      </c>
      <c r="O286" s="276">
        <v>2</v>
      </c>
      <c r="P286" s="272">
        <f t="shared" si="54"/>
        <v>30</v>
      </c>
      <c r="Q286" s="273">
        <f t="shared" si="55"/>
        <v>3</v>
      </c>
      <c r="R286" s="272">
        <f t="shared" si="52"/>
        <v>33</v>
      </c>
      <c r="S286" s="278">
        <v>0</v>
      </c>
      <c r="T286" s="278">
        <v>0</v>
      </c>
      <c r="U286" s="275">
        <f t="shared" si="51"/>
        <v>0</v>
      </c>
    </row>
    <row r="287" spans="1:21" ht="22.5" hidden="1" outlineLevel="1">
      <c r="A287" s="724"/>
      <c r="B287" s="328" t="s">
        <v>375</v>
      </c>
      <c r="C287" s="328" t="s">
        <v>376</v>
      </c>
      <c r="D287" s="276">
        <v>36</v>
      </c>
      <c r="E287" s="276">
        <v>0</v>
      </c>
      <c r="F287" s="276">
        <v>10</v>
      </c>
      <c r="G287" s="276">
        <v>14</v>
      </c>
      <c r="H287" s="276">
        <v>3</v>
      </c>
      <c r="I287" s="276">
        <v>58</v>
      </c>
      <c r="J287" s="276">
        <v>9</v>
      </c>
      <c r="K287" s="276">
        <v>1</v>
      </c>
      <c r="L287" s="276">
        <v>1</v>
      </c>
      <c r="M287" s="276">
        <v>1</v>
      </c>
      <c r="N287" s="276">
        <v>0</v>
      </c>
      <c r="O287" s="276">
        <v>6</v>
      </c>
      <c r="P287" s="272">
        <f t="shared" si="54"/>
        <v>121</v>
      </c>
      <c r="Q287" s="273">
        <f t="shared" si="55"/>
        <v>18</v>
      </c>
      <c r="R287" s="272">
        <f t="shared" si="52"/>
        <v>139</v>
      </c>
      <c r="S287" s="278">
        <v>0</v>
      </c>
      <c r="T287" s="278">
        <v>0</v>
      </c>
      <c r="U287" s="275">
        <f t="shared" si="51"/>
        <v>0</v>
      </c>
    </row>
    <row r="288" spans="1:21" ht="14.1" customHeight="1" collapsed="1">
      <c r="A288" s="721" t="s">
        <v>377</v>
      </c>
      <c r="B288" s="721"/>
      <c r="C288" s="721"/>
      <c r="D288" s="191">
        <f t="shared" ref="D288:T288" si="57">SUM(D289:D312)</f>
        <v>2030</v>
      </c>
      <c r="E288" s="191">
        <f t="shared" si="57"/>
        <v>221</v>
      </c>
      <c r="F288" s="191">
        <f t="shared" si="57"/>
        <v>335</v>
      </c>
      <c r="G288" s="191">
        <f t="shared" si="57"/>
        <v>428</v>
      </c>
      <c r="H288" s="191">
        <f t="shared" si="57"/>
        <v>95</v>
      </c>
      <c r="I288" s="191">
        <f t="shared" si="57"/>
        <v>2568</v>
      </c>
      <c r="J288" s="191">
        <f t="shared" si="57"/>
        <v>110</v>
      </c>
      <c r="K288" s="191">
        <f t="shared" si="57"/>
        <v>11</v>
      </c>
      <c r="L288" s="191">
        <f t="shared" si="57"/>
        <v>19</v>
      </c>
      <c r="M288" s="191">
        <f t="shared" si="57"/>
        <v>22</v>
      </c>
      <c r="N288" s="191">
        <f t="shared" si="57"/>
        <v>7</v>
      </c>
      <c r="O288" s="191">
        <f t="shared" si="57"/>
        <v>91</v>
      </c>
      <c r="P288" s="192">
        <f t="shared" si="54"/>
        <v>5677</v>
      </c>
      <c r="Q288" s="192">
        <f t="shared" si="55"/>
        <v>260</v>
      </c>
      <c r="R288" s="192">
        <f t="shared" si="52"/>
        <v>5937</v>
      </c>
      <c r="S288" s="192">
        <f t="shared" si="57"/>
        <v>8</v>
      </c>
      <c r="T288" s="192">
        <f t="shared" si="57"/>
        <v>0</v>
      </c>
      <c r="U288" s="192">
        <f t="shared" si="51"/>
        <v>8</v>
      </c>
    </row>
    <row r="289" spans="1:21" ht="22.5" hidden="1" outlineLevel="1">
      <c r="A289" s="739" t="s">
        <v>377</v>
      </c>
      <c r="B289" s="725" t="s">
        <v>378</v>
      </c>
      <c r="C289" s="328" t="s">
        <v>379</v>
      </c>
      <c r="D289" s="276">
        <v>57</v>
      </c>
      <c r="E289" s="276">
        <v>4</v>
      </c>
      <c r="F289" s="276">
        <v>10</v>
      </c>
      <c r="G289" s="276">
        <v>8</v>
      </c>
      <c r="H289" s="276">
        <v>2</v>
      </c>
      <c r="I289" s="276">
        <v>54</v>
      </c>
      <c r="J289" s="276">
        <v>0</v>
      </c>
      <c r="K289" s="277">
        <v>0</v>
      </c>
      <c r="L289" s="277">
        <v>0</v>
      </c>
      <c r="M289" s="276">
        <v>0</v>
      </c>
      <c r="N289" s="277">
        <v>0</v>
      </c>
      <c r="O289" s="276">
        <v>1</v>
      </c>
      <c r="P289" s="272">
        <f t="shared" si="54"/>
        <v>135</v>
      </c>
      <c r="Q289" s="273">
        <f t="shared" si="55"/>
        <v>1</v>
      </c>
      <c r="R289" s="272">
        <f t="shared" si="52"/>
        <v>136</v>
      </c>
      <c r="S289" s="278">
        <v>0</v>
      </c>
      <c r="T289" s="278">
        <v>0</v>
      </c>
      <c r="U289" s="275">
        <f t="shared" si="51"/>
        <v>0</v>
      </c>
    </row>
    <row r="290" spans="1:21" ht="22.5" hidden="1" outlineLevel="1">
      <c r="A290" s="739"/>
      <c r="B290" s="725"/>
      <c r="C290" s="328" t="s">
        <v>380</v>
      </c>
      <c r="D290" s="276">
        <v>383</v>
      </c>
      <c r="E290" s="276">
        <v>33</v>
      </c>
      <c r="F290" s="276">
        <v>40</v>
      </c>
      <c r="G290" s="276">
        <v>39</v>
      </c>
      <c r="H290" s="276">
        <v>14</v>
      </c>
      <c r="I290" s="276">
        <v>284</v>
      </c>
      <c r="J290" s="276">
        <v>47</v>
      </c>
      <c r="K290" s="276">
        <v>6</v>
      </c>
      <c r="L290" s="276">
        <v>8</v>
      </c>
      <c r="M290" s="276">
        <v>8</v>
      </c>
      <c r="N290" s="276">
        <v>2</v>
      </c>
      <c r="O290" s="276">
        <v>21</v>
      </c>
      <c r="P290" s="272">
        <f t="shared" si="54"/>
        <v>793</v>
      </c>
      <c r="Q290" s="273">
        <f t="shared" si="55"/>
        <v>92</v>
      </c>
      <c r="R290" s="272">
        <f t="shared" si="52"/>
        <v>885</v>
      </c>
      <c r="S290" s="278">
        <v>0</v>
      </c>
      <c r="T290" s="278">
        <v>0</v>
      </c>
      <c r="U290" s="275">
        <f t="shared" si="51"/>
        <v>0</v>
      </c>
    </row>
    <row r="291" spans="1:21" ht="22.5" hidden="1" outlineLevel="1">
      <c r="A291" s="739"/>
      <c r="B291" s="725"/>
      <c r="C291" s="328" t="s">
        <v>381</v>
      </c>
      <c r="D291" s="276">
        <v>104</v>
      </c>
      <c r="E291" s="276">
        <v>13</v>
      </c>
      <c r="F291" s="276">
        <v>19</v>
      </c>
      <c r="G291" s="276">
        <v>25</v>
      </c>
      <c r="H291" s="276">
        <v>3</v>
      </c>
      <c r="I291" s="276">
        <v>90</v>
      </c>
      <c r="J291" s="276">
        <v>6</v>
      </c>
      <c r="K291" s="277">
        <v>0</v>
      </c>
      <c r="L291" s="276">
        <v>0</v>
      </c>
      <c r="M291" s="276">
        <v>2</v>
      </c>
      <c r="N291" s="276">
        <v>0</v>
      </c>
      <c r="O291" s="276">
        <v>2</v>
      </c>
      <c r="P291" s="272">
        <f t="shared" si="54"/>
        <v>254</v>
      </c>
      <c r="Q291" s="273">
        <f t="shared" si="55"/>
        <v>10</v>
      </c>
      <c r="R291" s="272">
        <f t="shared" si="52"/>
        <v>264</v>
      </c>
      <c r="S291" s="278">
        <v>0</v>
      </c>
      <c r="T291" s="278">
        <v>0</v>
      </c>
      <c r="U291" s="275">
        <f t="shared" si="51"/>
        <v>0</v>
      </c>
    </row>
    <row r="292" spans="1:21" ht="22.5" hidden="1" outlineLevel="1">
      <c r="A292" s="739"/>
      <c r="B292" s="725"/>
      <c r="C292" s="328" t="s">
        <v>382</v>
      </c>
      <c r="D292" s="276">
        <v>96</v>
      </c>
      <c r="E292" s="277">
        <v>11</v>
      </c>
      <c r="F292" s="276">
        <v>12</v>
      </c>
      <c r="G292" s="277">
        <v>24</v>
      </c>
      <c r="H292" s="277">
        <v>8</v>
      </c>
      <c r="I292" s="276">
        <v>153</v>
      </c>
      <c r="J292" s="276">
        <v>2</v>
      </c>
      <c r="K292" s="277">
        <v>0</v>
      </c>
      <c r="L292" s="277">
        <v>1</v>
      </c>
      <c r="M292" s="277">
        <v>1</v>
      </c>
      <c r="N292" s="277">
        <v>0</v>
      </c>
      <c r="O292" s="277">
        <v>11</v>
      </c>
      <c r="P292" s="272">
        <f t="shared" si="54"/>
        <v>304</v>
      </c>
      <c r="Q292" s="273">
        <f t="shared" si="55"/>
        <v>15</v>
      </c>
      <c r="R292" s="272">
        <f t="shared" si="52"/>
        <v>319</v>
      </c>
      <c r="S292" s="278">
        <v>0</v>
      </c>
      <c r="T292" s="278">
        <v>0</v>
      </c>
      <c r="U292" s="275">
        <f t="shared" si="51"/>
        <v>0</v>
      </c>
    </row>
    <row r="293" spans="1:21" hidden="1" outlineLevel="1">
      <c r="A293" s="739"/>
      <c r="B293" s="725"/>
      <c r="C293" s="328" t="s">
        <v>383</v>
      </c>
      <c r="D293" s="276">
        <v>49</v>
      </c>
      <c r="E293" s="276">
        <v>0</v>
      </c>
      <c r="F293" s="276">
        <v>2</v>
      </c>
      <c r="G293" s="276">
        <v>2</v>
      </c>
      <c r="H293" s="276">
        <v>1</v>
      </c>
      <c r="I293" s="276">
        <v>34</v>
      </c>
      <c r="J293" s="276">
        <v>0</v>
      </c>
      <c r="K293" s="277">
        <v>0</v>
      </c>
      <c r="L293" s="277">
        <v>0</v>
      </c>
      <c r="M293" s="276">
        <v>0</v>
      </c>
      <c r="N293" s="276">
        <v>0</v>
      </c>
      <c r="O293" s="276">
        <v>3</v>
      </c>
      <c r="P293" s="272">
        <f t="shared" si="54"/>
        <v>88</v>
      </c>
      <c r="Q293" s="273">
        <f t="shared" si="55"/>
        <v>3</v>
      </c>
      <c r="R293" s="272">
        <f t="shared" si="52"/>
        <v>91</v>
      </c>
      <c r="S293" s="278">
        <v>0</v>
      </c>
      <c r="T293" s="278">
        <v>0</v>
      </c>
      <c r="U293" s="275">
        <f t="shared" si="51"/>
        <v>0</v>
      </c>
    </row>
    <row r="294" spans="1:21" ht="22.5" hidden="1" outlineLevel="1">
      <c r="A294" s="739"/>
      <c r="B294" s="725"/>
      <c r="C294" s="328" t="s">
        <v>384</v>
      </c>
      <c r="D294" s="276">
        <v>0</v>
      </c>
      <c r="E294" s="276">
        <v>0</v>
      </c>
      <c r="F294" s="276">
        <v>0</v>
      </c>
      <c r="G294" s="276">
        <v>0</v>
      </c>
      <c r="H294" s="277">
        <v>0</v>
      </c>
      <c r="I294" s="276">
        <v>1</v>
      </c>
      <c r="J294" s="277">
        <v>0</v>
      </c>
      <c r="K294" s="277">
        <v>0</v>
      </c>
      <c r="L294" s="277">
        <v>0</v>
      </c>
      <c r="M294" s="277">
        <v>0</v>
      </c>
      <c r="N294" s="277">
        <v>0</v>
      </c>
      <c r="O294" s="277">
        <v>0</v>
      </c>
      <c r="P294" s="272">
        <f t="shared" si="54"/>
        <v>1</v>
      </c>
      <c r="Q294" s="273">
        <f t="shared" si="55"/>
        <v>0</v>
      </c>
      <c r="R294" s="272">
        <f t="shared" si="52"/>
        <v>1</v>
      </c>
      <c r="S294" s="278">
        <v>0</v>
      </c>
      <c r="T294" s="278">
        <v>0</v>
      </c>
      <c r="U294" s="275">
        <f t="shared" si="51"/>
        <v>0</v>
      </c>
    </row>
    <row r="295" spans="1:21" ht="22.5" hidden="1" outlineLevel="1">
      <c r="A295" s="739"/>
      <c r="B295" s="725" t="s">
        <v>385</v>
      </c>
      <c r="C295" s="328" t="s">
        <v>386</v>
      </c>
      <c r="D295" s="276">
        <v>32</v>
      </c>
      <c r="E295" s="276">
        <v>3</v>
      </c>
      <c r="F295" s="276">
        <v>6</v>
      </c>
      <c r="G295" s="276">
        <v>9</v>
      </c>
      <c r="H295" s="276">
        <v>0</v>
      </c>
      <c r="I295" s="276">
        <v>62</v>
      </c>
      <c r="J295" s="276">
        <v>4</v>
      </c>
      <c r="K295" s="277">
        <v>0</v>
      </c>
      <c r="L295" s="276">
        <v>0</v>
      </c>
      <c r="M295" s="276">
        <v>1</v>
      </c>
      <c r="N295" s="277">
        <v>0</v>
      </c>
      <c r="O295" s="276">
        <v>4</v>
      </c>
      <c r="P295" s="272">
        <f t="shared" si="54"/>
        <v>112</v>
      </c>
      <c r="Q295" s="273">
        <f t="shared" si="55"/>
        <v>9</v>
      </c>
      <c r="R295" s="272">
        <f t="shared" si="52"/>
        <v>121</v>
      </c>
      <c r="S295" s="278">
        <v>0</v>
      </c>
      <c r="T295" s="278">
        <v>0</v>
      </c>
      <c r="U295" s="275">
        <f t="shared" si="51"/>
        <v>0</v>
      </c>
    </row>
    <row r="296" spans="1:21" ht="22.5" hidden="1" outlineLevel="1">
      <c r="A296" s="739"/>
      <c r="B296" s="725"/>
      <c r="C296" s="328" t="s">
        <v>387</v>
      </c>
      <c r="D296" s="276">
        <v>167</v>
      </c>
      <c r="E296" s="276">
        <v>23</v>
      </c>
      <c r="F296" s="276">
        <v>24</v>
      </c>
      <c r="G296" s="276">
        <v>32</v>
      </c>
      <c r="H296" s="276">
        <v>7</v>
      </c>
      <c r="I296" s="276">
        <v>239</v>
      </c>
      <c r="J296" s="276">
        <v>3</v>
      </c>
      <c r="K296" s="277">
        <v>0</v>
      </c>
      <c r="L296" s="277">
        <v>0</v>
      </c>
      <c r="M296" s="277">
        <v>1</v>
      </c>
      <c r="N296" s="277">
        <v>0</v>
      </c>
      <c r="O296" s="276">
        <v>0</v>
      </c>
      <c r="P296" s="272">
        <f t="shared" si="54"/>
        <v>492</v>
      </c>
      <c r="Q296" s="273">
        <f t="shared" si="55"/>
        <v>4</v>
      </c>
      <c r="R296" s="272">
        <f t="shared" si="52"/>
        <v>496</v>
      </c>
      <c r="S296" s="278">
        <v>1</v>
      </c>
      <c r="T296" s="278">
        <v>0</v>
      </c>
      <c r="U296" s="275">
        <f t="shared" si="51"/>
        <v>1</v>
      </c>
    </row>
    <row r="297" spans="1:21" ht="33.75" hidden="1" outlineLevel="1">
      <c r="A297" s="739"/>
      <c r="B297" s="725"/>
      <c r="C297" s="328" t="s">
        <v>388</v>
      </c>
      <c r="D297" s="276">
        <v>1</v>
      </c>
      <c r="E297" s="277">
        <v>0</v>
      </c>
      <c r="F297" s="277">
        <v>1</v>
      </c>
      <c r="G297" s="277">
        <v>0</v>
      </c>
      <c r="H297" s="277">
        <v>0</v>
      </c>
      <c r="I297" s="276">
        <v>3</v>
      </c>
      <c r="J297" s="277">
        <v>0</v>
      </c>
      <c r="K297" s="277">
        <v>0</v>
      </c>
      <c r="L297" s="277">
        <v>0</v>
      </c>
      <c r="M297" s="277">
        <v>0</v>
      </c>
      <c r="N297" s="277">
        <v>0</v>
      </c>
      <c r="O297" s="277">
        <v>0</v>
      </c>
      <c r="P297" s="272">
        <f t="shared" si="54"/>
        <v>5</v>
      </c>
      <c r="Q297" s="273">
        <f t="shared" si="55"/>
        <v>0</v>
      </c>
      <c r="R297" s="272">
        <f t="shared" si="52"/>
        <v>5</v>
      </c>
      <c r="S297" s="278">
        <v>0</v>
      </c>
      <c r="T297" s="278">
        <v>0</v>
      </c>
      <c r="U297" s="275">
        <f t="shared" si="51"/>
        <v>0</v>
      </c>
    </row>
    <row r="298" spans="1:21" ht="22.5" hidden="1" outlineLevel="1">
      <c r="A298" s="739"/>
      <c r="B298" s="725"/>
      <c r="C298" s="328" t="s">
        <v>389</v>
      </c>
      <c r="D298" s="276">
        <v>4</v>
      </c>
      <c r="E298" s="277">
        <v>0</v>
      </c>
      <c r="F298" s="277">
        <v>2</v>
      </c>
      <c r="G298" s="277">
        <v>1</v>
      </c>
      <c r="H298" s="277">
        <v>0</v>
      </c>
      <c r="I298" s="276">
        <v>13</v>
      </c>
      <c r="J298" s="277">
        <v>0</v>
      </c>
      <c r="K298" s="277">
        <v>0</v>
      </c>
      <c r="L298" s="277">
        <v>0</v>
      </c>
      <c r="M298" s="277">
        <v>0</v>
      </c>
      <c r="N298" s="277">
        <v>0</v>
      </c>
      <c r="O298" s="277">
        <v>1</v>
      </c>
      <c r="P298" s="272">
        <f t="shared" si="54"/>
        <v>20</v>
      </c>
      <c r="Q298" s="273">
        <f t="shared" si="55"/>
        <v>1</v>
      </c>
      <c r="R298" s="272">
        <f t="shared" si="52"/>
        <v>21</v>
      </c>
      <c r="S298" s="278">
        <v>0</v>
      </c>
      <c r="T298" s="278">
        <v>0</v>
      </c>
      <c r="U298" s="275">
        <f t="shared" si="51"/>
        <v>0</v>
      </c>
    </row>
    <row r="299" spans="1:21" ht="33.75" hidden="1" outlineLevel="1">
      <c r="A299" s="739"/>
      <c r="B299" s="725"/>
      <c r="C299" s="328" t="s">
        <v>390</v>
      </c>
      <c r="D299" s="276">
        <v>213</v>
      </c>
      <c r="E299" s="276">
        <v>13</v>
      </c>
      <c r="F299" s="276">
        <v>32</v>
      </c>
      <c r="G299" s="276">
        <v>44</v>
      </c>
      <c r="H299" s="276">
        <v>9</v>
      </c>
      <c r="I299" s="276">
        <v>224</v>
      </c>
      <c r="J299" s="276">
        <v>22</v>
      </c>
      <c r="K299" s="276">
        <v>5</v>
      </c>
      <c r="L299" s="276">
        <v>5</v>
      </c>
      <c r="M299" s="276">
        <v>7</v>
      </c>
      <c r="N299" s="276">
        <v>3</v>
      </c>
      <c r="O299" s="276">
        <v>34</v>
      </c>
      <c r="P299" s="272">
        <f t="shared" si="54"/>
        <v>535</v>
      </c>
      <c r="Q299" s="273">
        <f t="shared" si="55"/>
        <v>76</v>
      </c>
      <c r="R299" s="272">
        <f t="shared" si="52"/>
        <v>611</v>
      </c>
      <c r="S299" s="278">
        <v>0</v>
      </c>
      <c r="T299" s="278">
        <v>0</v>
      </c>
      <c r="U299" s="275">
        <f t="shared" si="51"/>
        <v>0</v>
      </c>
    </row>
    <row r="300" spans="1:21" ht="22.5" hidden="1" outlineLevel="1">
      <c r="A300" s="739"/>
      <c r="B300" s="725"/>
      <c r="C300" s="328" t="s">
        <v>391</v>
      </c>
      <c r="D300" s="276">
        <v>0</v>
      </c>
      <c r="E300" s="276">
        <v>0</v>
      </c>
      <c r="F300" s="276">
        <v>0</v>
      </c>
      <c r="G300" s="276">
        <v>0</v>
      </c>
      <c r="H300" s="276">
        <v>0</v>
      </c>
      <c r="I300" s="276">
        <v>0</v>
      </c>
      <c r="J300" s="276">
        <v>0</v>
      </c>
      <c r="K300" s="277">
        <v>0</v>
      </c>
      <c r="L300" s="276">
        <v>0</v>
      </c>
      <c r="M300" s="276">
        <v>0</v>
      </c>
      <c r="N300" s="277">
        <v>0</v>
      </c>
      <c r="O300" s="276">
        <v>0</v>
      </c>
      <c r="P300" s="272">
        <f t="shared" si="54"/>
        <v>0</v>
      </c>
      <c r="Q300" s="273">
        <f t="shared" si="55"/>
        <v>0</v>
      </c>
      <c r="R300" s="272">
        <f t="shared" si="52"/>
        <v>0</v>
      </c>
      <c r="S300" s="278">
        <v>0</v>
      </c>
      <c r="T300" s="278">
        <v>0</v>
      </c>
      <c r="U300" s="275">
        <f t="shared" si="51"/>
        <v>0</v>
      </c>
    </row>
    <row r="301" spans="1:21" hidden="1" outlineLevel="1">
      <c r="A301" s="739"/>
      <c r="B301" s="725"/>
      <c r="C301" s="328" t="s">
        <v>392</v>
      </c>
      <c r="D301" s="276">
        <v>0</v>
      </c>
      <c r="E301" s="276">
        <v>0</v>
      </c>
      <c r="F301" s="276">
        <v>0</v>
      </c>
      <c r="G301" s="276">
        <v>0</v>
      </c>
      <c r="H301" s="276">
        <v>0</v>
      </c>
      <c r="I301" s="276">
        <v>0</v>
      </c>
      <c r="J301" s="276">
        <v>0</v>
      </c>
      <c r="K301" s="277">
        <v>0</v>
      </c>
      <c r="L301" s="277">
        <v>0</v>
      </c>
      <c r="M301" s="277">
        <v>0</v>
      </c>
      <c r="N301" s="277">
        <v>0</v>
      </c>
      <c r="O301" s="276">
        <v>0</v>
      </c>
      <c r="P301" s="272">
        <f t="shared" si="54"/>
        <v>0</v>
      </c>
      <c r="Q301" s="273">
        <f t="shared" si="55"/>
        <v>0</v>
      </c>
      <c r="R301" s="272">
        <f t="shared" si="52"/>
        <v>0</v>
      </c>
      <c r="S301" s="278">
        <v>0</v>
      </c>
      <c r="T301" s="278">
        <v>0</v>
      </c>
      <c r="U301" s="275">
        <f t="shared" si="51"/>
        <v>0</v>
      </c>
    </row>
    <row r="302" spans="1:21" ht="22.5" hidden="1" outlineLevel="1">
      <c r="A302" s="739"/>
      <c r="B302" s="725"/>
      <c r="C302" s="328" t="s">
        <v>393</v>
      </c>
      <c r="D302" s="276">
        <v>183</v>
      </c>
      <c r="E302" s="276">
        <v>19</v>
      </c>
      <c r="F302" s="276">
        <v>29</v>
      </c>
      <c r="G302" s="276">
        <v>55</v>
      </c>
      <c r="H302" s="276">
        <v>11</v>
      </c>
      <c r="I302" s="276">
        <v>331</v>
      </c>
      <c r="J302" s="276">
        <v>13</v>
      </c>
      <c r="K302" s="277">
        <v>0</v>
      </c>
      <c r="L302" s="277">
        <v>1</v>
      </c>
      <c r="M302" s="276">
        <v>1</v>
      </c>
      <c r="N302" s="277">
        <v>1</v>
      </c>
      <c r="O302" s="276">
        <v>10</v>
      </c>
      <c r="P302" s="272">
        <f t="shared" si="54"/>
        <v>628</v>
      </c>
      <c r="Q302" s="273">
        <f t="shared" si="55"/>
        <v>26</v>
      </c>
      <c r="R302" s="272">
        <f t="shared" si="52"/>
        <v>654</v>
      </c>
      <c r="S302" s="278">
        <v>0</v>
      </c>
      <c r="T302" s="278">
        <v>0</v>
      </c>
      <c r="U302" s="275">
        <f t="shared" si="51"/>
        <v>0</v>
      </c>
    </row>
    <row r="303" spans="1:21" ht="33.75" hidden="1" outlineLevel="1">
      <c r="A303" s="739"/>
      <c r="B303" s="328" t="s">
        <v>394</v>
      </c>
      <c r="C303" s="328" t="s">
        <v>395</v>
      </c>
      <c r="D303" s="276">
        <v>211</v>
      </c>
      <c r="E303" s="276">
        <v>30</v>
      </c>
      <c r="F303" s="276">
        <v>54</v>
      </c>
      <c r="G303" s="276">
        <v>56</v>
      </c>
      <c r="H303" s="276">
        <v>15</v>
      </c>
      <c r="I303" s="276">
        <v>305</v>
      </c>
      <c r="J303" s="276">
        <v>6</v>
      </c>
      <c r="K303" s="277">
        <v>0</v>
      </c>
      <c r="L303" s="277">
        <v>4</v>
      </c>
      <c r="M303" s="277">
        <v>1</v>
      </c>
      <c r="N303" s="277">
        <v>0</v>
      </c>
      <c r="O303" s="277">
        <v>0</v>
      </c>
      <c r="P303" s="272">
        <f t="shared" si="54"/>
        <v>671</v>
      </c>
      <c r="Q303" s="273">
        <f t="shared" si="55"/>
        <v>11</v>
      </c>
      <c r="R303" s="272">
        <f t="shared" si="52"/>
        <v>682</v>
      </c>
      <c r="S303" s="278">
        <v>0</v>
      </c>
      <c r="T303" s="278">
        <v>0</v>
      </c>
      <c r="U303" s="275">
        <f t="shared" si="51"/>
        <v>0</v>
      </c>
    </row>
    <row r="304" spans="1:21" hidden="1" outlineLevel="1">
      <c r="A304" s="739"/>
      <c r="B304" s="725" t="s">
        <v>396</v>
      </c>
      <c r="C304" s="328" t="s">
        <v>397</v>
      </c>
      <c r="D304" s="276">
        <v>47</v>
      </c>
      <c r="E304" s="276">
        <v>2</v>
      </c>
      <c r="F304" s="276">
        <v>7</v>
      </c>
      <c r="G304" s="276">
        <v>7</v>
      </c>
      <c r="H304" s="276">
        <v>1</v>
      </c>
      <c r="I304" s="276">
        <v>79</v>
      </c>
      <c r="J304" s="277">
        <v>0</v>
      </c>
      <c r="K304" s="277">
        <v>0</v>
      </c>
      <c r="L304" s="277">
        <v>0</v>
      </c>
      <c r="M304" s="277">
        <v>0</v>
      </c>
      <c r="N304" s="277">
        <v>0</v>
      </c>
      <c r="O304" s="277">
        <v>1</v>
      </c>
      <c r="P304" s="272">
        <f t="shared" si="54"/>
        <v>143</v>
      </c>
      <c r="Q304" s="273">
        <f t="shared" si="55"/>
        <v>1</v>
      </c>
      <c r="R304" s="272">
        <f t="shared" si="52"/>
        <v>144</v>
      </c>
      <c r="S304" s="278">
        <v>0</v>
      </c>
      <c r="T304" s="278">
        <v>0</v>
      </c>
      <c r="U304" s="275">
        <f t="shared" si="51"/>
        <v>0</v>
      </c>
    </row>
    <row r="305" spans="1:21" hidden="1" outlineLevel="1">
      <c r="A305" s="739"/>
      <c r="B305" s="725"/>
      <c r="C305" s="328" t="s">
        <v>398</v>
      </c>
      <c r="D305" s="276">
        <v>13</v>
      </c>
      <c r="E305" s="276">
        <v>6</v>
      </c>
      <c r="F305" s="277">
        <v>2</v>
      </c>
      <c r="G305" s="276">
        <v>4</v>
      </c>
      <c r="H305" s="277">
        <v>2</v>
      </c>
      <c r="I305" s="276">
        <v>32</v>
      </c>
      <c r="J305" s="277">
        <v>2</v>
      </c>
      <c r="K305" s="277">
        <v>0</v>
      </c>
      <c r="L305" s="277">
        <v>0</v>
      </c>
      <c r="M305" s="277">
        <v>0</v>
      </c>
      <c r="N305" s="277">
        <v>0</v>
      </c>
      <c r="O305" s="276">
        <v>0</v>
      </c>
      <c r="P305" s="272">
        <f t="shared" si="54"/>
        <v>59</v>
      </c>
      <c r="Q305" s="273">
        <f t="shared" si="55"/>
        <v>2</v>
      </c>
      <c r="R305" s="272">
        <f t="shared" si="52"/>
        <v>61</v>
      </c>
      <c r="S305" s="278">
        <v>0</v>
      </c>
      <c r="T305" s="278">
        <v>0</v>
      </c>
      <c r="U305" s="275">
        <f t="shared" si="51"/>
        <v>0</v>
      </c>
    </row>
    <row r="306" spans="1:21" hidden="1" outlineLevel="1">
      <c r="A306" s="739"/>
      <c r="B306" s="725" t="s">
        <v>399</v>
      </c>
      <c r="C306" s="328" t="s">
        <v>400</v>
      </c>
      <c r="D306" s="276">
        <v>13</v>
      </c>
      <c r="E306" s="277">
        <v>2</v>
      </c>
      <c r="F306" s="277">
        <v>5</v>
      </c>
      <c r="G306" s="276">
        <v>8</v>
      </c>
      <c r="H306" s="277">
        <v>0</v>
      </c>
      <c r="I306" s="276">
        <v>30</v>
      </c>
      <c r="J306" s="277">
        <v>0</v>
      </c>
      <c r="K306" s="277">
        <v>0</v>
      </c>
      <c r="L306" s="277">
        <v>0</v>
      </c>
      <c r="M306" s="277">
        <v>0</v>
      </c>
      <c r="N306" s="277">
        <v>0</v>
      </c>
      <c r="O306" s="276">
        <v>1</v>
      </c>
      <c r="P306" s="272">
        <f t="shared" si="54"/>
        <v>58</v>
      </c>
      <c r="Q306" s="273">
        <f t="shared" si="55"/>
        <v>1</v>
      </c>
      <c r="R306" s="272">
        <f t="shared" si="52"/>
        <v>59</v>
      </c>
      <c r="S306" s="278">
        <v>0</v>
      </c>
      <c r="T306" s="278">
        <v>0</v>
      </c>
      <c r="U306" s="275">
        <f t="shared" si="51"/>
        <v>0</v>
      </c>
    </row>
    <row r="307" spans="1:21" ht="22.5" hidden="1" outlineLevel="1">
      <c r="A307" s="739"/>
      <c r="B307" s="725"/>
      <c r="C307" s="328" t="s">
        <v>401</v>
      </c>
      <c r="D307" s="276">
        <v>169</v>
      </c>
      <c r="E307" s="276">
        <v>18</v>
      </c>
      <c r="F307" s="276">
        <v>33</v>
      </c>
      <c r="G307" s="276">
        <v>45</v>
      </c>
      <c r="H307" s="276">
        <v>10</v>
      </c>
      <c r="I307" s="276">
        <v>196</v>
      </c>
      <c r="J307" s="277">
        <v>2</v>
      </c>
      <c r="K307" s="277">
        <v>0</v>
      </c>
      <c r="L307" s="277">
        <v>0</v>
      </c>
      <c r="M307" s="277">
        <v>0</v>
      </c>
      <c r="N307" s="277">
        <v>1</v>
      </c>
      <c r="O307" s="277">
        <v>0</v>
      </c>
      <c r="P307" s="272">
        <f t="shared" si="54"/>
        <v>471</v>
      </c>
      <c r="Q307" s="273">
        <f t="shared" si="55"/>
        <v>3</v>
      </c>
      <c r="R307" s="272">
        <f t="shared" si="52"/>
        <v>474</v>
      </c>
      <c r="S307" s="278">
        <v>7</v>
      </c>
      <c r="T307" s="278">
        <v>0</v>
      </c>
      <c r="U307" s="275">
        <f t="shared" si="51"/>
        <v>7</v>
      </c>
    </row>
    <row r="308" spans="1:21" ht="22.5" hidden="1" outlineLevel="1">
      <c r="A308" s="739"/>
      <c r="B308" s="725"/>
      <c r="C308" s="328" t="s">
        <v>402</v>
      </c>
      <c r="D308" s="276">
        <v>104</v>
      </c>
      <c r="E308" s="276">
        <v>8</v>
      </c>
      <c r="F308" s="277">
        <v>22</v>
      </c>
      <c r="G308" s="276">
        <v>24</v>
      </c>
      <c r="H308" s="276">
        <v>4</v>
      </c>
      <c r="I308" s="276">
        <v>132</v>
      </c>
      <c r="J308" s="277">
        <v>1</v>
      </c>
      <c r="K308" s="277">
        <v>0</v>
      </c>
      <c r="L308" s="277">
        <v>0</v>
      </c>
      <c r="M308" s="277">
        <v>0</v>
      </c>
      <c r="N308" s="277">
        <v>0</v>
      </c>
      <c r="O308" s="277">
        <v>0</v>
      </c>
      <c r="P308" s="272">
        <f t="shared" si="54"/>
        <v>294</v>
      </c>
      <c r="Q308" s="273">
        <f t="shared" si="55"/>
        <v>1</v>
      </c>
      <c r="R308" s="272">
        <f t="shared" si="52"/>
        <v>295</v>
      </c>
      <c r="S308" s="278">
        <v>0</v>
      </c>
      <c r="T308" s="278">
        <v>0</v>
      </c>
      <c r="U308" s="275">
        <f t="shared" si="51"/>
        <v>0</v>
      </c>
    </row>
    <row r="309" spans="1:21" ht="22.5" hidden="1" outlineLevel="1">
      <c r="A309" s="739"/>
      <c r="B309" s="725"/>
      <c r="C309" s="328" t="s">
        <v>403</v>
      </c>
      <c r="D309" s="276">
        <v>55</v>
      </c>
      <c r="E309" s="276">
        <v>15</v>
      </c>
      <c r="F309" s="276">
        <v>14</v>
      </c>
      <c r="G309" s="276">
        <v>18</v>
      </c>
      <c r="H309" s="276">
        <v>2</v>
      </c>
      <c r="I309" s="276">
        <v>86</v>
      </c>
      <c r="J309" s="277">
        <v>1</v>
      </c>
      <c r="K309" s="277">
        <v>0</v>
      </c>
      <c r="L309" s="277">
        <v>0</v>
      </c>
      <c r="M309" s="277">
        <v>0</v>
      </c>
      <c r="N309" s="277">
        <v>0</v>
      </c>
      <c r="O309" s="276">
        <v>0</v>
      </c>
      <c r="P309" s="272">
        <f t="shared" si="54"/>
        <v>190</v>
      </c>
      <c r="Q309" s="273">
        <f t="shared" si="55"/>
        <v>1</v>
      </c>
      <c r="R309" s="272">
        <f t="shared" si="52"/>
        <v>191</v>
      </c>
      <c r="S309" s="278">
        <v>0</v>
      </c>
      <c r="T309" s="278">
        <v>0</v>
      </c>
      <c r="U309" s="275">
        <f t="shared" si="51"/>
        <v>0</v>
      </c>
    </row>
    <row r="310" spans="1:21" ht="22.5" hidden="1" outlineLevel="1">
      <c r="A310" s="739"/>
      <c r="B310" s="725"/>
      <c r="C310" s="328" t="s">
        <v>404</v>
      </c>
      <c r="D310" s="276">
        <v>2</v>
      </c>
      <c r="E310" s="277">
        <v>0</v>
      </c>
      <c r="F310" s="277">
        <v>0</v>
      </c>
      <c r="G310" s="277">
        <v>0</v>
      </c>
      <c r="H310" s="277">
        <v>0</v>
      </c>
      <c r="I310" s="276">
        <v>5</v>
      </c>
      <c r="J310" s="277">
        <v>0</v>
      </c>
      <c r="K310" s="277">
        <v>0</v>
      </c>
      <c r="L310" s="277">
        <v>0</v>
      </c>
      <c r="M310" s="277">
        <v>0</v>
      </c>
      <c r="N310" s="277">
        <v>0</v>
      </c>
      <c r="O310" s="277">
        <v>0</v>
      </c>
      <c r="P310" s="272">
        <f t="shared" si="54"/>
        <v>7</v>
      </c>
      <c r="Q310" s="273">
        <f t="shared" si="55"/>
        <v>0</v>
      </c>
      <c r="R310" s="272">
        <f t="shared" si="52"/>
        <v>7</v>
      </c>
      <c r="S310" s="278">
        <v>0</v>
      </c>
      <c r="T310" s="278">
        <v>0</v>
      </c>
      <c r="U310" s="275">
        <f t="shared" si="51"/>
        <v>0</v>
      </c>
    </row>
    <row r="311" spans="1:21" ht="22.5" hidden="1" outlineLevel="1">
      <c r="A311" s="739"/>
      <c r="B311" s="725"/>
      <c r="C311" s="328" t="s">
        <v>405</v>
      </c>
      <c r="D311" s="276">
        <v>12</v>
      </c>
      <c r="E311" s="277">
        <v>3</v>
      </c>
      <c r="F311" s="276">
        <v>1</v>
      </c>
      <c r="G311" s="276">
        <v>5</v>
      </c>
      <c r="H311" s="276">
        <v>0</v>
      </c>
      <c r="I311" s="276">
        <v>24</v>
      </c>
      <c r="J311" s="277">
        <v>0</v>
      </c>
      <c r="K311" s="277">
        <v>0</v>
      </c>
      <c r="L311" s="277">
        <v>0</v>
      </c>
      <c r="M311" s="277">
        <v>0</v>
      </c>
      <c r="N311" s="277">
        <v>0</v>
      </c>
      <c r="O311" s="277">
        <v>0</v>
      </c>
      <c r="P311" s="272">
        <f t="shared" si="54"/>
        <v>45</v>
      </c>
      <c r="Q311" s="273">
        <f t="shared" si="55"/>
        <v>0</v>
      </c>
      <c r="R311" s="272">
        <f t="shared" si="52"/>
        <v>45</v>
      </c>
      <c r="S311" s="278">
        <v>0</v>
      </c>
      <c r="T311" s="278">
        <v>0</v>
      </c>
      <c r="U311" s="275">
        <f t="shared" si="51"/>
        <v>0</v>
      </c>
    </row>
    <row r="312" spans="1:21" ht="22.5" hidden="1" outlineLevel="1">
      <c r="A312" s="739"/>
      <c r="B312" s="725"/>
      <c r="C312" s="328" t="s">
        <v>406</v>
      </c>
      <c r="D312" s="276">
        <v>115</v>
      </c>
      <c r="E312" s="276">
        <v>18</v>
      </c>
      <c r="F312" s="276">
        <v>20</v>
      </c>
      <c r="G312" s="276">
        <v>22</v>
      </c>
      <c r="H312" s="276">
        <v>6</v>
      </c>
      <c r="I312" s="276">
        <v>191</v>
      </c>
      <c r="J312" s="276">
        <v>1</v>
      </c>
      <c r="K312" s="277">
        <v>0</v>
      </c>
      <c r="L312" s="277">
        <v>0</v>
      </c>
      <c r="M312" s="277">
        <v>0</v>
      </c>
      <c r="N312" s="276">
        <v>0</v>
      </c>
      <c r="O312" s="276">
        <v>2</v>
      </c>
      <c r="P312" s="272">
        <f t="shared" si="54"/>
        <v>372</v>
      </c>
      <c r="Q312" s="273">
        <f t="shared" si="55"/>
        <v>3</v>
      </c>
      <c r="R312" s="272">
        <f t="shared" si="52"/>
        <v>375</v>
      </c>
      <c r="S312" s="278">
        <v>0</v>
      </c>
      <c r="T312" s="278">
        <v>0</v>
      </c>
      <c r="U312" s="275">
        <f t="shared" si="51"/>
        <v>0</v>
      </c>
    </row>
    <row r="313" spans="1:21" ht="14.1" customHeight="1" collapsed="1">
      <c r="A313" s="738" t="s">
        <v>407</v>
      </c>
      <c r="B313" s="738"/>
      <c r="C313" s="738"/>
      <c r="D313" s="191">
        <f t="shared" ref="D313:T313" si="58">SUM(D314:D317)</f>
        <v>2764</v>
      </c>
      <c r="E313" s="191">
        <f t="shared" si="58"/>
        <v>385</v>
      </c>
      <c r="F313" s="191">
        <f t="shared" si="58"/>
        <v>432</v>
      </c>
      <c r="G313" s="191">
        <f t="shared" si="58"/>
        <v>647</v>
      </c>
      <c r="H313" s="191">
        <f t="shared" si="58"/>
        <v>162</v>
      </c>
      <c r="I313" s="191">
        <f t="shared" si="58"/>
        <v>3104</v>
      </c>
      <c r="J313" s="191">
        <f t="shared" si="58"/>
        <v>286</v>
      </c>
      <c r="K313" s="191">
        <f t="shared" si="58"/>
        <v>38</v>
      </c>
      <c r="L313" s="191">
        <f t="shared" si="58"/>
        <v>31</v>
      </c>
      <c r="M313" s="191">
        <f t="shared" si="58"/>
        <v>48</v>
      </c>
      <c r="N313" s="191">
        <f t="shared" si="58"/>
        <v>12</v>
      </c>
      <c r="O313" s="191">
        <f t="shared" si="58"/>
        <v>198</v>
      </c>
      <c r="P313" s="192">
        <f t="shared" si="54"/>
        <v>7494</v>
      </c>
      <c r="Q313" s="192">
        <f t="shared" si="55"/>
        <v>613</v>
      </c>
      <c r="R313" s="192">
        <f t="shared" si="52"/>
        <v>8107</v>
      </c>
      <c r="S313" s="192">
        <f t="shared" si="58"/>
        <v>23</v>
      </c>
      <c r="T313" s="192">
        <f t="shared" si="58"/>
        <v>9</v>
      </c>
      <c r="U313" s="192">
        <f t="shared" si="51"/>
        <v>32</v>
      </c>
    </row>
    <row r="314" spans="1:21" ht="22.5" hidden="1" outlineLevel="1">
      <c r="A314" s="724" t="s">
        <v>407</v>
      </c>
      <c r="B314" s="328" t="s">
        <v>408</v>
      </c>
      <c r="C314" s="328" t="s">
        <v>409</v>
      </c>
      <c r="D314" s="276">
        <v>728</v>
      </c>
      <c r="E314" s="276">
        <v>120</v>
      </c>
      <c r="F314" s="276">
        <v>93</v>
      </c>
      <c r="G314" s="276">
        <v>144</v>
      </c>
      <c r="H314" s="276">
        <v>18</v>
      </c>
      <c r="I314" s="276">
        <v>513</v>
      </c>
      <c r="J314" s="276">
        <v>55</v>
      </c>
      <c r="K314" s="277">
        <v>4</v>
      </c>
      <c r="L314" s="276">
        <v>5</v>
      </c>
      <c r="M314" s="276">
        <v>7</v>
      </c>
      <c r="N314" s="276">
        <v>0</v>
      </c>
      <c r="O314" s="276">
        <v>18</v>
      </c>
      <c r="P314" s="272">
        <f t="shared" si="54"/>
        <v>1616</v>
      </c>
      <c r="Q314" s="273">
        <f t="shared" si="55"/>
        <v>89</v>
      </c>
      <c r="R314" s="272">
        <f t="shared" si="52"/>
        <v>1705</v>
      </c>
      <c r="S314" s="278">
        <v>8</v>
      </c>
      <c r="T314" s="278">
        <v>0</v>
      </c>
      <c r="U314" s="275">
        <f t="shared" si="51"/>
        <v>8</v>
      </c>
    </row>
    <row r="315" spans="1:21" ht="67.5" hidden="1" outlineLevel="1">
      <c r="A315" s="724"/>
      <c r="B315" s="328" t="s">
        <v>410</v>
      </c>
      <c r="C315" s="328" t="s">
        <v>411</v>
      </c>
      <c r="D315" s="276">
        <v>232</v>
      </c>
      <c r="E315" s="276">
        <v>43</v>
      </c>
      <c r="F315" s="276">
        <v>42</v>
      </c>
      <c r="G315" s="276">
        <v>74</v>
      </c>
      <c r="H315" s="276">
        <v>14</v>
      </c>
      <c r="I315" s="276">
        <v>386</v>
      </c>
      <c r="J315" s="277">
        <v>1</v>
      </c>
      <c r="K315" s="277">
        <v>0</v>
      </c>
      <c r="L315" s="277">
        <v>0</v>
      </c>
      <c r="M315" s="277">
        <v>0</v>
      </c>
      <c r="N315" s="277">
        <v>0</v>
      </c>
      <c r="O315" s="276">
        <v>2</v>
      </c>
      <c r="P315" s="272">
        <f t="shared" si="54"/>
        <v>791</v>
      </c>
      <c r="Q315" s="273">
        <f t="shared" si="55"/>
        <v>3</v>
      </c>
      <c r="R315" s="272">
        <f t="shared" si="52"/>
        <v>794</v>
      </c>
      <c r="S315" s="278">
        <v>0</v>
      </c>
      <c r="T315" s="278">
        <v>0</v>
      </c>
      <c r="U315" s="275">
        <f t="shared" si="51"/>
        <v>0</v>
      </c>
    </row>
    <row r="316" spans="1:21" ht="22.5" hidden="1" outlineLevel="1">
      <c r="A316" s="724"/>
      <c r="B316" s="725" t="s">
        <v>412</v>
      </c>
      <c r="C316" s="328" t="s">
        <v>413</v>
      </c>
      <c r="D316" s="276">
        <v>35</v>
      </c>
      <c r="E316" s="276">
        <v>3</v>
      </c>
      <c r="F316" s="276">
        <v>6</v>
      </c>
      <c r="G316" s="276">
        <v>8</v>
      </c>
      <c r="H316" s="277">
        <v>4</v>
      </c>
      <c r="I316" s="276">
        <v>21</v>
      </c>
      <c r="J316" s="276">
        <v>21</v>
      </c>
      <c r="K316" s="276">
        <v>1</v>
      </c>
      <c r="L316" s="276">
        <v>1</v>
      </c>
      <c r="M316" s="276">
        <v>3</v>
      </c>
      <c r="N316" s="276">
        <v>0</v>
      </c>
      <c r="O316" s="276">
        <v>14</v>
      </c>
      <c r="P316" s="272">
        <f t="shared" si="54"/>
        <v>77</v>
      </c>
      <c r="Q316" s="273">
        <f t="shared" si="55"/>
        <v>40</v>
      </c>
      <c r="R316" s="272">
        <f t="shared" si="52"/>
        <v>117</v>
      </c>
      <c r="S316" s="278">
        <v>0</v>
      </c>
      <c r="T316" s="278">
        <v>0</v>
      </c>
      <c r="U316" s="275">
        <f t="shared" si="51"/>
        <v>0</v>
      </c>
    </row>
    <row r="317" spans="1:21" ht="22.5" hidden="1" outlineLevel="1">
      <c r="A317" s="724"/>
      <c r="B317" s="725"/>
      <c r="C317" s="328" t="s">
        <v>414</v>
      </c>
      <c r="D317" s="276">
        <v>1769</v>
      </c>
      <c r="E317" s="276">
        <v>219</v>
      </c>
      <c r="F317" s="276">
        <v>291</v>
      </c>
      <c r="G317" s="276">
        <v>421</v>
      </c>
      <c r="H317" s="276">
        <v>126</v>
      </c>
      <c r="I317" s="276">
        <v>2184</v>
      </c>
      <c r="J317" s="276">
        <v>209</v>
      </c>
      <c r="K317" s="276">
        <v>33</v>
      </c>
      <c r="L317" s="276">
        <v>25</v>
      </c>
      <c r="M317" s="276">
        <v>38</v>
      </c>
      <c r="N317" s="276">
        <v>12</v>
      </c>
      <c r="O317" s="276">
        <v>164</v>
      </c>
      <c r="P317" s="272">
        <f t="shared" si="54"/>
        <v>5010</v>
      </c>
      <c r="Q317" s="273">
        <f t="shared" si="55"/>
        <v>481</v>
      </c>
      <c r="R317" s="272">
        <f t="shared" si="52"/>
        <v>5491</v>
      </c>
      <c r="S317" s="278">
        <v>15</v>
      </c>
      <c r="T317" s="278">
        <v>9</v>
      </c>
      <c r="U317" s="275">
        <f t="shared" si="51"/>
        <v>24</v>
      </c>
    </row>
    <row r="318" spans="1:21" ht="14.1" customHeight="1" collapsed="1">
      <c r="A318" s="721" t="s">
        <v>415</v>
      </c>
      <c r="B318" s="721"/>
      <c r="C318" s="721"/>
      <c r="D318" s="191">
        <f t="shared" ref="D318:T318" si="59">SUM(D319:D326)</f>
        <v>540</v>
      </c>
      <c r="E318" s="191">
        <f t="shared" si="59"/>
        <v>62</v>
      </c>
      <c r="F318" s="191">
        <f t="shared" si="59"/>
        <v>128</v>
      </c>
      <c r="G318" s="191">
        <f t="shared" si="59"/>
        <v>141</v>
      </c>
      <c r="H318" s="191">
        <f t="shared" si="59"/>
        <v>29</v>
      </c>
      <c r="I318" s="191">
        <f t="shared" si="59"/>
        <v>683</v>
      </c>
      <c r="J318" s="191">
        <f t="shared" si="59"/>
        <v>15</v>
      </c>
      <c r="K318" s="191">
        <f t="shared" si="59"/>
        <v>0</v>
      </c>
      <c r="L318" s="191">
        <f t="shared" si="59"/>
        <v>1</v>
      </c>
      <c r="M318" s="191">
        <f t="shared" si="59"/>
        <v>5</v>
      </c>
      <c r="N318" s="191">
        <f t="shared" si="59"/>
        <v>0</v>
      </c>
      <c r="O318" s="191">
        <f t="shared" si="59"/>
        <v>9</v>
      </c>
      <c r="P318" s="192">
        <f t="shared" si="54"/>
        <v>1583</v>
      </c>
      <c r="Q318" s="192">
        <f t="shared" si="55"/>
        <v>30</v>
      </c>
      <c r="R318" s="192">
        <f t="shared" si="52"/>
        <v>1613</v>
      </c>
      <c r="S318" s="192">
        <f t="shared" si="59"/>
        <v>8</v>
      </c>
      <c r="T318" s="192">
        <f t="shared" si="59"/>
        <v>1</v>
      </c>
      <c r="U318" s="192">
        <f t="shared" si="51"/>
        <v>9</v>
      </c>
    </row>
    <row r="319" spans="1:21" hidden="1" outlineLevel="1">
      <c r="A319" s="724" t="s">
        <v>415</v>
      </c>
      <c r="B319" s="725" t="s">
        <v>416</v>
      </c>
      <c r="C319" s="328" t="s">
        <v>417</v>
      </c>
      <c r="D319" s="276">
        <v>268</v>
      </c>
      <c r="E319" s="276">
        <v>35</v>
      </c>
      <c r="F319" s="276">
        <v>71</v>
      </c>
      <c r="G319" s="276">
        <v>74</v>
      </c>
      <c r="H319" s="276">
        <v>14</v>
      </c>
      <c r="I319" s="276">
        <v>341</v>
      </c>
      <c r="J319" s="276">
        <v>0</v>
      </c>
      <c r="K319" s="277">
        <v>0</v>
      </c>
      <c r="L319" s="277">
        <v>0</v>
      </c>
      <c r="M319" s="277">
        <v>1</v>
      </c>
      <c r="N319" s="277">
        <v>0</v>
      </c>
      <c r="O319" s="276">
        <v>1</v>
      </c>
      <c r="P319" s="272">
        <f t="shared" si="54"/>
        <v>803</v>
      </c>
      <c r="Q319" s="273">
        <f t="shared" si="55"/>
        <v>2</v>
      </c>
      <c r="R319" s="272">
        <f t="shared" si="52"/>
        <v>805</v>
      </c>
      <c r="S319" s="278">
        <v>4</v>
      </c>
      <c r="T319" s="278">
        <v>1</v>
      </c>
      <c r="U319" s="275">
        <f t="shared" si="51"/>
        <v>5</v>
      </c>
    </row>
    <row r="320" spans="1:21" ht="22.5" hidden="1" outlineLevel="1">
      <c r="A320" s="724"/>
      <c r="B320" s="725"/>
      <c r="C320" s="328" t="s">
        <v>418</v>
      </c>
      <c r="D320" s="276">
        <v>65</v>
      </c>
      <c r="E320" s="276">
        <v>7</v>
      </c>
      <c r="F320" s="276">
        <v>19</v>
      </c>
      <c r="G320" s="276">
        <v>24</v>
      </c>
      <c r="H320" s="276">
        <v>6</v>
      </c>
      <c r="I320" s="276">
        <v>76</v>
      </c>
      <c r="J320" s="277">
        <v>5</v>
      </c>
      <c r="K320" s="277">
        <v>0</v>
      </c>
      <c r="L320" s="277">
        <v>0</v>
      </c>
      <c r="M320" s="277">
        <v>1</v>
      </c>
      <c r="N320" s="277">
        <v>0</v>
      </c>
      <c r="O320" s="277">
        <v>1</v>
      </c>
      <c r="P320" s="272">
        <f t="shared" si="54"/>
        <v>197</v>
      </c>
      <c r="Q320" s="273">
        <f t="shared" si="55"/>
        <v>7</v>
      </c>
      <c r="R320" s="272">
        <f t="shared" si="52"/>
        <v>204</v>
      </c>
      <c r="S320" s="278">
        <v>2</v>
      </c>
      <c r="T320" s="278">
        <v>0</v>
      </c>
      <c r="U320" s="275">
        <f t="shared" si="51"/>
        <v>2</v>
      </c>
    </row>
    <row r="321" spans="1:21" ht="33.75" hidden="1" outlineLevel="1">
      <c r="A321" s="724"/>
      <c r="B321" s="328" t="s">
        <v>419</v>
      </c>
      <c r="C321" s="328" t="s">
        <v>420</v>
      </c>
      <c r="D321" s="276">
        <v>73</v>
      </c>
      <c r="E321" s="276">
        <v>12</v>
      </c>
      <c r="F321" s="276">
        <v>16</v>
      </c>
      <c r="G321" s="276">
        <v>18</v>
      </c>
      <c r="H321" s="276">
        <v>1</v>
      </c>
      <c r="I321" s="276">
        <v>126</v>
      </c>
      <c r="J321" s="277">
        <v>3</v>
      </c>
      <c r="K321" s="277">
        <v>0</v>
      </c>
      <c r="L321" s="277">
        <v>0</v>
      </c>
      <c r="M321" s="276">
        <v>3</v>
      </c>
      <c r="N321" s="277">
        <v>0</v>
      </c>
      <c r="O321" s="276">
        <v>1</v>
      </c>
      <c r="P321" s="272">
        <f t="shared" si="54"/>
        <v>246</v>
      </c>
      <c r="Q321" s="273">
        <f t="shared" si="55"/>
        <v>7</v>
      </c>
      <c r="R321" s="272">
        <f t="shared" si="52"/>
        <v>253</v>
      </c>
      <c r="S321" s="278">
        <v>2</v>
      </c>
      <c r="T321" s="278">
        <v>0</v>
      </c>
      <c r="U321" s="275">
        <f t="shared" si="51"/>
        <v>2</v>
      </c>
    </row>
    <row r="322" spans="1:21" ht="33.75" hidden="1" outlineLevel="1">
      <c r="A322" s="724"/>
      <c r="B322" s="328" t="s">
        <v>421</v>
      </c>
      <c r="C322" s="328" t="s">
        <v>422</v>
      </c>
      <c r="D322" s="276">
        <v>65</v>
      </c>
      <c r="E322" s="276">
        <v>5</v>
      </c>
      <c r="F322" s="276">
        <v>12</v>
      </c>
      <c r="G322" s="276">
        <v>16</v>
      </c>
      <c r="H322" s="276">
        <v>5</v>
      </c>
      <c r="I322" s="276">
        <v>53</v>
      </c>
      <c r="J322" s="276">
        <v>1</v>
      </c>
      <c r="K322" s="277">
        <v>0</v>
      </c>
      <c r="L322" s="277">
        <v>0</v>
      </c>
      <c r="M322" s="277">
        <v>0</v>
      </c>
      <c r="N322" s="277">
        <v>0</v>
      </c>
      <c r="O322" s="276">
        <v>0</v>
      </c>
      <c r="P322" s="272">
        <f t="shared" si="54"/>
        <v>156</v>
      </c>
      <c r="Q322" s="273">
        <f t="shared" si="55"/>
        <v>1</v>
      </c>
      <c r="R322" s="272">
        <f t="shared" si="52"/>
        <v>157</v>
      </c>
      <c r="S322" s="278">
        <v>0</v>
      </c>
      <c r="T322" s="278">
        <v>0</v>
      </c>
      <c r="U322" s="275">
        <f t="shared" si="51"/>
        <v>0</v>
      </c>
    </row>
    <row r="323" spans="1:21" ht="22.5" hidden="1" outlineLevel="1">
      <c r="A323" s="724"/>
      <c r="B323" s="328" t="s">
        <v>423</v>
      </c>
      <c r="C323" s="328" t="s">
        <v>424</v>
      </c>
      <c r="D323" s="276">
        <v>34</v>
      </c>
      <c r="E323" s="276">
        <v>0</v>
      </c>
      <c r="F323" s="276">
        <v>2</v>
      </c>
      <c r="G323" s="276">
        <v>1</v>
      </c>
      <c r="H323" s="276">
        <v>2</v>
      </c>
      <c r="I323" s="276">
        <v>34</v>
      </c>
      <c r="J323" s="277">
        <v>1</v>
      </c>
      <c r="K323" s="277">
        <v>0</v>
      </c>
      <c r="L323" s="277">
        <v>0</v>
      </c>
      <c r="M323" s="277">
        <v>0</v>
      </c>
      <c r="N323" s="277">
        <v>0</v>
      </c>
      <c r="O323" s="277">
        <v>0</v>
      </c>
      <c r="P323" s="272">
        <f t="shared" si="54"/>
        <v>73</v>
      </c>
      <c r="Q323" s="273">
        <f t="shared" si="55"/>
        <v>1</v>
      </c>
      <c r="R323" s="272">
        <f t="shared" si="52"/>
        <v>74</v>
      </c>
      <c r="S323" s="278">
        <v>0</v>
      </c>
      <c r="T323" s="278">
        <v>0</v>
      </c>
      <c r="U323" s="275">
        <f t="shared" si="51"/>
        <v>0</v>
      </c>
    </row>
    <row r="324" spans="1:21" hidden="1" outlineLevel="1">
      <c r="A324" s="724"/>
      <c r="B324" s="725" t="s">
        <v>425</v>
      </c>
      <c r="C324" s="328" t="s">
        <v>426</v>
      </c>
      <c r="D324" s="276">
        <v>6</v>
      </c>
      <c r="E324" s="276">
        <v>0</v>
      </c>
      <c r="F324" s="276">
        <v>2</v>
      </c>
      <c r="G324" s="276">
        <v>0</v>
      </c>
      <c r="H324" s="276">
        <v>0</v>
      </c>
      <c r="I324" s="276">
        <v>5</v>
      </c>
      <c r="J324" s="276">
        <v>1</v>
      </c>
      <c r="K324" s="277">
        <v>0</v>
      </c>
      <c r="L324" s="277">
        <v>0</v>
      </c>
      <c r="M324" s="277">
        <v>0</v>
      </c>
      <c r="N324" s="277">
        <v>0</v>
      </c>
      <c r="O324" s="277">
        <v>1</v>
      </c>
      <c r="P324" s="272">
        <f t="shared" si="54"/>
        <v>13</v>
      </c>
      <c r="Q324" s="273">
        <f t="shared" si="55"/>
        <v>2</v>
      </c>
      <c r="R324" s="272">
        <f t="shared" si="52"/>
        <v>15</v>
      </c>
      <c r="S324" s="278">
        <v>0</v>
      </c>
      <c r="T324" s="278">
        <v>0</v>
      </c>
      <c r="U324" s="275">
        <f t="shared" si="51"/>
        <v>0</v>
      </c>
    </row>
    <row r="325" spans="1:21" hidden="1" outlineLevel="1">
      <c r="A325" s="724"/>
      <c r="B325" s="725"/>
      <c r="C325" s="328" t="s">
        <v>427</v>
      </c>
      <c r="D325" s="276">
        <v>10</v>
      </c>
      <c r="E325" s="277">
        <v>1</v>
      </c>
      <c r="F325" s="277">
        <v>2</v>
      </c>
      <c r="G325" s="276">
        <v>5</v>
      </c>
      <c r="H325" s="277">
        <v>0</v>
      </c>
      <c r="I325" s="276">
        <v>19</v>
      </c>
      <c r="J325" s="276">
        <v>3</v>
      </c>
      <c r="K325" s="277">
        <v>0</v>
      </c>
      <c r="L325" s="277">
        <v>0</v>
      </c>
      <c r="M325" s="277">
        <v>0</v>
      </c>
      <c r="N325" s="277">
        <v>0</v>
      </c>
      <c r="O325" s="277">
        <v>4</v>
      </c>
      <c r="P325" s="272">
        <f t="shared" si="54"/>
        <v>37</v>
      </c>
      <c r="Q325" s="273">
        <f t="shared" si="55"/>
        <v>7</v>
      </c>
      <c r="R325" s="272">
        <f t="shared" si="52"/>
        <v>44</v>
      </c>
      <c r="S325" s="278">
        <v>0</v>
      </c>
      <c r="T325" s="278">
        <v>0</v>
      </c>
      <c r="U325" s="275">
        <f t="shared" si="51"/>
        <v>0</v>
      </c>
    </row>
    <row r="326" spans="1:21" ht="22.5" hidden="1" outlineLevel="1">
      <c r="A326" s="724"/>
      <c r="B326" s="725"/>
      <c r="C326" s="328" t="s">
        <v>428</v>
      </c>
      <c r="D326" s="276">
        <v>19</v>
      </c>
      <c r="E326" s="277">
        <v>2</v>
      </c>
      <c r="F326" s="276">
        <v>4</v>
      </c>
      <c r="G326" s="276">
        <v>3</v>
      </c>
      <c r="H326" s="277">
        <v>1</v>
      </c>
      <c r="I326" s="276">
        <v>29</v>
      </c>
      <c r="J326" s="277">
        <v>1</v>
      </c>
      <c r="K326" s="277">
        <v>0</v>
      </c>
      <c r="L326" s="277">
        <v>1</v>
      </c>
      <c r="M326" s="277">
        <v>0</v>
      </c>
      <c r="N326" s="277">
        <v>0</v>
      </c>
      <c r="O326" s="277">
        <v>1</v>
      </c>
      <c r="P326" s="272">
        <f t="shared" si="54"/>
        <v>58</v>
      </c>
      <c r="Q326" s="273">
        <f t="shared" si="55"/>
        <v>3</v>
      </c>
      <c r="R326" s="272">
        <f t="shared" si="52"/>
        <v>61</v>
      </c>
      <c r="S326" s="278">
        <v>0</v>
      </c>
      <c r="T326" s="278">
        <v>0</v>
      </c>
      <c r="U326" s="275">
        <f t="shared" si="51"/>
        <v>0</v>
      </c>
    </row>
    <row r="327" spans="1:21" ht="14.1" customHeight="1" collapsed="1">
      <c r="A327" s="721" t="s">
        <v>429</v>
      </c>
      <c r="B327" s="721"/>
      <c r="C327" s="721"/>
      <c r="D327" s="191">
        <f t="shared" ref="D327:T327" si="60">SUM(D328:D332)</f>
        <v>1734</v>
      </c>
      <c r="E327" s="191">
        <f t="shared" si="60"/>
        <v>164</v>
      </c>
      <c r="F327" s="191">
        <f t="shared" si="60"/>
        <v>243</v>
      </c>
      <c r="G327" s="191">
        <f t="shared" si="60"/>
        <v>323</v>
      </c>
      <c r="H327" s="191">
        <f t="shared" si="60"/>
        <v>73</v>
      </c>
      <c r="I327" s="191">
        <f t="shared" si="60"/>
        <v>2292</v>
      </c>
      <c r="J327" s="191">
        <f t="shared" si="60"/>
        <v>95</v>
      </c>
      <c r="K327" s="191">
        <f t="shared" si="60"/>
        <v>18</v>
      </c>
      <c r="L327" s="191">
        <f t="shared" si="60"/>
        <v>15</v>
      </c>
      <c r="M327" s="191">
        <f t="shared" si="60"/>
        <v>22</v>
      </c>
      <c r="N327" s="191">
        <f t="shared" si="60"/>
        <v>6</v>
      </c>
      <c r="O327" s="191">
        <f t="shared" si="60"/>
        <v>83</v>
      </c>
      <c r="P327" s="192">
        <f t="shared" ref="P327:P390" si="61">SUM(D327:I327)</f>
        <v>4829</v>
      </c>
      <c r="Q327" s="192">
        <f t="shared" ref="Q327:Q390" si="62">SUM(J327:O327)</f>
        <v>239</v>
      </c>
      <c r="R327" s="192">
        <f t="shared" si="52"/>
        <v>5068</v>
      </c>
      <c r="S327" s="192">
        <f t="shared" si="60"/>
        <v>2</v>
      </c>
      <c r="T327" s="192">
        <f t="shared" si="60"/>
        <v>0</v>
      </c>
      <c r="U327" s="192">
        <f t="shared" ref="U327:U390" si="63">+T327+S327</f>
        <v>2</v>
      </c>
    </row>
    <row r="328" spans="1:21" hidden="1" outlineLevel="1">
      <c r="A328" s="724" t="s">
        <v>429</v>
      </c>
      <c r="B328" s="725" t="s">
        <v>430</v>
      </c>
      <c r="C328" s="328" t="s">
        <v>431</v>
      </c>
      <c r="D328" s="276">
        <v>548</v>
      </c>
      <c r="E328" s="276">
        <v>64</v>
      </c>
      <c r="F328" s="276">
        <v>73</v>
      </c>
      <c r="G328" s="276">
        <v>102</v>
      </c>
      <c r="H328" s="276">
        <v>29</v>
      </c>
      <c r="I328" s="276">
        <v>828</v>
      </c>
      <c r="J328" s="276">
        <v>26</v>
      </c>
      <c r="K328" s="277">
        <v>5</v>
      </c>
      <c r="L328" s="277">
        <v>6</v>
      </c>
      <c r="M328" s="276">
        <v>5</v>
      </c>
      <c r="N328" s="277">
        <v>2</v>
      </c>
      <c r="O328" s="276">
        <v>26</v>
      </c>
      <c r="P328" s="272">
        <f t="shared" si="61"/>
        <v>1644</v>
      </c>
      <c r="Q328" s="273">
        <f t="shared" si="62"/>
        <v>70</v>
      </c>
      <c r="R328" s="272">
        <f t="shared" ref="R328:R391" si="64">+Q328+P328</f>
        <v>1714</v>
      </c>
      <c r="S328" s="278">
        <v>0</v>
      </c>
      <c r="T328" s="278">
        <v>0</v>
      </c>
      <c r="U328" s="275">
        <f t="shared" si="63"/>
        <v>0</v>
      </c>
    </row>
    <row r="329" spans="1:21" hidden="1" outlineLevel="1">
      <c r="A329" s="724"/>
      <c r="B329" s="725"/>
      <c r="C329" s="328" t="s">
        <v>432</v>
      </c>
      <c r="D329" s="276">
        <v>92</v>
      </c>
      <c r="E329" s="276">
        <v>9</v>
      </c>
      <c r="F329" s="276">
        <v>12</v>
      </c>
      <c r="G329" s="276">
        <v>11</v>
      </c>
      <c r="H329" s="276">
        <v>2</v>
      </c>
      <c r="I329" s="276">
        <v>150</v>
      </c>
      <c r="J329" s="276">
        <v>3</v>
      </c>
      <c r="K329" s="277">
        <v>0</v>
      </c>
      <c r="L329" s="277">
        <v>1</v>
      </c>
      <c r="M329" s="277">
        <v>0</v>
      </c>
      <c r="N329" s="277">
        <v>0</v>
      </c>
      <c r="O329" s="276">
        <v>2</v>
      </c>
      <c r="P329" s="272">
        <f t="shared" si="61"/>
        <v>276</v>
      </c>
      <c r="Q329" s="273">
        <f t="shared" si="62"/>
        <v>6</v>
      </c>
      <c r="R329" s="272">
        <f t="shared" si="64"/>
        <v>282</v>
      </c>
      <c r="S329" s="278">
        <v>0</v>
      </c>
      <c r="T329" s="278">
        <v>0</v>
      </c>
      <c r="U329" s="275">
        <f t="shared" si="63"/>
        <v>0</v>
      </c>
    </row>
    <row r="330" spans="1:21" hidden="1" outlineLevel="1">
      <c r="A330" s="724"/>
      <c r="B330" s="725"/>
      <c r="C330" s="328" t="s">
        <v>433</v>
      </c>
      <c r="D330" s="276">
        <v>99</v>
      </c>
      <c r="E330" s="276">
        <v>7</v>
      </c>
      <c r="F330" s="276">
        <v>24</v>
      </c>
      <c r="G330" s="276">
        <v>23</v>
      </c>
      <c r="H330" s="276">
        <v>2</v>
      </c>
      <c r="I330" s="276">
        <v>103</v>
      </c>
      <c r="J330" s="276">
        <v>11</v>
      </c>
      <c r="K330" s="277">
        <v>2</v>
      </c>
      <c r="L330" s="277">
        <v>4</v>
      </c>
      <c r="M330" s="277">
        <v>3</v>
      </c>
      <c r="N330" s="277">
        <v>1</v>
      </c>
      <c r="O330" s="276">
        <v>11</v>
      </c>
      <c r="P330" s="272">
        <f t="shared" si="61"/>
        <v>258</v>
      </c>
      <c r="Q330" s="273">
        <f t="shared" si="62"/>
        <v>32</v>
      </c>
      <c r="R330" s="272">
        <f t="shared" si="64"/>
        <v>290</v>
      </c>
      <c r="S330" s="278">
        <v>0</v>
      </c>
      <c r="T330" s="278">
        <v>0</v>
      </c>
      <c r="U330" s="275">
        <f t="shared" si="63"/>
        <v>0</v>
      </c>
    </row>
    <row r="331" spans="1:21" hidden="1" outlineLevel="1">
      <c r="A331" s="724"/>
      <c r="B331" s="725"/>
      <c r="C331" s="328" t="s">
        <v>434</v>
      </c>
      <c r="D331" s="276">
        <v>0</v>
      </c>
      <c r="E331" s="277">
        <v>0</v>
      </c>
      <c r="F331" s="276">
        <v>0</v>
      </c>
      <c r="G331" s="276">
        <v>0</v>
      </c>
      <c r="H331" s="276">
        <v>0</v>
      </c>
      <c r="I331" s="276">
        <v>0</v>
      </c>
      <c r="J331" s="276">
        <v>0</v>
      </c>
      <c r="K331" s="277">
        <v>0</v>
      </c>
      <c r="L331" s="276">
        <v>0</v>
      </c>
      <c r="M331" s="277">
        <v>0</v>
      </c>
      <c r="N331" s="277">
        <v>0</v>
      </c>
      <c r="O331" s="276">
        <v>0</v>
      </c>
      <c r="P331" s="272">
        <f t="shared" si="61"/>
        <v>0</v>
      </c>
      <c r="Q331" s="273">
        <f t="shared" si="62"/>
        <v>0</v>
      </c>
      <c r="R331" s="272">
        <f t="shared" si="64"/>
        <v>0</v>
      </c>
      <c r="S331" s="278">
        <v>0</v>
      </c>
      <c r="T331" s="278">
        <v>0</v>
      </c>
      <c r="U331" s="275">
        <f t="shared" si="63"/>
        <v>0</v>
      </c>
    </row>
    <row r="332" spans="1:21" hidden="1" outlineLevel="1">
      <c r="A332" s="724"/>
      <c r="B332" s="725"/>
      <c r="C332" s="328" t="s">
        <v>435</v>
      </c>
      <c r="D332" s="276">
        <v>995</v>
      </c>
      <c r="E332" s="276">
        <v>84</v>
      </c>
      <c r="F332" s="276">
        <v>134</v>
      </c>
      <c r="G332" s="276">
        <v>187</v>
      </c>
      <c r="H332" s="276">
        <v>40</v>
      </c>
      <c r="I332" s="276">
        <v>1211</v>
      </c>
      <c r="J332" s="276">
        <v>55</v>
      </c>
      <c r="K332" s="276">
        <v>11</v>
      </c>
      <c r="L332" s="276">
        <v>4</v>
      </c>
      <c r="M332" s="276">
        <v>14</v>
      </c>
      <c r="N332" s="276">
        <v>3</v>
      </c>
      <c r="O332" s="276">
        <v>44</v>
      </c>
      <c r="P332" s="272">
        <f t="shared" si="61"/>
        <v>2651</v>
      </c>
      <c r="Q332" s="273">
        <f t="shared" si="62"/>
        <v>131</v>
      </c>
      <c r="R332" s="272">
        <f t="shared" si="64"/>
        <v>2782</v>
      </c>
      <c r="S332" s="278">
        <v>2</v>
      </c>
      <c r="T332" s="278">
        <v>0</v>
      </c>
      <c r="U332" s="275">
        <f t="shared" si="63"/>
        <v>2</v>
      </c>
    </row>
    <row r="333" spans="1:21" ht="14.1" customHeight="1" collapsed="1">
      <c r="A333" s="721" t="s">
        <v>436</v>
      </c>
      <c r="B333" s="721"/>
      <c r="C333" s="721"/>
      <c r="D333" s="191">
        <f t="shared" ref="D333:T333" si="65">SUM(D334:D345)</f>
        <v>186</v>
      </c>
      <c r="E333" s="191">
        <f t="shared" si="65"/>
        <v>11</v>
      </c>
      <c r="F333" s="191">
        <f t="shared" si="65"/>
        <v>35</v>
      </c>
      <c r="G333" s="191">
        <f t="shared" si="65"/>
        <v>34</v>
      </c>
      <c r="H333" s="191">
        <f t="shared" si="65"/>
        <v>9</v>
      </c>
      <c r="I333" s="191">
        <f t="shared" si="65"/>
        <v>253</v>
      </c>
      <c r="J333" s="191">
        <f t="shared" si="65"/>
        <v>48</v>
      </c>
      <c r="K333" s="191">
        <f t="shared" si="65"/>
        <v>4</v>
      </c>
      <c r="L333" s="191">
        <f t="shared" si="65"/>
        <v>6</v>
      </c>
      <c r="M333" s="191">
        <f t="shared" si="65"/>
        <v>6</v>
      </c>
      <c r="N333" s="191">
        <f t="shared" si="65"/>
        <v>2</v>
      </c>
      <c r="O333" s="191">
        <f t="shared" si="65"/>
        <v>56</v>
      </c>
      <c r="P333" s="192">
        <f t="shared" si="61"/>
        <v>528</v>
      </c>
      <c r="Q333" s="192">
        <f t="shared" si="62"/>
        <v>122</v>
      </c>
      <c r="R333" s="192">
        <f t="shared" si="64"/>
        <v>650</v>
      </c>
      <c r="S333" s="192">
        <f t="shared" si="65"/>
        <v>9</v>
      </c>
      <c r="T333" s="192">
        <f t="shared" si="65"/>
        <v>0</v>
      </c>
      <c r="U333" s="192">
        <f t="shared" si="63"/>
        <v>9</v>
      </c>
    </row>
    <row r="334" spans="1:21" hidden="1" outlineLevel="1">
      <c r="A334" s="727" t="s">
        <v>436</v>
      </c>
      <c r="B334" s="725" t="s">
        <v>437</v>
      </c>
      <c r="C334" s="328" t="s">
        <v>438</v>
      </c>
      <c r="D334" s="277">
        <v>6</v>
      </c>
      <c r="E334" s="277">
        <v>0</v>
      </c>
      <c r="F334" s="277">
        <v>1</v>
      </c>
      <c r="G334" s="277">
        <v>0</v>
      </c>
      <c r="H334" s="277">
        <v>0</v>
      </c>
      <c r="I334" s="277">
        <v>3</v>
      </c>
      <c r="J334" s="277">
        <v>0</v>
      </c>
      <c r="K334" s="277">
        <v>0</v>
      </c>
      <c r="L334" s="277">
        <v>0</v>
      </c>
      <c r="M334" s="277">
        <v>0</v>
      </c>
      <c r="N334" s="277">
        <v>0</v>
      </c>
      <c r="O334" s="277">
        <v>1</v>
      </c>
      <c r="P334" s="272">
        <f t="shared" si="61"/>
        <v>10</v>
      </c>
      <c r="Q334" s="273">
        <f t="shared" si="62"/>
        <v>1</v>
      </c>
      <c r="R334" s="272">
        <f t="shared" si="64"/>
        <v>11</v>
      </c>
      <c r="S334" s="278">
        <v>3</v>
      </c>
      <c r="T334" s="278">
        <v>0</v>
      </c>
      <c r="U334" s="275">
        <f t="shared" si="63"/>
        <v>3</v>
      </c>
    </row>
    <row r="335" spans="1:21" ht="15" hidden="1" customHeight="1" outlineLevel="1">
      <c r="A335" s="728"/>
      <c r="B335" s="725"/>
      <c r="C335" s="328" t="s">
        <v>439</v>
      </c>
      <c r="D335" s="276">
        <v>14</v>
      </c>
      <c r="E335" s="277">
        <v>1</v>
      </c>
      <c r="F335" s="277">
        <v>2</v>
      </c>
      <c r="G335" s="276">
        <v>1</v>
      </c>
      <c r="H335" s="277">
        <v>0</v>
      </c>
      <c r="I335" s="276">
        <v>27</v>
      </c>
      <c r="J335" s="276">
        <v>1</v>
      </c>
      <c r="K335" s="277">
        <v>0</v>
      </c>
      <c r="L335" s="277">
        <v>0</v>
      </c>
      <c r="M335" s="277">
        <v>0</v>
      </c>
      <c r="N335" s="277">
        <v>0</v>
      </c>
      <c r="O335" s="276">
        <v>1</v>
      </c>
      <c r="P335" s="272">
        <f t="shared" si="61"/>
        <v>45</v>
      </c>
      <c r="Q335" s="273">
        <f t="shared" si="62"/>
        <v>2</v>
      </c>
      <c r="R335" s="272">
        <f t="shared" si="64"/>
        <v>47</v>
      </c>
      <c r="S335" s="278">
        <v>0</v>
      </c>
      <c r="T335" s="278">
        <v>0</v>
      </c>
      <c r="U335" s="275">
        <f t="shared" si="63"/>
        <v>0</v>
      </c>
    </row>
    <row r="336" spans="1:21" ht="22.5" hidden="1" outlineLevel="1">
      <c r="A336" s="728"/>
      <c r="B336" s="725"/>
      <c r="C336" s="328" t="s">
        <v>440</v>
      </c>
      <c r="D336" s="277">
        <v>0</v>
      </c>
      <c r="E336" s="277">
        <v>0</v>
      </c>
      <c r="F336" s="277">
        <v>0</v>
      </c>
      <c r="G336" s="277">
        <v>0</v>
      </c>
      <c r="H336" s="277">
        <v>0</v>
      </c>
      <c r="I336" s="276">
        <v>2</v>
      </c>
      <c r="J336" s="277">
        <v>2</v>
      </c>
      <c r="K336" s="277">
        <v>0</v>
      </c>
      <c r="L336" s="277">
        <v>0</v>
      </c>
      <c r="M336" s="277">
        <v>0</v>
      </c>
      <c r="N336" s="277">
        <v>0</v>
      </c>
      <c r="O336" s="277">
        <v>0</v>
      </c>
      <c r="P336" s="272">
        <f t="shared" si="61"/>
        <v>2</v>
      </c>
      <c r="Q336" s="273">
        <f t="shared" si="62"/>
        <v>2</v>
      </c>
      <c r="R336" s="272">
        <f t="shared" si="64"/>
        <v>4</v>
      </c>
      <c r="S336" s="278">
        <v>0</v>
      </c>
      <c r="T336" s="278">
        <v>0</v>
      </c>
      <c r="U336" s="275">
        <f t="shared" si="63"/>
        <v>0</v>
      </c>
    </row>
    <row r="337" spans="1:21" ht="15" hidden="1" customHeight="1" outlineLevel="1">
      <c r="A337" s="728"/>
      <c r="B337" s="328"/>
      <c r="C337" s="328" t="s">
        <v>441</v>
      </c>
      <c r="D337" s="276">
        <v>0</v>
      </c>
      <c r="E337" s="277">
        <v>0</v>
      </c>
      <c r="F337" s="277">
        <v>0</v>
      </c>
      <c r="G337" s="277">
        <v>0</v>
      </c>
      <c r="H337" s="277">
        <v>0</v>
      </c>
      <c r="I337" s="276">
        <v>0</v>
      </c>
      <c r="J337" s="277">
        <v>0</v>
      </c>
      <c r="K337" s="277">
        <v>0</v>
      </c>
      <c r="L337" s="277">
        <v>0</v>
      </c>
      <c r="M337" s="277">
        <v>0</v>
      </c>
      <c r="N337" s="277">
        <v>0</v>
      </c>
      <c r="O337" s="277">
        <v>0</v>
      </c>
      <c r="P337" s="272">
        <f t="shared" si="61"/>
        <v>0</v>
      </c>
      <c r="Q337" s="273">
        <f t="shared" si="62"/>
        <v>0</v>
      </c>
      <c r="R337" s="272">
        <f t="shared" si="64"/>
        <v>0</v>
      </c>
      <c r="S337" s="278">
        <v>0</v>
      </c>
      <c r="T337" s="278">
        <v>0</v>
      </c>
      <c r="U337" s="275">
        <f t="shared" si="63"/>
        <v>0</v>
      </c>
    </row>
    <row r="338" spans="1:21" ht="22.5" hidden="1" outlineLevel="1">
      <c r="A338" s="728"/>
      <c r="B338" s="328" t="s">
        <v>442</v>
      </c>
      <c r="C338" s="328" t="s">
        <v>443</v>
      </c>
      <c r="D338" s="276">
        <v>2</v>
      </c>
      <c r="E338" s="277">
        <v>0</v>
      </c>
      <c r="F338" s="277">
        <v>0</v>
      </c>
      <c r="G338" s="277">
        <v>0</v>
      </c>
      <c r="H338" s="277">
        <v>0</v>
      </c>
      <c r="I338" s="276">
        <v>1</v>
      </c>
      <c r="J338" s="277">
        <v>0</v>
      </c>
      <c r="K338" s="277">
        <v>0</v>
      </c>
      <c r="L338" s="277">
        <v>0</v>
      </c>
      <c r="M338" s="277">
        <v>0</v>
      </c>
      <c r="N338" s="277">
        <v>0</v>
      </c>
      <c r="O338" s="277">
        <v>0</v>
      </c>
      <c r="P338" s="272">
        <f t="shared" si="61"/>
        <v>3</v>
      </c>
      <c r="Q338" s="273">
        <f t="shared" si="62"/>
        <v>0</v>
      </c>
      <c r="R338" s="272">
        <f t="shared" si="64"/>
        <v>3</v>
      </c>
      <c r="S338" s="278">
        <v>0</v>
      </c>
      <c r="T338" s="278">
        <v>0</v>
      </c>
      <c r="U338" s="275">
        <f t="shared" si="63"/>
        <v>0</v>
      </c>
    </row>
    <row r="339" spans="1:21" ht="22.5" hidden="1" outlineLevel="1">
      <c r="A339" s="728"/>
      <c r="B339" s="328" t="s">
        <v>444</v>
      </c>
      <c r="C339" s="328" t="s">
        <v>445</v>
      </c>
      <c r="D339" s="276">
        <v>15</v>
      </c>
      <c r="E339" s="277">
        <v>2</v>
      </c>
      <c r="F339" s="277">
        <v>3</v>
      </c>
      <c r="G339" s="277">
        <v>2</v>
      </c>
      <c r="H339" s="276">
        <v>0</v>
      </c>
      <c r="I339" s="276">
        <v>7</v>
      </c>
      <c r="J339" s="277">
        <v>1</v>
      </c>
      <c r="K339" s="277">
        <v>0</v>
      </c>
      <c r="L339" s="277">
        <v>0</v>
      </c>
      <c r="M339" s="277">
        <v>0</v>
      </c>
      <c r="N339" s="277">
        <v>0</v>
      </c>
      <c r="O339" s="277">
        <v>0</v>
      </c>
      <c r="P339" s="272">
        <f t="shared" si="61"/>
        <v>29</v>
      </c>
      <c r="Q339" s="273">
        <f t="shared" si="62"/>
        <v>1</v>
      </c>
      <c r="R339" s="272">
        <f t="shared" si="64"/>
        <v>30</v>
      </c>
      <c r="S339" s="278">
        <v>0</v>
      </c>
      <c r="T339" s="278">
        <v>0</v>
      </c>
      <c r="U339" s="275">
        <f t="shared" si="63"/>
        <v>0</v>
      </c>
    </row>
    <row r="340" spans="1:21" ht="22.5" hidden="1" outlineLevel="1">
      <c r="A340" s="728"/>
      <c r="B340" s="328" t="s">
        <v>446</v>
      </c>
      <c r="C340" s="328" t="s">
        <v>447</v>
      </c>
      <c r="D340" s="276">
        <v>15</v>
      </c>
      <c r="E340" s="277">
        <v>0</v>
      </c>
      <c r="F340" s="277">
        <v>2</v>
      </c>
      <c r="G340" s="276">
        <v>1</v>
      </c>
      <c r="H340" s="276">
        <v>3</v>
      </c>
      <c r="I340" s="276">
        <v>23</v>
      </c>
      <c r="J340" s="276">
        <v>3</v>
      </c>
      <c r="K340" s="277">
        <v>0</v>
      </c>
      <c r="L340" s="277">
        <v>0</v>
      </c>
      <c r="M340" s="277">
        <v>1</v>
      </c>
      <c r="N340" s="276">
        <v>0</v>
      </c>
      <c r="O340" s="276">
        <v>4</v>
      </c>
      <c r="P340" s="272">
        <f t="shared" si="61"/>
        <v>44</v>
      </c>
      <c r="Q340" s="273">
        <f t="shared" si="62"/>
        <v>8</v>
      </c>
      <c r="R340" s="272">
        <f t="shared" si="64"/>
        <v>52</v>
      </c>
      <c r="S340" s="278">
        <v>0</v>
      </c>
      <c r="T340" s="278">
        <v>0</v>
      </c>
      <c r="U340" s="275">
        <f t="shared" si="63"/>
        <v>0</v>
      </c>
    </row>
    <row r="341" spans="1:21" ht="33.75" hidden="1" outlineLevel="1">
      <c r="A341" s="728"/>
      <c r="B341" s="328" t="s">
        <v>448</v>
      </c>
      <c r="C341" s="328" t="s">
        <v>449</v>
      </c>
      <c r="D341" s="276">
        <v>43</v>
      </c>
      <c r="E341" s="277">
        <v>3</v>
      </c>
      <c r="F341" s="276">
        <v>3</v>
      </c>
      <c r="G341" s="276">
        <v>7</v>
      </c>
      <c r="H341" s="276">
        <v>3</v>
      </c>
      <c r="I341" s="276">
        <v>49</v>
      </c>
      <c r="J341" s="276">
        <v>29</v>
      </c>
      <c r="K341" s="276">
        <v>2</v>
      </c>
      <c r="L341" s="277">
        <v>2</v>
      </c>
      <c r="M341" s="277">
        <v>1</v>
      </c>
      <c r="N341" s="276">
        <v>1</v>
      </c>
      <c r="O341" s="276">
        <v>23</v>
      </c>
      <c r="P341" s="272">
        <f t="shared" si="61"/>
        <v>108</v>
      </c>
      <c r="Q341" s="273">
        <f t="shared" si="62"/>
        <v>58</v>
      </c>
      <c r="R341" s="272">
        <f t="shared" si="64"/>
        <v>166</v>
      </c>
      <c r="S341" s="278">
        <v>3</v>
      </c>
      <c r="T341" s="278">
        <v>0</v>
      </c>
      <c r="U341" s="275">
        <f t="shared" si="63"/>
        <v>3</v>
      </c>
    </row>
    <row r="342" spans="1:21" ht="15" hidden="1" customHeight="1" outlineLevel="1">
      <c r="A342" s="728"/>
      <c r="B342" s="725" t="s">
        <v>450</v>
      </c>
      <c r="C342" s="328" t="s">
        <v>451</v>
      </c>
      <c r="D342" s="276">
        <v>15</v>
      </c>
      <c r="E342" s="277">
        <v>0</v>
      </c>
      <c r="F342" s="276">
        <v>4</v>
      </c>
      <c r="G342" s="277">
        <v>4</v>
      </c>
      <c r="H342" s="277">
        <v>0</v>
      </c>
      <c r="I342" s="276">
        <v>22</v>
      </c>
      <c r="J342" s="276">
        <v>1</v>
      </c>
      <c r="K342" s="277">
        <v>0</v>
      </c>
      <c r="L342" s="277">
        <v>1</v>
      </c>
      <c r="M342" s="277">
        <v>0</v>
      </c>
      <c r="N342" s="277">
        <v>1</v>
      </c>
      <c r="O342" s="276">
        <v>3</v>
      </c>
      <c r="P342" s="272">
        <f t="shared" si="61"/>
        <v>45</v>
      </c>
      <c r="Q342" s="273">
        <f t="shared" si="62"/>
        <v>6</v>
      </c>
      <c r="R342" s="272">
        <f t="shared" si="64"/>
        <v>51</v>
      </c>
      <c r="S342" s="278">
        <v>0</v>
      </c>
      <c r="T342" s="278">
        <v>0</v>
      </c>
      <c r="U342" s="275">
        <f t="shared" si="63"/>
        <v>0</v>
      </c>
    </row>
    <row r="343" spans="1:21" ht="33.75" hidden="1" outlineLevel="1">
      <c r="A343" s="728"/>
      <c r="B343" s="725"/>
      <c r="C343" s="328" t="s">
        <v>452</v>
      </c>
      <c r="D343" s="276">
        <v>0</v>
      </c>
      <c r="E343" s="276">
        <v>0</v>
      </c>
      <c r="F343" s="277">
        <v>0</v>
      </c>
      <c r="G343" s="276">
        <v>0</v>
      </c>
      <c r="H343" s="277">
        <v>0</v>
      </c>
      <c r="I343" s="276">
        <v>0</v>
      </c>
      <c r="J343" s="276">
        <v>0</v>
      </c>
      <c r="K343" s="277">
        <v>0</v>
      </c>
      <c r="L343" s="277">
        <v>0</v>
      </c>
      <c r="M343" s="276">
        <v>0</v>
      </c>
      <c r="N343" s="277">
        <v>0</v>
      </c>
      <c r="O343" s="276">
        <v>0</v>
      </c>
      <c r="P343" s="272">
        <f t="shared" si="61"/>
        <v>0</v>
      </c>
      <c r="Q343" s="273">
        <f t="shared" si="62"/>
        <v>0</v>
      </c>
      <c r="R343" s="272">
        <f t="shared" si="64"/>
        <v>0</v>
      </c>
      <c r="S343" s="278">
        <v>0</v>
      </c>
      <c r="T343" s="278">
        <v>0</v>
      </c>
      <c r="U343" s="275">
        <f t="shared" si="63"/>
        <v>0</v>
      </c>
    </row>
    <row r="344" spans="1:21" ht="33.75" hidden="1" outlineLevel="1">
      <c r="A344" s="728"/>
      <c r="B344" s="725"/>
      <c r="C344" s="328" t="s">
        <v>453</v>
      </c>
      <c r="D344" s="277">
        <v>0</v>
      </c>
      <c r="E344" s="277">
        <v>0</v>
      </c>
      <c r="F344" s="277">
        <v>0</v>
      </c>
      <c r="G344" s="277">
        <v>0</v>
      </c>
      <c r="H344" s="277">
        <v>0</v>
      </c>
      <c r="I344" s="276">
        <v>0</v>
      </c>
      <c r="J344" s="276">
        <v>0</v>
      </c>
      <c r="K344" s="277">
        <v>0</v>
      </c>
      <c r="L344" s="277">
        <v>0</v>
      </c>
      <c r="M344" s="277">
        <v>0</v>
      </c>
      <c r="N344" s="277">
        <v>0</v>
      </c>
      <c r="O344" s="277">
        <v>0</v>
      </c>
      <c r="P344" s="272">
        <f t="shared" si="61"/>
        <v>0</v>
      </c>
      <c r="Q344" s="273">
        <f t="shared" si="62"/>
        <v>0</v>
      </c>
      <c r="R344" s="272">
        <f t="shared" si="64"/>
        <v>0</v>
      </c>
      <c r="S344" s="278">
        <v>0</v>
      </c>
      <c r="T344" s="278">
        <v>0</v>
      </c>
      <c r="U344" s="275">
        <f t="shared" si="63"/>
        <v>0</v>
      </c>
    </row>
    <row r="345" spans="1:21" ht="22.5" hidden="1" outlineLevel="1">
      <c r="A345" s="729"/>
      <c r="B345" s="725"/>
      <c r="C345" s="328" t="s">
        <v>454</v>
      </c>
      <c r="D345" s="276">
        <v>76</v>
      </c>
      <c r="E345" s="276">
        <v>5</v>
      </c>
      <c r="F345" s="276">
        <v>20</v>
      </c>
      <c r="G345" s="276">
        <v>19</v>
      </c>
      <c r="H345" s="277">
        <v>3</v>
      </c>
      <c r="I345" s="276">
        <v>119</v>
      </c>
      <c r="J345" s="276">
        <v>11</v>
      </c>
      <c r="K345" s="276">
        <v>2</v>
      </c>
      <c r="L345" s="277">
        <v>3</v>
      </c>
      <c r="M345" s="277">
        <v>4</v>
      </c>
      <c r="N345" s="277">
        <v>0</v>
      </c>
      <c r="O345" s="276">
        <v>24</v>
      </c>
      <c r="P345" s="272">
        <f t="shared" si="61"/>
        <v>242</v>
      </c>
      <c r="Q345" s="273">
        <f t="shared" si="62"/>
        <v>44</v>
      </c>
      <c r="R345" s="272">
        <f t="shared" si="64"/>
        <v>286</v>
      </c>
      <c r="S345" s="278">
        <v>3</v>
      </c>
      <c r="T345" s="278">
        <v>0</v>
      </c>
      <c r="U345" s="275">
        <f t="shared" si="63"/>
        <v>3</v>
      </c>
    </row>
    <row r="346" spans="1:21" ht="14.1" customHeight="1" collapsed="1">
      <c r="A346" s="721" t="s">
        <v>455</v>
      </c>
      <c r="B346" s="721"/>
      <c r="C346" s="721"/>
      <c r="D346" s="191">
        <f t="shared" ref="D346:T346" si="66">SUM(D347:D355)</f>
        <v>1771</v>
      </c>
      <c r="E346" s="191">
        <f t="shared" si="66"/>
        <v>88</v>
      </c>
      <c r="F346" s="191">
        <f t="shared" si="66"/>
        <v>195</v>
      </c>
      <c r="G346" s="191">
        <f t="shared" si="66"/>
        <v>234</v>
      </c>
      <c r="H346" s="191">
        <f t="shared" si="66"/>
        <v>72</v>
      </c>
      <c r="I346" s="191">
        <f t="shared" si="66"/>
        <v>1448</v>
      </c>
      <c r="J346" s="191">
        <f t="shared" si="66"/>
        <v>67</v>
      </c>
      <c r="K346" s="191">
        <f t="shared" si="66"/>
        <v>3</v>
      </c>
      <c r="L346" s="191">
        <f t="shared" si="66"/>
        <v>3</v>
      </c>
      <c r="M346" s="191">
        <f t="shared" si="66"/>
        <v>7</v>
      </c>
      <c r="N346" s="191">
        <f t="shared" si="66"/>
        <v>0</v>
      </c>
      <c r="O346" s="191">
        <f t="shared" si="66"/>
        <v>32</v>
      </c>
      <c r="P346" s="192">
        <f t="shared" si="61"/>
        <v>3808</v>
      </c>
      <c r="Q346" s="192">
        <f t="shared" si="62"/>
        <v>112</v>
      </c>
      <c r="R346" s="192">
        <f t="shared" si="64"/>
        <v>3920</v>
      </c>
      <c r="S346" s="192">
        <f t="shared" si="66"/>
        <v>12</v>
      </c>
      <c r="T346" s="192">
        <f t="shared" si="66"/>
        <v>0</v>
      </c>
      <c r="U346" s="192">
        <f t="shared" si="63"/>
        <v>12</v>
      </c>
    </row>
    <row r="347" spans="1:21" hidden="1" outlineLevel="1">
      <c r="A347" s="724" t="s">
        <v>455</v>
      </c>
      <c r="B347" s="725" t="s">
        <v>456</v>
      </c>
      <c r="C347" s="328" t="s">
        <v>457</v>
      </c>
      <c r="D347" s="276">
        <v>55</v>
      </c>
      <c r="E347" s="276">
        <v>3</v>
      </c>
      <c r="F347" s="276">
        <v>12</v>
      </c>
      <c r="G347" s="276">
        <v>10</v>
      </c>
      <c r="H347" s="276">
        <v>2</v>
      </c>
      <c r="I347" s="276">
        <v>92</v>
      </c>
      <c r="J347" s="276">
        <v>1</v>
      </c>
      <c r="K347" s="277">
        <v>1</v>
      </c>
      <c r="L347" s="277">
        <v>0</v>
      </c>
      <c r="M347" s="277">
        <v>0</v>
      </c>
      <c r="N347" s="277">
        <v>0</v>
      </c>
      <c r="O347" s="277">
        <v>2</v>
      </c>
      <c r="P347" s="272">
        <f t="shared" si="61"/>
        <v>174</v>
      </c>
      <c r="Q347" s="273">
        <f t="shared" si="62"/>
        <v>4</v>
      </c>
      <c r="R347" s="272">
        <f t="shared" si="64"/>
        <v>178</v>
      </c>
      <c r="S347" s="278">
        <v>4</v>
      </c>
      <c r="T347" s="278">
        <v>0</v>
      </c>
      <c r="U347" s="275">
        <f t="shared" si="63"/>
        <v>4</v>
      </c>
    </row>
    <row r="348" spans="1:21" hidden="1" outlineLevel="1">
      <c r="A348" s="724"/>
      <c r="B348" s="725"/>
      <c r="C348" s="328" t="s">
        <v>458</v>
      </c>
      <c r="D348" s="276">
        <v>237</v>
      </c>
      <c r="E348" s="276">
        <v>19</v>
      </c>
      <c r="F348" s="276">
        <v>27</v>
      </c>
      <c r="G348" s="276">
        <v>39</v>
      </c>
      <c r="H348" s="276">
        <v>12</v>
      </c>
      <c r="I348" s="276">
        <v>252</v>
      </c>
      <c r="J348" s="276">
        <v>5</v>
      </c>
      <c r="K348" s="276">
        <v>0</v>
      </c>
      <c r="L348" s="276">
        <v>0</v>
      </c>
      <c r="M348" s="276">
        <v>3</v>
      </c>
      <c r="N348" s="276">
        <v>0</v>
      </c>
      <c r="O348" s="276">
        <v>8</v>
      </c>
      <c r="P348" s="272">
        <f t="shared" si="61"/>
        <v>586</v>
      </c>
      <c r="Q348" s="273">
        <f t="shared" si="62"/>
        <v>16</v>
      </c>
      <c r="R348" s="272">
        <f t="shared" si="64"/>
        <v>602</v>
      </c>
      <c r="S348" s="278">
        <v>1</v>
      </c>
      <c r="T348" s="278">
        <v>0</v>
      </c>
      <c r="U348" s="275">
        <f t="shared" si="63"/>
        <v>1</v>
      </c>
    </row>
    <row r="349" spans="1:21" ht="22.5" hidden="1" outlineLevel="1">
      <c r="A349" s="724"/>
      <c r="B349" s="725"/>
      <c r="C349" s="328" t="s">
        <v>459</v>
      </c>
      <c r="D349" s="276">
        <v>14</v>
      </c>
      <c r="E349" s="276">
        <v>0</v>
      </c>
      <c r="F349" s="277">
        <v>1</v>
      </c>
      <c r="G349" s="277">
        <v>1</v>
      </c>
      <c r="H349" s="277">
        <v>0</v>
      </c>
      <c r="I349" s="276">
        <v>11</v>
      </c>
      <c r="J349" s="277">
        <v>2</v>
      </c>
      <c r="K349" s="277">
        <v>0</v>
      </c>
      <c r="L349" s="277">
        <v>0</v>
      </c>
      <c r="M349" s="277">
        <v>0</v>
      </c>
      <c r="N349" s="277">
        <v>0</v>
      </c>
      <c r="O349" s="277">
        <v>1</v>
      </c>
      <c r="P349" s="272">
        <f t="shared" si="61"/>
        <v>27</v>
      </c>
      <c r="Q349" s="273">
        <f t="shared" si="62"/>
        <v>3</v>
      </c>
      <c r="R349" s="272">
        <f t="shared" si="64"/>
        <v>30</v>
      </c>
      <c r="S349" s="278">
        <v>0</v>
      </c>
      <c r="T349" s="278">
        <v>0</v>
      </c>
      <c r="U349" s="275">
        <f t="shared" si="63"/>
        <v>0</v>
      </c>
    </row>
    <row r="350" spans="1:21" hidden="1" outlineLevel="1">
      <c r="A350" s="724"/>
      <c r="B350" s="725"/>
      <c r="C350" s="328" t="s">
        <v>460</v>
      </c>
      <c r="D350" s="276">
        <v>383</v>
      </c>
      <c r="E350" s="277">
        <v>5</v>
      </c>
      <c r="F350" s="276">
        <v>21</v>
      </c>
      <c r="G350" s="276">
        <v>22</v>
      </c>
      <c r="H350" s="277">
        <v>9</v>
      </c>
      <c r="I350" s="276">
        <v>142</v>
      </c>
      <c r="J350" s="276">
        <v>2</v>
      </c>
      <c r="K350" s="277">
        <v>1</v>
      </c>
      <c r="L350" s="277">
        <v>0</v>
      </c>
      <c r="M350" s="277">
        <v>0</v>
      </c>
      <c r="N350" s="277">
        <v>0</v>
      </c>
      <c r="O350" s="277">
        <v>0</v>
      </c>
      <c r="P350" s="272">
        <f t="shared" si="61"/>
        <v>582</v>
      </c>
      <c r="Q350" s="273">
        <f t="shared" si="62"/>
        <v>3</v>
      </c>
      <c r="R350" s="272">
        <f t="shared" si="64"/>
        <v>585</v>
      </c>
      <c r="S350" s="278">
        <v>0</v>
      </c>
      <c r="T350" s="278">
        <v>0</v>
      </c>
      <c r="U350" s="275">
        <f t="shared" si="63"/>
        <v>0</v>
      </c>
    </row>
    <row r="351" spans="1:21" hidden="1" outlineLevel="1">
      <c r="A351" s="724"/>
      <c r="B351" s="725"/>
      <c r="C351" s="328" t="s">
        <v>461</v>
      </c>
      <c r="D351" s="276">
        <v>380</v>
      </c>
      <c r="E351" s="276">
        <v>21</v>
      </c>
      <c r="F351" s="276">
        <v>59</v>
      </c>
      <c r="G351" s="276">
        <v>80</v>
      </c>
      <c r="H351" s="276">
        <v>17</v>
      </c>
      <c r="I351" s="276">
        <v>376</v>
      </c>
      <c r="J351" s="276">
        <v>0</v>
      </c>
      <c r="K351" s="277">
        <v>0</v>
      </c>
      <c r="L351" s="277">
        <v>1</v>
      </c>
      <c r="M351" s="277">
        <v>0</v>
      </c>
      <c r="N351" s="277">
        <v>0</v>
      </c>
      <c r="O351" s="277">
        <v>1</v>
      </c>
      <c r="P351" s="272">
        <f t="shared" si="61"/>
        <v>933</v>
      </c>
      <c r="Q351" s="273">
        <f t="shared" si="62"/>
        <v>2</v>
      </c>
      <c r="R351" s="272">
        <f t="shared" si="64"/>
        <v>935</v>
      </c>
      <c r="S351" s="278">
        <v>3</v>
      </c>
      <c r="T351" s="278">
        <v>0</v>
      </c>
      <c r="U351" s="275">
        <f t="shared" si="63"/>
        <v>3</v>
      </c>
    </row>
    <row r="352" spans="1:21" ht="22.5" hidden="1" outlineLevel="1">
      <c r="A352" s="724"/>
      <c r="B352" s="725"/>
      <c r="C352" s="328" t="s">
        <v>462</v>
      </c>
      <c r="D352" s="276">
        <v>170</v>
      </c>
      <c r="E352" s="276">
        <v>9</v>
      </c>
      <c r="F352" s="276">
        <v>13</v>
      </c>
      <c r="G352" s="276">
        <v>14</v>
      </c>
      <c r="H352" s="276">
        <v>9</v>
      </c>
      <c r="I352" s="276">
        <v>81</v>
      </c>
      <c r="J352" s="276">
        <v>36</v>
      </c>
      <c r="K352" s="277">
        <v>0</v>
      </c>
      <c r="L352" s="276">
        <v>0</v>
      </c>
      <c r="M352" s="277">
        <v>0</v>
      </c>
      <c r="N352" s="277">
        <v>0</v>
      </c>
      <c r="O352" s="276">
        <v>6</v>
      </c>
      <c r="P352" s="272">
        <f t="shared" si="61"/>
        <v>296</v>
      </c>
      <c r="Q352" s="273">
        <f t="shared" si="62"/>
        <v>42</v>
      </c>
      <c r="R352" s="272">
        <f t="shared" si="64"/>
        <v>338</v>
      </c>
      <c r="S352" s="278">
        <v>2</v>
      </c>
      <c r="T352" s="278">
        <v>0</v>
      </c>
      <c r="U352" s="275">
        <f t="shared" si="63"/>
        <v>2</v>
      </c>
    </row>
    <row r="353" spans="1:21" ht="22.5" hidden="1" outlineLevel="1">
      <c r="A353" s="724"/>
      <c r="B353" s="725"/>
      <c r="C353" s="328" t="s">
        <v>463</v>
      </c>
      <c r="D353" s="276">
        <v>252</v>
      </c>
      <c r="E353" s="276">
        <v>8</v>
      </c>
      <c r="F353" s="276">
        <v>21</v>
      </c>
      <c r="G353" s="276">
        <v>27</v>
      </c>
      <c r="H353" s="276">
        <v>10</v>
      </c>
      <c r="I353" s="276">
        <v>182</v>
      </c>
      <c r="J353" s="276">
        <v>13</v>
      </c>
      <c r="K353" s="277">
        <v>0</v>
      </c>
      <c r="L353" s="276">
        <v>0</v>
      </c>
      <c r="M353" s="276">
        <v>3</v>
      </c>
      <c r="N353" s="277">
        <v>0</v>
      </c>
      <c r="O353" s="276">
        <v>2</v>
      </c>
      <c r="P353" s="272">
        <f t="shared" si="61"/>
        <v>500</v>
      </c>
      <c r="Q353" s="273">
        <f t="shared" si="62"/>
        <v>18</v>
      </c>
      <c r="R353" s="272">
        <f t="shared" si="64"/>
        <v>518</v>
      </c>
      <c r="S353" s="278">
        <v>2</v>
      </c>
      <c r="T353" s="278">
        <v>0</v>
      </c>
      <c r="U353" s="275">
        <f t="shared" si="63"/>
        <v>2</v>
      </c>
    </row>
    <row r="354" spans="1:21" hidden="1" outlineLevel="1">
      <c r="A354" s="724"/>
      <c r="B354" s="725"/>
      <c r="C354" s="328" t="s">
        <v>464</v>
      </c>
      <c r="D354" s="276">
        <v>13</v>
      </c>
      <c r="E354" s="277">
        <v>0</v>
      </c>
      <c r="F354" s="276">
        <v>2</v>
      </c>
      <c r="G354" s="277">
        <v>2</v>
      </c>
      <c r="H354" s="277">
        <v>0</v>
      </c>
      <c r="I354" s="276">
        <v>8</v>
      </c>
      <c r="J354" s="277">
        <v>0</v>
      </c>
      <c r="K354" s="277">
        <v>0</v>
      </c>
      <c r="L354" s="277">
        <v>0</v>
      </c>
      <c r="M354" s="277">
        <v>0</v>
      </c>
      <c r="N354" s="277">
        <v>0</v>
      </c>
      <c r="O354" s="277">
        <v>0</v>
      </c>
      <c r="P354" s="272">
        <f t="shared" si="61"/>
        <v>25</v>
      </c>
      <c r="Q354" s="273">
        <f t="shared" si="62"/>
        <v>0</v>
      </c>
      <c r="R354" s="272">
        <f t="shared" si="64"/>
        <v>25</v>
      </c>
      <c r="S354" s="278">
        <v>0</v>
      </c>
      <c r="T354" s="278">
        <v>0</v>
      </c>
      <c r="U354" s="275">
        <f t="shared" si="63"/>
        <v>0</v>
      </c>
    </row>
    <row r="355" spans="1:21" ht="33.75" hidden="1" outlineLevel="1">
      <c r="A355" s="724"/>
      <c r="B355" s="328" t="s">
        <v>465</v>
      </c>
      <c r="C355" s="328" t="s">
        <v>466</v>
      </c>
      <c r="D355" s="276">
        <v>267</v>
      </c>
      <c r="E355" s="276">
        <v>23</v>
      </c>
      <c r="F355" s="276">
        <v>39</v>
      </c>
      <c r="G355" s="276">
        <v>39</v>
      </c>
      <c r="H355" s="276">
        <v>13</v>
      </c>
      <c r="I355" s="276">
        <v>304</v>
      </c>
      <c r="J355" s="277">
        <v>8</v>
      </c>
      <c r="K355" s="277">
        <v>1</v>
      </c>
      <c r="L355" s="277">
        <v>2</v>
      </c>
      <c r="M355" s="277">
        <v>1</v>
      </c>
      <c r="N355" s="277">
        <v>0</v>
      </c>
      <c r="O355" s="277">
        <v>12</v>
      </c>
      <c r="P355" s="272">
        <f t="shared" si="61"/>
        <v>685</v>
      </c>
      <c r="Q355" s="273">
        <f t="shared" si="62"/>
        <v>24</v>
      </c>
      <c r="R355" s="272">
        <f t="shared" si="64"/>
        <v>709</v>
      </c>
      <c r="S355" s="278">
        <v>0</v>
      </c>
      <c r="T355" s="278">
        <v>0</v>
      </c>
      <c r="U355" s="275">
        <f t="shared" si="63"/>
        <v>0</v>
      </c>
    </row>
    <row r="356" spans="1:21" ht="14.1" customHeight="1" collapsed="1">
      <c r="A356" s="721" t="s">
        <v>467</v>
      </c>
      <c r="B356" s="721"/>
      <c r="C356" s="721"/>
      <c r="D356" s="191">
        <f t="shared" ref="D356:T356" si="67">SUM(D357:D364)</f>
        <v>1038</v>
      </c>
      <c r="E356" s="191">
        <f t="shared" si="67"/>
        <v>35</v>
      </c>
      <c r="F356" s="191">
        <f t="shared" si="67"/>
        <v>81</v>
      </c>
      <c r="G356" s="191">
        <f t="shared" si="67"/>
        <v>82</v>
      </c>
      <c r="H356" s="191">
        <f t="shared" si="67"/>
        <v>19</v>
      </c>
      <c r="I356" s="191">
        <f t="shared" si="67"/>
        <v>507</v>
      </c>
      <c r="J356" s="191">
        <f t="shared" si="67"/>
        <v>36</v>
      </c>
      <c r="K356" s="191">
        <f t="shared" si="67"/>
        <v>2</v>
      </c>
      <c r="L356" s="191">
        <f t="shared" si="67"/>
        <v>1</v>
      </c>
      <c r="M356" s="191">
        <f t="shared" si="67"/>
        <v>3</v>
      </c>
      <c r="N356" s="191">
        <f t="shared" si="67"/>
        <v>0</v>
      </c>
      <c r="O356" s="191">
        <f t="shared" si="67"/>
        <v>11</v>
      </c>
      <c r="P356" s="192">
        <f t="shared" si="61"/>
        <v>1762</v>
      </c>
      <c r="Q356" s="192">
        <f t="shared" si="62"/>
        <v>53</v>
      </c>
      <c r="R356" s="192">
        <f t="shared" si="64"/>
        <v>1815</v>
      </c>
      <c r="S356" s="192">
        <f t="shared" si="67"/>
        <v>0</v>
      </c>
      <c r="T356" s="192">
        <f t="shared" si="67"/>
        <v>0</v>
      </c>
      <c r="U356" s="192">
        <f t="shared" si="63"/>
        <v>0</v>
      </c>
    </row>
    <row r="357" spans="1:21" hidden="1" outlineLevel="1">
      <c r="A357" s="724" t="s">
        <v>467</v>
      </c>
      <c r="B357" s="725" t="s">
        <v>468</v>
      </c>
      <c r="C357" s="328" t="s">
        <v>469</v>
      </c>
      <c r="D357" s="276">
        <v>470</v>
      </c>
      <c r="E357" s="276">
        <v>19</v>
      </c>
      <c r="F357" s="276">
        <v>47</v>
      </c>
      <c r="G357" s="276">
        <v>42</v>
      </c>
      <c r="H357" s="276">
        <v>15</v>
      </c>
      <c r="I357" s="276">
        <v>232</v>
      </c>
      <c r="J357" s="276">
        <v>20</v>
      </c>
      <c r="K357" s="277">
        <v>0</v>
      </c>
      <c r="L357" s="277">
        <v>0</v>
      </c>
      <c r="M357" s="276">
        <v>3</v>
      </c>
      <c r="N357" s="277">
        <v>0</v>
      </c>
      <c r="O357" s="277">
        <v>3</v>
      </c>
      <c r="P357" s="272">
        <f t="shared" si="61"/>
        <v>825</v>
      </c>
      <c r="Q357" s="273">
        <f t="shared" si="62"/>
        <v>26</v>
      </c>
      <c r="R357" s="272">
        <f t="shared" si="64"/>
        <v>851</v>
      </c>
      <c r="S357" s="278">
        <v>0</v>
      </c>
      <c r="T357" s="278">
        <v>0</v>
      </c>
      <c r="U357" s="275">
        <f t="shared" si="63"/>
        <v>0</v>
      </c>
    </row>
    <row r="358" spans="1:21" hidden="1" outlineLevel="1">
      <c r="A358" s="724"/>
      <c r="B358" s="725"/>
      <c r="C358" s="328" t="s">
        <v>470</v>
      </c>
      <c r="D358" s="276">
        <v>34</v>
      </c>
      <c r="E358" s="277">
        <v>1</v>
      </c>
      <c r="F358" s="276">
        <v>0</v>
      </c>
      <c r="G358" s="276">
        <v>3</v>
      </c>
      <c r="H358" s="277">
        <v>1</v>
      </c>
      <c r="I358" s="276">
        <v>23</v>
      </c>
      <c r="J358" s="277">
        <v>1</v>
      </c>
      <c r="K358" s="277">
        <v>0</v>
      </c>
      <c r="L358" s="277">
        <v>0</v>
      </c>
      <c r="M358" s="277">
        <v>0</v>
      </c>
      <c r="N358" s="277">
        <v>0</v>
      </c>
      <c r="O358" s="277">
        <v>0</v>
      </c>
      <c r="P358" s="272">
        <f t="shared" si="61"/>
        <v>62</v>
      </c>
      <c r="Q358" s="273">
        <f t="shared" si="62"/>
        <v>1</v>
      </c>
      <c r="R358" s="272">
        <f t="shared" si="64"/>
        <v>63</v>
      </c>
      <c r="S358" s="278">
        <v>0</v>
      </c>
      <c r="T358" s="278">
        <v>0</v>
      </c>
      <c r="U358" s="275">
        <f t="shared" si="63"/>
        <v>0</v>
      </c>
    </row>
    <row r="359" spans="1:21" hidden="1" outlineLevel="1">
      <c r="A359" s="724"/>
      <c r="B359" s="725"/>
      <c r="C359" s="328" t="s">
        <v>471</v>
      </c>
      <c r="D359" s="276">
        <v>430</v>
      </c>
      <c r="E359" s="276">
        <v>10</v>
      </c>
      <c r="F359" s="276">
        <v>28</v>
      </c>
      <c r="G359" s="276">
        <v>29</v>
      </c>
      <c r="H359" s="276">
        <v>3</v>
      </c>
      <c r="I359" s="276">
        <v>163</v>
      </c>
      <c r="J359" s="276">
        <v>7</v>
      </c>
      <c r="K359" s="277">
        <v>0</v>
      </c>
      <c r="L359" s="277">
        <v>0</v>
      </c>
      <c r="M359" s="277">
        <v>0</v>
      </c>
      <c r="N359" s="277">
        <v>0</v>
      </c>
      <c r="O359" s="277">
        <v>1</v>
      </c>
      <c r="P359" s="272">
        <f t="shared" si="61"/>
        <v>663</v>
      </c>
      <c r="Q359" s="273">
        <f t="shared" si="62"/>
        <v>8</v>
      </c>
      <c r="R359" s="272">
        <f t="shared" si="64"/>
        <v>671</v>
      </c>
      <c r="S359" s="278">
        <v>0</v>
      </c>
      <c r="T359" s="278">
        <v>0</v>
      </c>
      <c r="U359" s="275">
        <f t="shared" si="63"/>
        <v>0</v>
      </c>
    </row>
    <row r="360" spans="1:21" hidden="1" outlineLevel="1">
      <c r="A360" s="724"/>
      <c r="B360" s="725"/>
      <c r="C360" s="328" t="s">
        <v>472</v>
      </c>
      <c r="D360" s="276">
        <v>43</v>
      </c>
      <c r="E360" s="277">
        <v>1</v>
      </c>
      <c r="F360" s="277">
        <v>1</v>
      </c>
      <c r="G360" s="277">
        <v>1</v>
      </c>
      <c r="H360" s="277">
        <v>0</v>
      </c>
      <c r="I360" s="276">
        <v>12</v>
      </c>
      <c r="J360" s="276">
        <v>4</v>
      </c>
      <c r="K360" s="277">
        <v>1</v>
      </c>
      <c r="L360" s="277">
        <v>1</v>
      </c>
      <c r="M360" s="277">
        <v>0</v>
      </c>
      <c r="N360" s="277">
        <v>0</v>
      </c>
      <c r="O360" s="277">
        <v>2</v>
      </c>
      <c r="P360" s="272">
        <f t="shared" si="61"/>
        <v>58</v>
      </c>
      <c r="Q360" s="273">
        <f t="shared" si="62"/>
        <v>8</v>
      </c>
      <c r="R360" s="272">
        <f t="shared" si="64"/>
        <v>66</v>
      </c>
      <c r="S360" s="278">
        <v>0</v>
      </c>
      <c r="T360" s="278">
        <v>0</v>
      </c>
      <c r="U360" s="275">
        <f t="shared" si="63"/>
        <v>0</v>
      </c>
    </row>
    <row r="361" spans="1:21" hidden="1" outlineLevel="1">
      <c r="A361" s="724"/>
      <c r="B361" s="725" t="s">
        <v>473</v>
      </c>
      <c r="C361" s="328" t="s">
        <v>474</v>
      </c>
      <c r="D361" s="276">
        <v>1</v>
      </c>
      <c r="E361" s="277">
        <v>0</v>
      </c>
      <c r="F361" s="277">
        <v>0</v>
      </c>
      <c r="G361" s="277">
        <v>0</v>
      </c>
      <c r="H361" s="277">
        <v>0</v>
      </c>
      <c r="I361" s="276">
        <v>3</v>
      </c>
      <c r="J361" s="277">
        <v>0</v>
      </c>
      <c r="K361" s="277">
        <v>0</v>
      </c>
      <c r="L361" s="277">
        <v>0</v>
      </c>
      <c r="M361" s="277">
        <v>0</v>
      </c>
      <c r="N361" s="277">
        <v>0</v>
      </c>
      <c r="O361" s="277">
        <v>0</v>
      </c>
      <c r="P361" s="272">
        <f t="shared" si="61"/>
        <v>4</v>
      </c>
      <c r="Q361" s="273">
        <f t="shared" si="62"/>
        <v>0</v>
      </c>
      <c r="R361" s="272">
        <f t="shared" si="64"/>
        <v>4</v>
      </c>
      <c r="S361" s="278">
        <v>0</v>
      </c>
      <c r="T361" s="278">
        <v>0</v>
      </c>
      <c r="U361" s="275">
        <f t="shared" si="63"/>
        <v>0</v>
      </c>
    </row>
    <row r="362" spans="1:21" ht="22.5" hidden="1" outlineLevel="1">
      <c r="A362" s="724"/>
      <c r="B362" s="725"/>
      <c r="C362" s="328" t="s">
        <v>475</v>
      </c>
      <c r="D362" s="276">
        <v>29</v>
      </c>
      <c r="E362" s="277">
        <v>1</v>
      </c>
      <c r="F362" s="277">
        <v>3</v>
      </c>
      <c r="G362" s="276">
        <v>3</v>
      </c>
      <c r="H362" s="277">
        <v>0</v>
      </c>
      <c r="I362" s="276">
        <v>18</v>
      </c>
      <c r="J362" s="277">
        <v>1</v>
      </c>
      <c r="K362" s="277">
        <v>0</v>
      </c>
      <c r="L362" s="277">
        <v>0</v>
      </c>
      <c r="M362" s="277">
        <v>0</v>
      </c>
      <c r="N362" s="277">
        <v>0</v>
      </c>
      <c r="O362" s="276">
        <v>4</v>
      </c>
      <c r="P362" s="272">
        <f t="shared" si="61"/>
        <v>54</v>
      </c>
      <c r="Q362" s="273">
        <f t="shared" si="62"/>
        <v>5</v>
      </c>
      <c r="R362" s="272">
        <f t="shared" si="64"/>
        <v>59</v>
      </c>
      <c r="S362" s="278">
        <v>0</v>
      </c>
      <c r="T362" s="278">
        <v>0</v>
      </c>
      <c r="U362" s="275">
        <f t="shared" si="63"/>
        <v>0</v>
      </c>
    </row>
    <row r="363" spans="1:21" hidden="1" outlineLevel="1">
      <c r="A363" s="724"/>
      <c r="B363" s="725"/>
      <c r="C363" s="328" t="s">
        <v>476</v>
      </c>
      <c r="D363" s="276">
        <v>4</v>
      </c>
      <c r="E363" s="277">
        <v>1</v>
      </c>
      <c r="F363" s="276">
        <v>0</v>
      </c>
      <c r="G363" s="276">
        <v>0</v>
      </c>
      <c r="H363" s="277">
        <v>0</v>
      </c>
      <c r="I363" s="276">
        <v>7</v>
      </c>
      <c r="J363" s="277">
        <v>0</v>
      </c>
      <c r="K363" s="277">
        <v>0</v>
      </c>
      <c r="L363" s="277">
        <v>0</v>
      </c>
      <c r="M363" s="277">
        <v>0</v>
      </c>
      <c r="N363" s="277">
        <v>0</v>
      </c>
      <c r="O363" s="277">
        <v>0</v>
      </c>
      <c r="P363" s="272">
        <f t="shared" si="61"/>
        <v>12</v>
      </c>
      <c r="Q363" s="273">
        <f t="shared" si="62"/>
        <v>0</v>
      </c>
      <c r="R363" s="272">
        <f t="shared" si="64"/>
        <v>12</v>
      </c>
      <c r="S363" s="278">
        <v>0</v>
      </c>
      <c r="T363" s="278">
        <v>0</v>
      </c>
      <c r="U363" s="275">
        <f t="shared" si="63"/>
        <v>0</v>
      </c>
    </row>
    <row r="364" spans="1:21" ht="33.75" hidden="1" outlineLevel="1">
      <c r="A364" s="724"/>
      <c r="B364" s="328" t="s">
        <v>477</v>
      </c>
      <c r="C364" s="328" t="s">
        <v>478</v>
      </c>
      <c r="D364" s="276">
        <v>27</v>
      </c>
      <c r="E364" s="277">
        <v>2</v>
      </c>
      <c r="F364" s="276">
        <v>2</v>
      </c>
      <c r="G364" s="276">
        <v>4</v>
      </c>
      <c r="H364" s="277">
        <v>0</v>
      </c>
      <c r="I364" s="276">
        <v>49</v>
      </c>
      <c r="J364" s="276">
        <v>3</v>
      </c>
      <c r="K364" s="277">
        <v>1</v>
      </c>
      <c r="L364" s="277">
        <v>0</v>
      </c>
      <c r="M364" s="276">
        <v>0</v>
      </c>
      <c r="N364" s="277">
        <v>0</v>
      </c>
      <c r="O364" s="276">
        <v>1</v>
      </c>
      <c r="P364" s="272">
        <f t="shared" si="61"/>
        <v>84</v>
      </c>
      <c r="Q364" s="273">
        <f t="shared" si="62"/>
        <v>5</v>
      </c>
      <c r="R364" s="272">
        <f t="shared" si="64"/>
        <v>89</v>
      </c>
      <c r="S364" s="278">
        <v>0</v>
      </c>
      <c r="T364" s="278">
        <v>0</v>
      </c>
      <c r="U364" s="275">
        <f t="shared" si="63"/>
        <v>0</v>
      </c>
    </row>
    <row r="365" spans="1:21" ht="14.1" customHeight="1" collapsed="1">
      <c r="A365" s="721" t="s">
        <v>479</v>
      </c>
      <c r="B365" s="721"/>
      <c r="C365" s="721"/>
      <c r="D365" s="191">
        <v>90</v>
      </c>
      <c r="E365" s="191">
        <v>6</v>
      </c>
      <c r="F365" s="191">
        <v>11</v>
      </c>
      <c r="G365" s="191">
        <v>9</v>
      </c>
      <c r="H365" s="191">
        <v>8</v>
      </c>
      <c r="I365" s="191">
        <v>92</v>
      </c>
      <c r="J365" s="191">
        <v>3</v>
      </c>
      <c r="K365" s="191">
        <v>0</v>
      </c>
      <c r="L365" s="191">
        <v>0</v>
      </c>
      <c r="M365" s="191">
        <v>0</v>
      </c>
      <c r="N365" s="191">
        <v>0</v>
      </c>
      <c r="O365" s="191">
        <v>0</v>
      </c>
      <c r="P365" s="192">
        <f t="shared" si="61"/>
        <v>216</v>
      </c>
      <c r="Q365" s="192">
        <f t="shared" si="62"/>
        <v>3</v>
      </c>
      <c r="R365" s="192">
        <f t="shared" si="64"/>
        <v>219</v>
      </c>
      <c r="S365" s="192">
        <v>0</v>
      </c>
      <c r="T365" s="192">
        <v>0</v>
      </c>
      <c r="U365" s="192">
        <f t="shared" si="63"/>
        <v>0</v>
      </c>
    </row>
    <row r="366" spans="1:21" ht="14.1" customHeight="1" collapsed="1">
      <c r="A366" s="721" t="s">
        <v>480</v>
      </c>
      <c r="B366" s="721"/>
      <c r="C366" s="721"/>
      <c r="D366" s="191">
        <v>77</v>
      </c>
      <c r="E366" s="191">
        <v>6</v>
      </c>
      <c r="F366" s="191">
        <v>11</v>
      </c>
      <c r="G366" s="191">
        <v>10</v>
      </c>
      <c r="H366" s="191">
        <v>2</v>
      </c>
      <c r="I366" s="191">
        <v>104</v>
      </c>
      <c r="J366" s="191">
        <v>0</v>
      </c>
      <c r="K366" s="191">
        <v>0</v>
      </c>
      <c r="L366" s="191">
        <v>1</v>
      </c>
      <c r="M366" s="191">
        <v>0</v>
      </c>
      <c r="N366" s="191">
        <v>0</v>
      </c>
      <c r="O366" s="191">
        <v>0</v>
      </c>
      <c r="P366" s="192">
        <f t="shared" si="61"/>
        <v>210</v>
      </c>
      <c r="Q366" s="192">
        <f t="shared" si="62"/>
        <v>1</v>
      </c>
      <c r="R366" s="192">
        <f t="shared" si="64"/>
        <v>211</v>
      </c>
      <c r="S366" s="192">
        <v>0</v>
      </c>
      <c r="T366" s="192">
        <v>0</v>
      </c>
      <c r="U366" s="192">
        <f t="shared" si="63"/>
        <v>0</v>
      </c>
    </row>
    <row r="367" spans="1:21" ht="14.1" customHeight="1" collapsed="1">
      <c r="A367" s="738" t="s">
        <v>481</v>
      </c>
      <c r="B367" s="738"/>
      <c r="C367" s="738"/>
      <c r="D367" s="191">
        <f t="shared" ref="D367:T367" si="68">SUM(D368:D373)</f>
        <v>1490</v>
      </c>
      <c r="E367" s="191">
        <f t="shared" si="68"/>
        <v>79</v>
      </c>
      <c r="F367" s="191">
        <f t="shared" si="68"/>
        <v>193</v>
      </c>
      <c r="G367" s="191">
        <f t="shared" si="68"/>
        <v>270</v>
      </c>
      <c r="H367" s="191">
        <f t="shared" si="68"/>
        <v>68</v>
      </c>
      <c r="I367" s="191">
        <f t="shared" si="68"/>
        <v>1401</v>
      </c>
      <c r="J367" s="191">
        <f t="shared" si="68"/>
        <v>44</v>
      </c>
      <c r="K367" s="191">
        <f t="shared" si="68"/>
        <v>0</v>
      </c>
      <c r="L367" s="191">
        <f t="shared" si="68"/>
        <v>3</v>
      </c>
      <c r="M367" s="191">
        <f t="shared" si="68"/>
        <v>5</v>
      </c>
      <c r="N367" s="191">
        <f t="shared" si="68"/>
        <v>1</v>
      </c>
      <c r="O367" s="191">
        <f t="shared" si="68"/>
        <v>29</v>
      </c>
      <c r="P367" s="192">
        <f t="shared" si="61"/>
        <v>3501</v>
      </c>
      <c r="Q367" s="192">
        <f t="shared" si="62"/>
        <v>82</v>
      </c>
      <c r="R367" s="192">
        <f t="shared" si="64"/>
        <v>3583</v>
      </c>
      <c r="S367" s="192">
        <f t="shared" si="68"/>
        <v>0</v>
      </c>
      <c r="T367" s="192">
        <f t="shared" si="68"/>
        <v>0</v>
      </c>
      <c r="U367" s="192">
        <f t="shared" si="63"/>
        <v>0</v>
      </c>
    </row>
    <row r="368" spans="1:21" hidden="1" outlineLevel="1">
      <c r="A368" s="724" t="s">
        <v>481</v>
      </c>
      <c r="B368" s="725" t="s">
        <v>482</v>
      </c>
      <c r="C368" s="328" t="s">
        <v>483</v>
      </c>
      <c r="D368" s="276">
        <v>1294</v>
      </c>
      <c r="E368" s="276">
        <v>66</v>
      </c>
      <c r="F368" s="276">
        <v>168</v>
      </c>
      <c r="G368" s="276">
        <v>234</v>
      </c>
      <c r="H368" s="276">
        <v>54</v>
      </c>
      <c r="I368" s="276">
        <v>1130</v>
      </c>
      <c r="J368" s="276">
        <v>21</v>
      </c>
      <c r="K368" s="276">
        <v>0</v>
      </c>
      <c r="L368" s="276">
        <v>3</v>
      </c>
      <c r="M368" s="277">
        <v>3</v>
      </c>
      <c r="N368" s="276">
        <v>1</v>
      </c>
      <c r="O368" s="276">
        <v>16</v>
      </c>
      <c r="P368" s="272">
        <f t="shared" si="61"/>
        <v>2946</v>
      </c>
      <c r="Q368" s="273">
        <f t="shared" si="62"/>
        <v>44</v>
      </c>
      <c r="R368" s="272">
        <f t="shared" si="64"/>
        <v>2990</v>
      </c>
      <c r="S368" s="278">
        <v>0</v>
      </c>
      <c r="T368" s="278">
        <v>0</v>
      </c>
      <c r="U368" s="275">
        <f t="shared" si="63"/>
        <v>0</v>
      </c>
    </row>
    <row r="369" spans="1:21" hidden="1" outlineLevel="1">
      <c r="A369" s="724"/>
      <c r="B369" s="725"/>
      <c r="C369" s="328" t="s">
        <v>484</v>
      </c>
      <c r="D369" s="276">
        <v>5</v>
      </c>
      <c r="E369" s="277">
        <v>1</v>
      </c>
      <c r="F369" s="277">
        <v>0</v>
      </c>
      <c r="G369" s="276">
        <v>2</v>
      </c>
      <c r="H369" s="277">
        <v>1</v>
      </c>
      <c r="I369" s="276">
        <v>5</v>
      </c>
      <c r="J369" s="277">
        <v>0</v>
      </c>
      <c r="K369" s="277">
        <v>0</v>
      </c>
      <c r="L369" s="277">
        <v>0</v>
      </c>
      <c r="M369" s="277">
        <v>0</v>
      </c>
      <c r="N369" s="277">
        <v>0</v>
      </c>
      <c r="O369" s="277">
        <v>0</v>
      </c>
      <c r="P369" s="272">
        <f t="shared" si="61"/>
        <v>14</v>
      </c>
      <c r="Q369" s="273">
        <f t="shared" si="62"/>
        <v>0</v>
      </c>
      <c r="R369" s="272">
        <f t="shared" si="64"/>
        <v>14</v>
      </c>
      <c r="S369" s="278">
        <v>0</v>
      </c>
      <c r="T369" s="278">
        <v>0</v>
      </c>
      <c r="U369" s="275">
        <f t="shared" si="63"/>
        <v>0</v>
      </c>
    </row>
    <row r="370" spans="1:21" ht="22.5" hidden="1" outlineLevel="1">
      <c r="A370" s="724"/>
      <c r="B370" s="725" t="s">
        <v>485</v>
      </c>
      <c r="C370" s="328" t="s">
        <v>486</v>
      </c>
      <c r="D370" s="276">
        <v>63</v>
      </c>
      <c r="E370" s="277">
        <v>7</v>
      </c>
      <c r="F370" s="276">
        <v>14</v>
      </c>
      <c r="G370" s="276">
        <v>11</v>
      </c>
      <c r="H370" s="276">
        <v>2</v>
      </c>
      <c r="I370" s="276">
        <v>91</v>
      </c>
      <c r="J370" s="276">
        <v>3</v>
      </c>
      <c r="K370" s="277">
        <v>0</v>
      </c>
      <c r="L370" s="277">
        <v>0</v>
      </c>
      <c r="M370" s="276">
        <v>0</v>
      </c>
      <c r="N370" s="277">
        <v>0</v>
      </c>
      <c r="O370" s="277">
        <v>3</v>
      </c>
      <c r="P370" s="272">
        <f t="shared" si="61"/>
        <v>188</v>
      </c>
      <c r="Q370" s="273">
        <f t="shared" si="62"/>
        <v>6</v>
      </c>
      <c r="R370" s="272">
        <f t="shared" si="64"/>
        <v>194</v>
      </c>
      <c r="S370" s="278">
        <v>0</v>
      </c>
      <c r="T370" s="278">
        <v>0</v>
      </c>
      <c r="U370" s="275">
        <f t="shared" si="63"/>
        <v>0</v>
      </c>
    </row>
    <row r="371" spans="1:21" ht="22.5" hidden="1" outlineLevel="1">
      <c r="A371" s="724"/>
      <c r="B371" s="725"/>
      <c r="C371" s="328" t="s">
        <v>487</v>
      </c>
      <c r="D371" s="276">
        <v>16</v>
      </c>
      <c r="E371" s="277">
        <v>1</v>
      </c>
      <c r="F371" s="277">
        <v>1</v>
      </c>
      <c r="G371" s="277">
        <v>1</v>
      </c>
      <c r="H371" s="277">
        <v>1</v>
      </c>
      <c r="I371" s="276">
        <v>13</v>
      </c>
      <c r="J371" s="277">
        <v>2</v>
      </c>
      <c r="K371" s="277">
        <v>0</v>
      </c>
      <c r="L371" s="277">
        <v>0</v>
      </c>
      <c r="M371" s="277">
        <v>2</v>
      </c>
      <c r="N371" s="277">
        <v>0</v>
      </c>
      <c r="O371" s="277">
        <v>3</v>
      </c>
      <c r="P371" s="272">
        <f t="shared" si="61"/>
        <v>33</v>
      </c>
      <c r="Q371" s="273">
        <f t="shared" si="62"/>
        <v>7</v>
      </c>
      <c r="R371" s="272">
        <f t="shared" si="64"/>
        <v>40</v>
      </c>
      <c r="S371" s="278">
        <v>0</v>
      </c>
      <c r="T371" s="278">
        <v>0</v>
      </c>
      <c r="U371" s="275">
        <f t="shared" si="63"/>
        <v>0</v>
      </c>
    </row>
    <row r="372" spans="1:21" hidden="1" outlineLevel="1">
      <c r="A372" s="724"/>
      <c r="B372" s="725" t="s">
        <v>488</v>
      </c>
      <c r="C372" s="328" t="s">
        <v>489</v>
      </c>
      <c r="D372" s="276">
        <v>13</v>
      </c>
      <c r="E372" s="276">
        <v>1</v>
      </c>
      <c r="F372" s="276">
        <v>2</v>
      </c>
      <c r="G372" s="276">
        <v>1</v>
      </c>
      <c r="H372" s="276">
        <v>1</v>
      </c>
      <c r="I372" s="276">
        <v>29</v>
      </c>
      <c r="J372" s="276">
        <v>1</v>
      </c>
      <c r="K372" s="277">
        <v>0</v>
      </c>
      <c r="L372" s="276">
        <v>0</v>
      </c>
      <c r="M372" s="276">
        <v>0</v>
      </c>
      <c r="N372" s="277">
        <v>0</v>
      </c>
      <c r="O372" s="276">
        <v>0</v>
      </c>
      <c r="P372" s="272">
        <f t="shared" si="61"/>
        <v>47</v>
      </c>
      <c r="Q372" s="273">
        <f t="shared" si="62"/>
        <v>1</v>
      </c>
      <c r="R372" s="272">
        <f t="shared" si="64"/>
        <v>48</v>
      </c>
      <c r="S372" s="278">
        <v>0</v>
      </c>
      <c r="T372" s="278">
        <v>0</v>
      </c>
      <c r="U372" s="275">
        <f t="shared" si="63"/>
        <v>0</v>
      </c>
    </row>
    <row r="373" spans="1:21" ht="22.5" hidden="1" outlineLevel="1">
      <c r="A373" s="724"/>
      <c r="B373" s="725"/>
      <c r="C373" s="328" t="s">
        <v>490</v>
      </c>
      <c r="D373" s="276">
        <v>99</v>
      </c>
      <c r="E373" s="276">
        <v>3</v>
      </c>
      <c r="F373" s="276">
        <v>8</v>
      </c>
      <c r="G373" s="276">
        <v>21</v>
      </c>
      <c r="H373" s="276">
        <v>9</v>
      </c>
      <c r="I373" s="276">
        <v>133</v>
      </c>
      <c r="J373" s="276">
        <v>17</v>
      </c>
      <c r="K373" s="277">
        <v>0</v>
      </c>
      <c r="L373" s="276">
        <v>0</v>
      </c>
      <c r="M373" s="276">
        <v>0</v>
      </c>
      <c r="N373" s="277">
        <v>0</v>
      </c>
      <c r="O373" s="276">
        <v>7</v>
      </c>
      <c r="P373" s="272">
        <f t="shared" si="61"/>
        <v>273</v>
      </c>
      <c r="Q373" s="273">
        <f t="shared" si="62"/>
        <v>24</v>
      </c>
      <c r="R373" s="272">
        <f t="shared" si="64"/>
        <v>297</v>
      </c>
      <c r="S373" s="278">
        <v>0</v>
      </c>
      <c r="T373" s="278">
        <v>0</v>
      </c>
      <c r="U373" s="275">
        <f t="shared" si="63"/>
        <v>0</v>
      </c>
    </row>
    <row r="374" spans="1:21" ht="14.1" customHeight="1" collapsed="1">
      <c r="A374" s="721" t="s">
        <v>491</v>
      </c>
      <c r="B374" s="721"/>
      <c r="C374" s="721"/>
      <c r="D374" s="191">
        <f t="shared" ref="D374:T374" si="69">+D375+D376</f>
        <v>26</v>
      </c>
      <c r="E374" s="191">
        <f t="shared" si="69"/>
        <v>0</v>
      </c>
      <c r="F374" s="191">
        <f t="shared" si="69"/>
        <v>1</v>
      </c>
      <c r="G374" s="191">
        <f t="shared" si="69"/>
        <v>2</v>
      </c>
      <c r="H374" s="191">
        <f t="shared" si="69"/>
        <v>1</v>
      </c>
      <c r="I374" s="191">
        <f t="shared" si="69"/>
        <v>12</v>
      </c>
      <c r="J374" s="191">
        <f t="shared" si="69"/>
        <v>2</v>
      </c>
      <c r="K374" s="191">
        <f t="shared" si="69"/>
        <v>0</v>
      </c>
      <c r="L374" s="191">
        <f t="shared" si="69"/>
        <v>0</v>
      </c>
      <c r="M374" s="191">
        <f t="shared" si="69"/>
        <v>0</v>
      </c>
      <c r="N374" s="191">
        <f t="shared" si="69"/>
        <v>0</v>
      </c>
      <c r="O374" s="191">
        <f t="shared" si="69"/>
        <v>0</v>
      </c>
      <c r="P374" s="192">
        <f t="shared" si="61"/>
        <v>42</v>
      </c>
      <c r="Q374" s="192">
        <f t="shared" si="62"/>
        <v>2</v>
      </c>
      <c r="R374" s="192">
        <f t="shared" si="64"/>
        <v>44</v>
      </c>
      <c r="S374" s="192">
        <f t="shared" si="69"/>
        <v>0</v>
      </c>
      <c r="T374" s="192">
        <f t="shared" si="69"/>
        <v>0</v>
      </c>
      <c r="U374" s="192">
        <f t="shared" si="63"/>
        <v>0</v>
      </c>
    </row>
    <row r="375" spans="1:21" ht="22.5" hidden="1" outlineLevel="1">
      <c r="A375" s="724" t="s">
        <v>491</v>
      </c>
      <c r="B375" s="725" t="s">
        <v>492</v>
      </c>
      <c r="C375" s="328" t="s">
        <v>492</v>
      </c>
      <c r="D375" s="276">
        <v>26</v>
      </c>
      <c r="E375" s="276">
        <v>0</v>
      </c>
      <c r="F375" s="277">
        <v>1</v>
      </c>
      <c r="G375" s="277">
        <v>2</v>
      </c>
      <c r="H375" s="277">
        <v>1</v>
      </c>
      <c r="I375" s="276">
        <v>12</v>
      </c>
      <c r="J375" s="277">
        <v>2</v>
      </c>
      <c r="K375" s="277">
        <v>0</v>
      </c>
      <c r="L375" s="277">
        <v>0</v>
      </c>
      <c r="M375" s="277">
        <v>0</v>
      </c>
      <c r="N375" s="277">
        <v>0</v>
      </c>
      <c r="O375" s="276">
        <v>0</v>
      </c>
      <c r="P375" s="272">
        <f t="shared" si="61"/>
        <v>42</v>
      </c>
      <c r="Q375" s="273">
        <f t="shared" si="62"/>
        <v>2</v>
      </c>
      <c r="R375" s="272">
        <f t="shared" si="64"/>
        <v>44</v>
      </c>
      <c r="S375" s="278">
        <v>0</v>
      </c>
      <c r="T375" s="278">
        <v>0</v>
      </c>
      <c r="U375" s="275">
        <f t="shared" si="63"/>
        <v>0</v>
      </c>
    </row>
    <row r="376" spans="1:21" hidden="1" outlineLevel="1">
      <c r="A376" s="724"/>
      <c r="B376" s="725"/>
      <c r="C376" s="328" t="s">
        <v>493</v>
      </c>
      <c r="D376" s="277">
        <v>0</v>
      </c>
      <c r="E376" s="277">
        <v>0</v>
      </c>
      <c r="F376" s="277">
        <v>0</v>
      </c>
      <c r="G376" s="277">
        <v>0</v>
      </c>
      <c r="H376" s="277">
        <v>0</v>
      </c>
      <c r="I376" s="277">
        <v>0</v>
      </c>
      <c r="J376" s="277">
        <v>0</v>
      </c>
      <c r="K376" s="277">
        <v>0</v>
      </c>
      <c r="L376" s="277">
        <v>0</v>
      </c>
      <c r="M376" s="277">
        <v>0</v>
      </c>
      <c r="N376" s="277">
        <v>0</v>
      </c>
      <c r="O376" s="277">
        <v>0</v>
      </c>
      <c r="P376" s="272">
        <f t="shared" si="61"/>
        <v>0</v>
      </c>
      <c r="Q376" s="273">
        <f t="shared" si="62"/>
        <v>0</v>
      </c>
      <c r="R376" s="272">
        <f t="shared" si="64"/>
        <v>0</v>
      </c>
      <c r="S376" s="278">
        <v>0</v>
      </c>
      <c r="T376" s="278">
        <v>0</v>
      </c>
      <c r="U376" s="275">
        <f t="shared" si="63"/>
        <v>0</v>
      </c>
    </row>
    <row r="377" spans="1:21" ht="14.1" customHeight="1" collapsed="1">
      <c r="A377" s="721" t="s">
        <v>494</v>
      </c>
      <c r="B377" s="721"/>
      <c r="C377" s="721"/>
      <c r="D377" s="191">
        <f t="shared" ref="D377:T377" si="70">+D378+D379</f>
        <v>7498</v>
      </c>
      <c r="E377" s="191">
        <f t="shared" si="70"/>
        <v>170</v>
      </c>
      <c r="F377" s="191">
        <f t="shared" si="70"/>
        <v>403</v>
      </c>
      <c r="G377" s="191">
        <f t="shared" si="70"/>
        <v>691</v>
      </c>
      <c r="H377" s="191">
        <f t="shared" si="70"/>
        <v>144</v>
      </c>
      <c r="I377" s="191">
        <f t="shared" si="70"/>
        <v>6074</v>
      </c>
      <c r="J377" s="191">
        <f t="shared" si="70"/>
        <v>50</v>
      </c>
      <c r="K377" s="191">
        <f t="shared" si="70"/>
        <v>0</v>
      </c>
      <c r="L377" s="191">
        <f t="shared" si="70"/>
        <v>4</v>
      </c>
      <c r="M377" s="191">
        <f t="shared" si="70"/>
        <v>4</v>
      </c>
      <c r="N377" s="191">
        <f t="shared" si="70"/>
        <v>0</v>
      </c>
      <c r="O377" s="191">
        <f t="shared" si="70"/>
        <v>27</v>
      </c>
      <c r="P377" s="192">
        <f t="shared" si="61"/>
        <v>14980</v>
      </c>
      <c r="Q377" s="192">
        <f t="shared" si="62"/>
        <v>85</v>
      </c>
      <c r="R377" s="192">
        <f t="shared" si="64"/>
        <v>15065</v>
      </c>
      <c r="S377" s="192">
        <f t="shared" si="70"/>
        <v>3</v>
      </c>
      <c r="T377" s="192">
        <f t="shared" si="70"/>
        <v>1</v>
      </c>
      <c r="U377" s="192">
        <f t="shared" si="63"/>
        <v>4</v>
      </c>
    </row>
    <row r="378" spans="1:21" ht="22.5" hidden="1" outlineLevel="1">
      <c r="A378" s="724" t="s">
        <v>494</v>
      </c>
      <c r="B378" s="328" t="s">
        <v>495</v>
      </c>
      <c r="C378" s="328" t="s">
        <v>496</v>
      </c>
      <c r="D378" s="276">
        <v>75</v>
      </c>
      <c r="E378" s="277">
        <v>0</v>
      </c>
      <c r="F378" s="277">
        <v>2</v>
      </c>
      <c r="G378" s="277">
        <v>4</v>
      </c>
      <c r="H378" s="277">
        <v>0</v>
      </c>
      <c r="I378" s="276">
        <v>37</v>
      </c>
      <c r="J378" s="276">
        <v>1</v>
      </c>
      <c r="K378" s="277">
        <v>0</v>
      </c>
      <c r="L378" s="277">
        <v>0</v>
      </c>
      <c r="M378" s="277">
        <v>0</v>
      </c>
      <c r="N378" s="277">
        <v>0</v>
      </c>
      <c r="O378" s="277">
        <v>0</v>
      </c>
      <c r="P378" s="272">
        <f t="shared" si="61"/>
        <v>118</v>
      </c>
      <c r="Q378" s="273">
        <f t="shared" si="62"/>
        <v>1</v>
      </c>
      <c r="R378" s="272">
        <f t="shared" si="64"/>
        <v>119</v>
      </c>
      <c r="S378" s="278">
        <v>1</v>
      </c>
      <c r="T378" s="278">
        <v>0</v>
      </c>
      <c r="U378" s="275">
        <f t="shared" si="63"/>
        <v>1</v>
      </c>
    </row>
    <row r="379" spans="1:21" ht="45" hidden="1" outlineLevel="1">
      <c r="A379" s="724"/>
      <c r="B379" s="328" t="s">
        <v>497</v>
      </c>
      <c r="C379" s="328" t="s">
        <v>498</v>
      </c>
      <c r="D379" s="276">
        <v>7423</v>
      </c>
      <c r="E379" s="276">
        <v>170</v>
      </c>
      <c r="F379" s="276">
        <v>401</v>
      </c>
      <c r="G379" s="276">
        <v>687</v>
      </c>
      <c r="H379" s="276">
        <v>144</v>
      </c>
      <c r="I379" s="276">
        <v>6037</v>
      </c>
      <c r="J379" s="276">
        <v>49</v>
      </c>
      <c r="K379" s="276">
        <v>0</v>
      </c>
      <c r="L379" s="277">
        <v>4</v>
      </c>
      <c r="M379" s="277">
        <v>4</v>
      </c>
      <c r="N379" s="276">
        <v>0</v>
      </c>
      <c r="O379" s="276">
        <v>27</v>
      </c>
      <c r="P379" s="272">
        <f t="shared" si="61"/>
        <v>14862</v>
      </c>
      <c r="Q379" s="273">
        <f t="shared" si="62"/>
        <v>84</v>
      </c>
      <c r="R379" s="272">
        <f t="shared" si="64"/>
        <v>14946</v>
      </c>
      <c r="S379" s="278">
        <v>2</v>
      </c>
      <c r="T379" s="278">
        <v>1</v>
      </c>
      <c r="U379" s="275">
        <f t="shared" si="63"/>
        <v>3</v>
      </c>
    </row>
    <row r="380" spans="1:21" ht="14.1" customHeight="1" collapsed="1">
      <c r="A380" s="721" t="s">
        <v>499</v>
      </c>
      <c r="B380" s="721"/>
      <c r="C380" s="721"/>
      <c r="D380" s="191">
        <f t="shared" ref="D380:T380" si="71">SUM(D381:D390)</f>
        <v>4157</v>
      </c>
      <c r="E380" s="191">
        <f t="shared" si="71"/>
        <v>112</v>
      </c>
      <c r="F380" s="191">
        <f t="shared" si="71"/>
        <v>270</v>
      </c>
      <c r="G380" s="191">
        <f t="shared" si="71"/>
        <v>381</v>
      </c>
      <c r="H380" s="191">
        <f t="shared" si="71"/>
        <v>91</v>
      </c>
      <c r="I380" s="191">
        <f t="shared" si="71"/>
        <v>2850</v>
      </c>
      <c r="J380" s="191">
        <f t="shared" si="71"/>
        <v>27</v>
      </c>
      <c r="K380" s="191">
        <f t="shared" si="71"/>
        <v>1</v>
      </c>
      <c r="L380" s="191">
        <f t="shared" si="71"/>
        <v>2</v>
      </c>
      <c r="M380" s="191">
        <f t="shared" si="71"/>
        <v>2</v>
      </c>
      <c r="N380" s="191">
        <f t="shared" si="71"/>
        <v>0</v>
      </c>
      <c r="O380" s="191">
        <f t="shared" si="71"/>
        <v>10</v>
      </c>
      <c r="P380" s="192">
        <f t="shared" si="61"/>
        <v>7861</v>
      </c>
      <c r="Q380" s="192">
        <f t="shared" si="62"/>
        <v>42</v>
      </c>
      <c r="R380" s="192">
        <f t="shared" si="64"/>
        <v>7903</v>
      </c>
      <c r="S380" s="192">
        <f t="shared" si="71"/>
        <v>4</v>
      </c>
      <c r="T380" s="192">
        <f t="shared" si="71"/>
        <v>0</v>
      </c>
      <c r="U380" s="192">
        <f t="shared" si="63"/>
        <v>4</v>
      </c>
    </row>
    <row r="381" spans="1:21" hidden="1" outlineLevel="1">
      <c r="A381" s="724" t="s">
        <v>499</v>
      </c>
      <c r="B381" s="725" t="s">
        <v>500</v>
      </c>
      <c r="C381" s="328" t="s">
        <v>501</v>
      </c>
      <c r="D381" s="276">
        <v>879</v>
      </c>
      <c r="E381" s="276">
        <v>22</v>
      </c>
      <c r="F381" s="276">
        <v>66</v>
      </c>
      <c r="G381" s="276">
        <v>73</v>
      </c>
      <c r="H381" s="276">
        <v>20</v>
      </c>
      <c r="I381" s="276">
        <v>669</v>
      </c>
      <c r="J381" s="276">
        <v>4</v>
      </c>
      <c r="K381" s="277">
        <v>1</v>
      </c>
      <c r="L381" s="277">
        <v>0</v>
      </c>
      <c r="M381" s="277">
        <v>0</v>
      </c>
      <c r="N381" s="277">
        <v>0</v>
      </c>
      <c r="O381" s="277">
        <v>3</v>
      </c>
      <c r="P381" s="272">
        <f t="shared" si="61"/>
        <v>1729</v>
      </c>
      <c r="Q381" s="273">
        <f t="shared" si="62"/>
        <v>8</v>
      </c>
      <c r="R381" s="272">
        <f t="shared" si="64"/>
        <v>1737</v>
      </c>
      <c r="S381" s="278">
        <v>0</v>
      </c>
      <c r="T381" s="278">
        <v>0</v>
      </c>
      <c r="U381" s="275">
        <f t="shared" si="63"/>
        <v>0</v>
      </c>
    </row>
    <row r="382" spans="1:21" ht="22.5" hidden="1" outlineLevel="1">
      <c r="A382" s="724"/>
      <c r="B382" s="725"/>
      <c r="C382" s="328" t="s">
        <v>502</v>
      </c>
      <c r="D382" s="276">
        <v>373</v>
      </c>
      <c r="E382" s="276">
        <v>12</v>
      </c>
      <c r="F382" s="276">
        <v>42</v>
      </c>
      <c r="G382" s="276">
        <v>41</v>
      </c>
      <c r="H382" s="276">
        <v>9</v>
      </c>
      <c r="I382" s="276">
        <v>265</v>
      </c>
      <c r="J382" s="277">
        <v>0</v>
      </c>
      <c r="K382" s="277">
        <v>0</v>
      </c>
      <c r="L382" s="277">
        <v>0</v>
      </c>
      <c r="M382" s="277">
        <v>0</v>
      </c>
      <c r="N382" s="277">
        <v>0</v>
      </c>
      <c r="O382" s="277">
        <v>0</v>
      </c>
      <c r="P382" s="272">
        <f t="shared" si="61"/>
        <v>742</v>
      </c>
      <c r="Q382" s="273">
        <f t="shared" si="62"/>
        <v>0</v>
      </c>
      <c r="R382" s="272">
        <f t="shared" si="64"/>
        <v>742</v>
      </c>
      <c r="S382" s="278">
        <v>1</v>
      </c>
      <c r="T382" s="278">
        <v>0</v>
      </c>
      <c r="U382" s="275">
        <f t="shared" si="63"/>
        <v>1</v>
      </c>
    </row>
    <row r="383" spans="1:21" hidden="1" outlineLevel="1">
      <c r="A383" s="724"/>
      <c r="B383" s="725"/>
      <c r="C383" s="328" t="s">
        <v>503</v>
      </c>
      <c r="D383" s="276">
        <v>743</v>
      </c>
      <c r="E383" s="276">
        <v>19</v>
      </c>
      <c r="F383" s="276">
        <v>56</v>
      </c>
      <c r="G383" s="276">
        <v>84</v>
      </c>
      <c r="H383" s="276">
        <v>20</v>
      </c>
      <c r="I383" s="276">
        <v>416</v>
      </c>
      <c r="J383" s="276">
        <v>1</v>
      </c>
      <c r="K383" s="277">
        <v>0</v>
      </c>
      <c r="L383" s="277">
        <v>0</v>
      </c>
      <c r="M383" s="277">
        <v>1</v>
      </c>
      <c r="N383" s="277">
        <v>0</v>
      </c>
      <c r="O383" s="276">
        <v>3</v>
      </c>
      <c r="P383" s="272">
        <f t="shared" si="61"/>
        <v>1338</v>
      </c>
      <c r="Q383" s="273">
        <f t="shared" si="62"/>
        <v>5</v>
      </c>
      <c r="R383" s="272">
        <f t="shared" si="64"/>
        <v>1343</v>
      </c>
      <c r="S383" s="278">
        <v>1</v>
      </c>
      <c r="T383" s="278">
        <v>0</v>
      </c>
      <c r="U383" s="275">
        <f t="shared" si="63"/>
        <v>1</v>
      </c>
    </row>
    <row r="384" spans="1:21" hidden="1" outlineLevel="1">
      <c r="A384" s="724"/>
      <c r="B384" s="725"/>
      <c r="C384" s="328" t="s">
        <v>504</v>
      </c>
      <c r="D384" s="276">
        <v>0</v>
      </c>
      <c r="E384" s="276">
        <v>0</v>
      </c>
      <c r="F384" s="276">
        <v>0</v>
      </c>
      <c r="G384" s="276">
        <v>0</v>
      </c>
      <c r="H384" s="276">
        <v>0</v>
      </c>
      <c r="I384" s="276">
        <v>0</v>
      </c>
      <c r="J384" s="277">
        <v>0</v>
      </c>
      <c r="K384" s="277">
        <v>0</v>
      </c>
      <c r="L384" s="277">
        <v>0</v>
      </c>
      <c r="M384" s="277">
        <v>0</v>
      </c>
      <c r="N384" s="277">
        <v>0</v>
      </c>
      <c r="O384" s="277">
        <v>0</v>
      </c>
      <c r="P384" s="272">
        <f t="shared" si="61"/>
        <v>0</v>
      </c>
      <c r="Q384" s="273">
        <f t="shared" si="62"/>
        <v>0</v>
      </c>
      <c r="R384" s="272">
        <f t="shared" si="64"/>
        <v>0</v>
      </c>
      <c r="S384" s="278">
        <v>0</v>
      </c>
      <c r="T384" s="278">
        <v>0</v>
      </c>
      <c r="U384" s="275">
        <f t="shared" si="63"/>
        <v>0</v>
      </c>
    </row>
    <row r="385" spans="1:21" hidden="1" outlineLevel="1">
      <c r="A385" s="724"/>
      <c r="B385" s="725" t="s">
        <v>505</v>
      </c>
      <c r="C385" s="328" t="s">
        <v>506</v>
      </c>
      <c r="D385" s="276">
        <v>373</v>
      </c>
      <c r="E385" s="276">
        <v>10</v>
      </c>
      <c r="F385" s="276">
        <v>15</v>
      </c>
      <c r="G385" s="276">
        <v>33</v>
      </c>
      <c r="H385" s="276">
        <v>12</v>
      </c>
      <c r="I385" s="276">
        <v>356</v>
      </c>
      <c r="J385" s="276">
        <v>1</v>
      </c>
      <c r="K385" s="277">
        <v>0</v>
      </c>
      <c r="L385" s="277">
        <v>0</v>
      </c>
      <c r="M385" s="277">
        <v>0</v>
      </c>
      <c r="N385" s="277">
        <v>0</v>
      </c>
      <c r="O385" s="276">
        <v>0</v>
      </c>
      <c r="P385" s="272">
        <f t="shared" si="61"/>
        <v>799</v>
      </c>
      <c r="Q385" s="273">
        <f t="shared" si="62"/>
        <v>1</v>
      </c>
      <c r="R385" s="272">
        <f t="shared" si="64"/>
        <v>800</v>
      </c>
      <c r="S385" s="278">
        <v>0</v>
      </c>
      <c r="T385" s="278">
        <v>0</v>
      </c>
      <c r="U385" s="275">
        <f t="shared" si="63"/>
        <v>0</v>
      </c>
    </row>
    <row r="386" spans="1:21" ht="22.5" hidden="1" outlineLevel="1">
      <c r="A386" s="724"/>
      <c r="B386" s="725"/>
      <c r="C386" s="328" t="s">
        <v>507</v>
      </c>
      <c r="D386" s="276">
        <v>963</v>
      </c>
      <c r="E386" s="276">
        <v>29</v>
      </c>
      <c r="F386" s="276">
        <v>61</v>
      </c>
      <c r="G386" s="276">
        <v>76</v>
      </c>
      <c r="H386" s="276">
        <v>19</v>
      </c>
      <c r="I386" s="276">
        <v>628</v>
      </c>
      <c r="J386" s="277">
        <v>15</v>
      </c>
      <c r="K386" s="277">
        <v>0</v>
      </c>
      <c r="L386" s="277">
        <v>1</v>
      </c>
      <c r="M386" s="277">
        <v>1</v>
      </c>
      <c r="N386" s="277">
        <v>0</v>
      </c>
      <c r="O386" s="277">
        <v>2</v>
      </c>
      <c r="P386" s="272">
        <f t="shared" si="61"/>
        <v>1776</v>
      </c>
      <c r="Q386" s="273">
        <f t="shared" si="62"/>
        <v>19</v>
      </c>
      <c r="R386" s="272">
        <f t="shared" si="64"/>
        <v>1795</v>
      </c>
      <c r="S386" s="278">
        <v>0</v>
      </c>
      <c r="T386" s="278">
        <v>0</v>
      </c>
      <c r="U386" s="275">
        <f t="shared" si="63"/>
        <v>0</v>
      </c>
    </row>
    <row r="387" spans="1:21" ht="22.5" hidden="1" outlineLevel="1">
      <c r="A387" s="724"/>
      <c r="B387" s="725"/>
      <c r="C387" s="328" t="s">
        <v>508</v>
      </c>
      <c r="D387" s="276">
        <v>0</v>
      </c>
      <c r="E387" s="277">
        <v>0</v>
      </c>
      <c r="F387" s="277">
        <v>0</v>
      </c>
      <c r="G387" s="277">
        <v>0</v>
      </c>
      <c r="H387" s="277">
        <v>0</v>
      </c>
      <c r="I387" s="276">
        <v>0</v>
      </c>
      <c r="J387" s="277">
        <v>0</v>
      </c>
      <c r="K387" s="277">
        <v>0</v>
      </c>
      <c r="L387" s="277">
        <v>0</v>
      </c>
      <c r="M387" s="277">
        <v>0</v>
      </c>
      <c r="N387" s="277">
        <v>0</v>
      </c>
      <c r="O387" s="277">
        <v>0</v>
      </c>
      <c r="P387" s="272">
        <f t="shared" si="61"/>
        <v>0</v>
      </c>
      <c r="Q387" s="273">
        <f t="shared" si="62"/>
        <v>0</v>
      </c>
      <c r="R387" s="272">
        <f t="shared" si="64"/>
        <v>0</v>
      </c>
      <c r="S387" s="278">
        <v>0</v>
      </c>
      <c r="T387" s="278">
        <v>0</v>
      </c>
      <c r="U387" s="275">
        <f t="shared" si="63"/>
        <v>0</v>
      </c>
    </row>
    <row r="388" spans="1:21" hidden="1" outlineLevel="1">
      <c r="A388" s="724"/>
      <c r="B388" s="725" t="s">
        <v>509</v>
      </c>
      <c r="C388" s="328" t="s">
        <v>510</v>
      </c>
      <c r="D388" s="276">
        <v>464</v>
      </c>
      <c r="E388" s="276">
        <v>7</v>
      </c>
      <c r="F388" s="276">
        <v>17</v>
      </c>
      <c r="G388" s="276">
        <v>31</v>
      </c>
      <c r="H388" s="276">
        <v>7</v>
      </c>
      <c r="I388" s="276">
        <v>239</v>
      </c>
      <c r="J388" s="277">
        <v>1</v>
      </c>
      <c r="K388" s="277">
        <v>0</v>
      </c>
      <c r="L388" s="277">
        <v>1</v>
      </c>
      <c r="M388" s="277">
        <v>0</v>
      </c>
      <c r="N388" s="277">
        <v>0</v>
      </c>
      <c r="O388" s="276">
        <v>1</v>
      </c>
      <c r="P388" s="272">
        <f t="shared" si="61"/>
        <v>765</v>
      </c>
      <c r="Q388" s="273">
        <f t="shared" si="62"/>
        <v>3</v>
      </c>
      <c r="R388" s="272">
        <f t="shared" si="64"/>
        <v>768</v>
      </c>
      <c r="S388" s="278">
        <v>0</v>
      </c>
      <c r="T388" s="278">
        <v>0</v>
      </c>
      <c r="U388" s="275">
        <f t="shared" si="63"/>
        <v>0</v>
      </c>
    </row>
    <row r="389" spans="1:21" ht="22.5" hidden="1" outlineLevel="1">
      <c r="A389" s="724"/>
      <c r="B389" s="725"/>
      <c r="C389" s="328" t="s">
        <v>511</v>
      </c>
      <c r="D389" s="276">
        <v>0</v>
      </c>
      <c r="E389" s="276">
        <v>0</v>
      </c>
      <c r="F389" s="276">
        <v>0</v>
      </c>
      <c r="G389" s="276">
        <v>0</v>
      </c>
      <c r="H389" s="276">
        <v>0</v>
      </c>
      <c r="I389" s="276">
        <v>0</v>
      </c>
      <c r="J389" s="277">
        <v>0</v>
      </c>
      <c r="K389" s="277">
        <v>0</v>
      </c>
      <c r="L389" s="277">
        <v>0</v>
      </c>
      <c r="M389" s="277">
        <v>0</v>
      </c>
      <c r="N389" s="277">
        <v>0</v>
      </c>
      <c r="O389" s="277">
        <v>0</v>
      </c>
      <c r="P389" s="272">
        <f t="shared" si="61"/>
        <v>0</v>
      </c>
      <c r="Q389" s="273">
        <f t="shared" si="62"/>
        <v>0</v>
      </c>
      <c r="R389" s="272">
        <f t="shared" si="64"/>
        <v>0</v>
      </c>
      <c r="S389" s="278">
        <v>0</v>
      </c>
      <c r="T389" s="278">
        <v>0</v>
      </c>
      <c r="U389" s="275">
        <f t="shared" si="63"/>
        <v>0</v>
      </c>
    </row>
    <row r="390" spans="1:21" ht="22.5" hidden="1" outlineLevel="1">
      <c r="A390" s="724"/>
      <c r="B390" s="725"/>
      <c r="C390" s="328" t="s">
        <v>512</v>
      </c>
      <c r="D390" s="276">
        <v>362</v>
      </c>
      <c r="E390" s="276">
        <v>13</v>
      </c>
      <c r="F390" s="276">
        <v>13</v>
      </c>
      <c r="G390" s="276">
        <v>43</v>
      </c>
      <c r="H390" s="276">
        <v>4</v>
      </c>
      <c r="I390" s="276">
        <v>277</v>
      </c>
      <c r="J390" s="277">
        <v>5</v>
      </c>
      <c r="K390" s="277">
        <v>0</v>
      </c>
      <c r="L390" s="277">
        <v>0</v>
      </c>
      <c r="M390" s="277">
        <v>0</v>
      </c>
      <c r="N390" s="277">
        <v>0</v>
      </c>
      <c r="O390" s="277">
        <v>1</v>
      </c>
      <c r="P390" s="272">
        <f t="shared" si="61"/>
        <v>712</v>
      </c>
      <c r="Q390" s="273">
        <f t="shared" si="62"/>
        <v>6</v>
      </c>
      <c r="R390" s="272">
        <f t="shared" si="64"/>
        <v>718</v>
      </c>
      <c r="S390" s="278">
        <v>2</v>
      </c>
      <c r="T390" s="278">
        <v>0</v>
      </c>
      <c r="U390" s="275">
        <f t="shared" si="63"/>
        <v>2</v>
      </c>
    </row>
    <row r="391" spans="1:21" ht="14.1" customHeight="1" collapsed="1">
      <c r="A391" s="721" t="s">
        <v>513</v>
      </c>
      <c r="B391" s="721"/>
      <c r="C391" s="721"/>
      <c r="D391" s="191">
        <f t="shared" ref="D391:T391" si="72">SUM(D392:D405)</f>
        <v>5211</v>
      </c>
      <c r="E391" s="191">
        <f t="shared" si="72"/>
        <v>133</v>
      </c>
      <c r="F391" s="191">
        <f t="shared" si="72"/>
        <v>331</v>
      </c>
      <c r="G391" s="191">
        <f t="shared" si="72"/>
        <v>508</v>
      </c>
      <c r="H391" s="191">
        <f t="shared" si="72"/>
        <v>112</v>
      </c>
      <c r="I391" s="191">
        <f t="shared" si="72"/>
        <v>4006</v>
      </c>
      <c r="J391" s="191">
        <f t="shared" si="72"/>
        <v>56</v>
      </c>
      <c r="K391" s="191">
        <f t="shared" si="72"/>
        <v>0</v>
      </c>
      <c r="L391" s="191">
        <f t="shared" si="72"/>
        <v>3</v>
      </c>
      <c r="M391" s="191">
        <f t="shared" si="72"/>
        <v>2</v>
      </c>
      <c r="N391" s="191">
        <f t="shared" si="72"/>
        <v>2</v>
      </c>
      <c r="O391" s="191">
        <f t="shared" si="72"/>
        <v>29</v>
      </c>
      <c r="P391" s="192">
        <f t="shared" ref="P391:P413" si="73">SUM(D391:I391)</f>
        <v>10301</v>
      </c>
      <c r="Q391" s="192">
        <f t="shared" ref="Q391:Q454" si="74">SUM(J391:O391)</f>
        <v>92</v>
      </c>
      <c r="R391" s="192">
        <f t="shared" si="64"/>
        <v>10393</v>
      </c>
      <c r="S391" s="192">
        <f t="shared" si="72"/>
        <v>5</v>
      </c>
      <c r="T391" s="192">
        <f t="shared" si="72"/>
        <v>1</v>
      </c>
      <c r="U391" s="192">
        <f t="shared" ref="U391:U454" si="75">+T391+S391</f>
        <v>6</v>
      </c>
    </row>
    <row r="392" spans="1:21" hidden="1" outlineLevel="1">
      <c r="A392" s="724" t="s">
        <v>513</v>
      </c>
      <c r="B392" s="725" t="s">
        <v>514</v>
      </c>
      <c r="C392" s="328" t="s">
        <v>515</v>
      </c>
      <c r="D392" s="276">
        <v>121</v>
      </c>
      <c r="E392" s="276">
        <v>2</v>
      </c>
      <c r="F392" s="276">
        <v>9</v>
      </c>
      <c r="G392" s="276">
        <v>13</v>
      </c>
      <c r="H392" s="276">
        <v>2</v>
      </c>
      <c r="I392" s="276">
        <v>83</v>
      </c>
      <c r="J392" s="277">
        <v>0</v>
      </c>
      <c r="K392" s="277">
        <v>0</v>
      </c>
      <c r="L392" s="277">
        <v>0</v>
      </c>
      <c r="M392" s="277">
        <v>0</v>
      </c>
      <c r="N392" s="277">
        <v>0</v>
      </c>
      <c r="O392" s="277">
        <v>0</v>
      </c>
      <c r="P392" s="272">
        <f>SUM(D392:I392)</f>
        <v>230</v>
      </c>
      <c r="Q392" s="273">
        <f t="shared" si="74"/>
        <v>0</v>
      </c>
      <c r="R392" s="272">
        <f t="shared" ref="R392:R433" si="76">+Q392+P392</f>
        <v>230</v>
      </c>
      <c r="S392" s="278">
        <v>0</v>
      </c>
      <c r="T392" s="278">
        <v>0</v>
      </c>
      <c r="U392" s="275">
        <f t="shared" si="75"/>
        <v>0</v>
      </c>
    </row>
    <row r="393" spans="1:21" hidden="1" outlineLevel="1">
      <c r="A393" s="724"/>
      <c r="B393" s="725"/>
      <c r="C393" s="328" t="s">
        <v>516</v>
      </c>
      <c r="D393" s="276">
        <v>1368</v>
      </c>
      <c r="E393" s="276">
        <v>41</v>
      </c>
      <c r="F393" s="276">
        <v>97</v>
      </c>
      <c r="G393" s="276">
        <v>124</v>
      </c>
      <c r="H393" s="276">
        <v>27</v>
      </c>
      <c r="I393" s="276">
        <v>858</v>
      </c>
      <c r="J393" s="276">
        <v>2</v>
      </c>
      <c r="K393" s="277">
        <v>0</v>
      </c>
      <c r="L393" s="277">
        <v>0</v>
      </c>
      <c r="M393" s="277">
        <v>1</v>
      </c>
      <c r="N393" s="277">
        <v>0</v>
      </c>
      <c r="O393" s="277">
        <v>2</v>
      </c>
      <c r="P393" s="272">
        <f t="shared" ref="P393:P405" si="77">SUM(D393:I393)</f>
        <v>2515</v>
      </c>
      <c r="Q393" s="273">
        <f t="shared" si="74"/>
        <v>5</v>
      </c>
      <c r="R393" s="272">
        <f t="shared" si="76"/>
        <v>2520</v>
      </c>
      <c r="S393" s="278">
        <v>1</v>
      </c>
      <c r="T393" s="278">
        <v>0</v>
      </c>
      <c r="U393" s="275">
        <f t="shared" si="75"/>
        <v>1</v>
      </c>
    </row>
    <row r="394" spans="1:21" hidden="1" outlineLevel="1">
      <c r="A394" s="724"/>
      <c r="B394" s="725"/>
      <c r="C394" s="328" t="s">
        <v>517</v>
      </c>
      <c r="D394" s="276">
        <v>159</v>
      </c>
      <c r="E394" s="277">
        <v>3</v>
      </c>
      <c r="F394" s="277">
        <v>9</v>
      </c>
      <c r="G394" s="276">
        <v>7</v>
      </c>
      <c r="H394" s="277">
        <v>7</v>
      </c>
      <c r="I394" s="276">
        <v>120</v>
      </c>
      <c r="J394" s="277">
        <v>0</v>
      </c>
      <c r="K394" s="277">
        <v>0</v>
      </c>
      <c r="L394" s="277">
        <v>0</v>
      </c>
      <c r="M394" s="277">
        <v>0</v>
      </c>
      <c r="N394" s="277">
        <v>0</v>
      </c>
      <c r="O394" s="277">
        <v>0</v>
      </c>
      <c r="P394" s="272">
        <f t="shared" si="77"/>
        <v>305</v>
      </c>
      <c r="Q394" s="273">
        <f t="shared" si="74"/>
        <v>0</v>
      </c>
      <c r="R394" s="272">
        <f t="shared" si="76"/>
        <v>305</v>
      </c>
      <c r="S394" s="278">
        <v>0</v>
      </c>
      <c r="T394" s="278">
        <v>0</v>
      </c>
      <c r="U394" s="275">
        <f t="shared" si="75"/>
        <v>0</v>
      </c>
    </row>
    <row r="395" spans="1:21" hidden="1" outlineLevel="1">
      <c r="A395" s="724"/>
      <c r="B395" s="725" t="s">
        <v>518</v>
      </c>
      <c r="C395" s="328" t="s">
        <v>519</v>
      </c>
      <c r="D395" s="276">
        <v>685</v>
      </c>
      <c r="E395" s="276">
        <v>18</v>
      </c>
      <c r="F395" s="276">
        <v>42</v>
      </c>
      <c r="G395" s="276">
        <v>61</v>
      </c>
      <c r="H395" s="276">
        <v>16</v>
      </c>
      <c r="I395" s="276">
        <v>554</v>
      </c>
      <c r="J395" s="276">
        <v>16</v>
      </c>
      <c r="K395" s="277">
        <v>0</v>
      </c>
      <c r="L395" s="276">
        <v>0</v>
      </c>
      <c r="M395" s="276">
        <v>0</v>
      </c>
      <c r="N395" s="277">
        <v>0</v>
      </c>
      <c r="O395" s="276">
        <v>8</v>
      </c>
      <c r="P395" s="272">
        <f t="shared" si="77"/>
        <v>1376</v>
      </c>
      <c r="Q395" s="273">
        <f t="shared" si="74"/>
        <v>24</v>
      </c>
      <c r="R395" s="272">
        <f t="shared" si="76"/>
        <v>1400</v>
      </c>
      <c r="S395" s="278">
        <v>0</v>
      </c>
      <c r="T395" s="278">
        <v>1</v>
      </c>
      <c r="U395" s="275">
        <f t="shared" si="75"/>
        <v>1</v>
      </c>
    </row>
    <row r="396" spans="1:21" ht="22.5" hidden="1" outlineLevel="1">
      <c r="A396" s="724"/>
      <c r="B396" s="725"/>
      <c r="C396" s="328" t="s">
        <v>520</v>
      </c>
      <c r="D396" s="276">
        <v>356</v>
      </c>
      <c r="E396" s="276">
        <v>7</v>
      </c>
      <c r="F396" s="276">
        <v>31</v>
      </c>
      <c r="G396" s="276">
        <v>41</v>
      </c>
      <c r="H396" s="276">
        <v>4</v>
      </c>
      <c r="I396" s="276">
        <v>307</v>
      </c>
      <c r="J396" s="276">
        <v>24</v>
      </c>
      <c r="K396" s="277">
        <v>0</v>
      </c>
      <c r="L396" s="277">
        <v>2</v>
      </c>
      <c r="M396" s="276">
        <v>1</v>
      </c>
      <c r="N396" s="276">
        <v>1</v>
      </c>
      <c r="O396" s="276">
        <v>8</v>
      </c>
      <c r="P396" s="272">
        <f t="shared" si="77"/>
        <v>746</v>
      </c>
      <c r="Q396" s="273">
        <f t="shared" si="74"/>
        <v>36</v>
      </c>
      <c r="R396" s="272">
        <f t="shared" si="76"/>
        <v>782</v>
      </c>
      <c r="S396" s="278">
        <v>1</v>
      </c>
      <c r="T396" s="278">
        <v>0</v>
      </c>
      <c r="U396" s="275">
        <f t="shared" si="75"/>
        <v>1</v>
      </c>
    </row>
    <row r="397" spans="1:21" ht="33.75" hidden="1" outlineLevel="1">
      <c r="A397" s="724"/>
      <c r="B397" s="725"/>
      <c r="C397" s="328" t="s">
        <v>521</v>
      </c>
      <c r="D397" s="276">
        <v>0</v>
      </c>
      <c r="E397" s="276">
        <v>0</v>
      </c>
      <c r="F397" s="276">
        <v>0</v>
      </c>
      <c r="G397" s="276">
        <v>0</v>
      </c>
      <c r="H397" s="276">
        <v>0</v>
      </c>
      <c r="I397" s="276">
        <v>0</v>
      </c>
      <c r="J397" s="276">
        <v>0</v>
      </c>
      <c r="K397" s="276">
        <v>0</v>
      </c>
      <c r="L397" s="276">
        <v>0</v>
      </c>
      <c r="M397" s="277">
        <v>0</v>
      </c>
      <c r="N397" s="276">
        <v>0</v>
      </c>
      <c r="O397" s="277">
        <v>0</v>
      </c>
      <c r="P397" s="272">
        <f t="shared" si="77"/>
        <v>0</v>
      </c>
      <c r="Q397" s="273">
        <f t="shared" si="74"/>
        <v>0</v>
      </c>
      <c r="R397" s="272">
        <f t="shared" si="76"/>
        <v>0</v>
      </c>
      <c r="S397" s="278">
        <v>0</v>
      </c>
      <c r="T397" s="278">
        <v>0</v>
      </c>
      <c r="U397" s="275">
        <f t="shared" si="75"/>
        <v>0</v>
      </c>
    </row>
    <row r="398" spans="1:21" hidden="1" outlineLevel="1">
      <c r="A398" s="724"/>
      <c r="B398" s="725"/>
      <c r="C398" s="328" t="s">
        <v>522</v>
      </c>
      <c r="D398" s="276">
        <v>164</v>
      </c>
      <c r="E398" s="276">
        <v>7</v>
      </c>
      <c r="F398" s="276">
        <v>14</v>
      </c>
      <c r="G398" s="276">
        <v>18</v>
      </c>
      <c r="H398" s="276">
        <v>6</v>
      </c>
      <c r="I398" s="276">
        <v>174</v>
      </c>
      <c r="J398" s="276">
        <v>1</v>
      </c>
      <c r="K398" s="277">
        <v>0</v>
      </c>
      <c r="L398" s="277">
        <v>0</v>
      </c>
      <c r="M398" s="277">
        <v>0</v>
      </c>
      <c r="N398" s="277">
        <v>0</v>
      </c>
      <c r="O398" s="276">
        <v>1</v>
      </c>
      <c r="P398" s="272">
        <f t="shared" si="77"/>
        <v>383</v>
      </c>
      <c r="Q398" s="273">
        <f t="shared" si="74"/>
        <v>2</v>
      </c>
      <c r="R398" s="272">
        <f t="shared" si="76"/>
        <v>385</v>
      </c>
      <c r="S398" s="278">
        <v>0</v>
      </c>
      <c r="T398" s="278">
        <v>0</v>
      </c>
      <c r="U398" s="275">
        <f t="shared" si="75"/>
        <v>0</v>
      </c>
    </row>
    <row r="399" spans="1:21" hidden="1" outlineLevel="1">
      <c r="A399" s="724"/>
      <c r="B399" s="725" t="s">
        <v>523</v>
      </c>
      <c r="C399" s="328" t="s">
        <v>524</v>
      </c>
      <c r="D399" s="276">
        <v>157</v>
      </c>
      <c r="E399" s="276">
        <v>3</v>
      </c>
      <c r="F399" s="276">
        <v>3</v>
      </c>
      <c r="G399" s="276">
        <v>9</v>
      </c>
      <c r="H399" s="276">
        <v>2</v>
      </c>
      <c r="I399" s="276">
        <v>87</v>
      </c>
      <c r="J399" s="277">
        <v>1</v>
      </c>
      <c r="K399" s="277">
        <v>0</v>
      </c>
      <c r="L399" s="277">
        <v>0</v>
      </c>
      <c r="M399" s="277">
        <v>0</v>
      </c>
      <c r="N399" s="277">
        <v>0</v>
      </c>
      <c r="O399" s="277">
        <v>0</v>
      </c>
      <c r="P399" s="272">
        <f t="shared" si="77"/>
        <v>261</v>
      </c>
      <c r="Q399" s="273">
        <f t="shared" si="74"/>
        <v>1</v>
      </c>
      <c r="R399" s="272">
        <f t="shared" si="76"/>
        <v>262</v>
      </c>
      <c r="S399" s="278">
        <v>0</v>
      </c>
      <c r="T399" s="278">
        <v>0</v>
      </c>
      <c r="U399" s="275">
        <f t="shared" si="75"/>
        <v>0</v>
      </c>
    </row>
    <row r="400" spans="1:21" hidden="1" outlineLevel="1">
      <c r="A400" s="724"/>
      <c r="B400" s="725"/>
      <c r="C400" s="328" t="s">
        <v>525</v>
      </c>
      <c r="D400" s="276">
        <v>78</v>
      </c>
      <c r="E400" s="276">
        <v>2</v>
      </c>
      <c r="F400" s="276">
        <v>7</v>
      </c>
      <c r="G400" s="276">
        <v>12</v>
      </c>
      <c r="H400" s="276">
        <v>6</v>
      </c>
      <c r="I400" s="276">
        <v>107</v>
      </c>
      <c r="J400" s="277">
        <v>2</v>
      </c>
      <c r="K400" s="277">
        <v>0</v>
      </c>
      <c r="L400" s="277">
        <v>0</v>
      </c>
      <c r="M400" s="277">
        <v>0</v>
      </c>
      <c r="N400" s="277">
        <v>0</v>
      </c>
      <c r="O400" s="277">
        <v>0</v>
      </c>
      <c r="P400" s="272">
        <f t="shared" si="77"/>
        <v>212</v>
      </c>
      <c r="Q400" s="273">
        <f t="shared" si="74"/>
        <v>2</v>
      </c>
      <c r="R400" s="272">
        <f t="shared" si="76"/>
        <v>214</v>
      </c>
      <c r="S400" s="278">
        <v>0</v>
      </c>
      <c r="T400" s="278">
        <v>0</v>
      </c>
      <c r="U400" s="275">
        <f t="shared" si="75"/>
        <v>0</v>
      </c>
    </row>
    <row r="401" spans="1:21" hidden="1" outlineLevel="1">
      <c r="A401" s="724"/>
      <c r="B401" s="725"/>
      <c r="C401" s="328" t="s">
        <v>526</v>
      </c>
      <c r="D401" s="276">
        <v>132</v>
      </c>
      <c r="E401" s="277">
        <v>2</v>
      </c>
      <c r="F401" s="276">
        <v>10</v>
      </c>
      <c r="G401" s="276">
        <v>7</v>
      </c>
      <c r="H401" s="276">
        <v>2</v>
      </c>
      <c r="I401" s="276">
        <v>124</v>
      </c>
      <c r="J401" s="276">
        <v>0</v>
      </c>
      <c r="K401" s="277">
        <v>0</v>
      </c>
      <c r="L401" s="277">
        <v>0</v>
      </c>
      <c r="M401" s="277">
        <v>0</v>
      </c>
      <c r="N401" s="277">
        <v>0</v>
      </c>
      <c r="O401" s="277">
        <v>0</v>
      </c>
      <c r="P401" s="272">
        <f t="shared" si="77"/>
        <v>277</v>
      </c>
      <c r="Q401" s="273">
        <f t="shared" si="74"/>
        <v>0</v>
      </c>
      <c r="R401" s="272">
        <f t="shared" si="76"/>
        <v>277</v>
      </c>
      <c r="S401" s="278">
        <v>0</v>
      </c>
      <c r="T401" s="278">
        <v>0</v>
      </c>
      <c r="U401" s="275">
        <f t="shared" si="75"/>
        <v>0</v>
      </c>
    </row>
    <row r="402" spans="1:21" hidden="1" outlineLevel="1">
      <c r="A402" s="724"/>
      <c r="B402" s="725"/>
      <c r="C402" s="328" t="s">
        <v>527</v>
      </c>
      <c r="D402" s="276">
        <v>127</v>
      </c>
      <c r="E402" s="277">
        <v>4</v>
      </c>
      <c r="F402" s="276">
        <v>5</v>
      </c>
      <c r="G402" s="276">
        <v>9</v>
      </c>
      <c r="H402" s="276">
        <v>2</v>
      </c>
      <c r="I402" s="276">
        <v>102</v>
      </c>
      <c r="J402" s="276">
        <v>1</v>
      </c>
      <c r="K402" s="277">
        <v>0</v>
      </c>
      <c r="L402" s="277">
        <v>0</v>
      </c>
      <c r="M402" s="277">
        <v>0</v>
      </c>
      <c r="N402" s="277">
        <v>1</v>
      </c>
      <c r="O402" s="276">
        <v>3</v>
      </c>
      <c r="P402" s="272">
        <f t="shared" si="77"/>
        <v>249</v>
      </c>
      <c r="Q402" s="273">
        <f t="shared" si="74"/>
        <v>5</v>
      </c>
      <c r="R402" s="272">
        <f t="shared" si="76"/>
        <v>254</v>
      </c>
      <c r="S402" s="278">
        <v>0</v>
      </c>
      <c r="T402" s="278">
        <v>0</v>
      </c>
      <c r="U402" s="275">
        <f t="shared" si="75"/>
        <v>0</v>
      </c>
    </row>
    <row r="403" spans="1:21" ht="22.5" hidden="1" outlineLevel="1">
      <c r="A403" s="724"/>
      <c r="B403" s="725"/>
      <c r="C403" s="328" t="s">
        <v>528</v>
      </c>
      <c r="D403" s="276">
        <v>216</v>
      </c>
      <c r="E403" s="276">
        <v>6</v>
      </c>
      <c r="F403" s="276">
        <v>10</v>
      </c>
      <c r="G403" s="276">
        <v>18</v>
      </c>
      <c r="H403" s="276">
        <v>4</v>
      </c>
      <c r="I403" s="276">
        <v>161</v>
      </c>
      <c r="J403" s="277">
        <v>8</v>
      </c>
      <c r="K403" s="277">
        <v>0</v>
      </c>
      <c r="L403" s="277">
        <v>1</v>
      </c>
      <c r="M403" s="276">
        <v>0</v>
      </c>
      <c r="N403" s="277">
        <v>0</v>
      </c>
      <c r="O403" s="276">
        <v>1</v>
      </c>
      <c r="P403" s="272">
        <f t="shared" si="77"/>
        <v>415</v>
      </c>
      <c r="Q403" s="273">
        <f t="shared" si="74"/>
        <v>10</v>
      </c>
      <c r="R403" s="272">
        <f t="shared" si="76"/>
        <v>425</v>
      </c>
      <c r="S403" s="278">
        <v>0</v>
      </c>
      <c r="T403" s="278">
        <v>0</v>
      </c>
      <c r="U403" s="275">
        <f t="shared" si="75"/>
        <v>0</v>
      </c>
    </row>
    <row r="404" spans="1:21" hidden="1" outlineLevel="1">
      <c r="A404" s="724"/>
      <c r="B404" s="725" t="s">
        <v>529</v>
      </c>
      <c r="C404" s="328" t="s">
        <v>530</v>
      </c>
      <c r="D404" s="276">
        <v>106</v>
      </c>
      <c r="E404" s="276">
        <v>0</v>
      </c>
      <c r="F404" s="276">
        <v>3</v>
      </c>
      <c r="G404" s="276">
        <v>10</v>
      </c>
      <c r="H404" s="277">
        <v>3</v>
      </c>
      <c r="I404" s="276">
        <v>105</v>
      </c>
      <c r="J404" s="277">
        <v>0</v>
      </c>
      <c r="K404" s="277">
        <v>0</v>
      </c>
      <c r="L404" s="277">
        <v>0</v>
      </c>
      <c r="M404" s="277">
        <v>0</v>
      </c>
      <c r="N404" s="277">
        <v>0</v>
      </c>
      <c r="O404" s="277">
        <v>1</v>
      </c>
      <c r="P404" s="272">
        <f t="shared" si="77"/>
        <v>227</v>
      </c>
      <c r="Q404" s="273">
        <f t="shared" si="74"/>
        <v>1</v>
      </c>
      <c r="R404" s="272">
        <f t="shared" si="76"/>
        <v>228</v>
      </c>
      <c r="S404" s="278">
        <v>0</v>
      </c>
      <c r="T404" s="278">
        <v>0</v>
      </c>
      <c r="U404" s="275">
        <f t="shared" si="75"/>
        <v>0</v>
      </c>
    </row>
    <row r="405" spans="1:21" ht="22.5" hidden="1" outlineLevel="1">
      <c r="A405" s="724"/>
      <c r="B405" s="725"/>
      <c r="C405" s="328" t="s">
        <v>531</v>
      </c>
      <c r="D405" s="276">
        <v>1542</v>
      </c>
      <c r="E405" s="276">
        <v>38</v>
      </c>
      <c r="F405" s="276">
        <v>91</v>
      </c>
      <c r="G405" s="276">
        <v>179</v>
      </c>
      <c r="H405" s="276">
        <v>31</v>
      </c>
      <c r="I405" s="276">
        <v>1224</v>
      </c>
      <c r="J405" s="276">
        <v>1</v>
      </c>
      <c r="K405" s="277">
        <v>0</v>
      </c>
      <c r="L405" s="277">
        <v>0</v>
      </c>
      <c r="M405" s="277">
        <v>0</v>
      </c>
      <c r="N405" s="276">
        <v>0</v>
      </c>
      <c r="O405" s="276">
        <v>5</v>
      </c>
      <c r="P405" s="272">
        <f t="shared" si="77"/>
        <v>3105</v>
      </c>
      <c r="Q405" s="273">
        <f t="shared" si="74"/>
        <v>6</v>
      </c>
      <c r="R405" s="272">
        <f t="shared" si="76"/>
        <v>3111</v>
      </c>
      <c r="S405" s="278">
        <v>3</v>
      </c>
      <c r="T405" s="278">
        <v>0</v>
      </c>
      <c r="U405" s="275">
        <f t="shared" si="75"/>
        <v>3</v>
      </c>
    </row>
    <row r="406" spans="1:21" ht="18" customHeight="1" collapsed="1">
      <c r="A406" s="721" t="s">
        <v>532</v>
      </c>
      <c r="B406" s="721"/>
      <c r="C406" s="721"/>
      <c r="D406" s="191">
        <f t="shared" ref="D406:T406" si="78">SUM(D407:D412)</f>
        <v>627</v>
      </c>
      <c r="E406" s="191">
        <f t="shared" si="78"/>
        <v>28</v>
      </c>
      <c r="F406" s="191">
        <f t="shared" si="78"/>
        <v>59</v>
      </c>
      <c r="G406" s="191">
        <f t="shared" si="78"/>
        <v>93</v>
      </c>
      <c r="H406" s="191">
        <f t="shared" si="78"/>
        <v>27</v>
      </c>
      <c r="I406" s="191">
        <f t="shared" si="78"/>
        <v>554</v>
      </c>
      <c r="J406" s="191">
        <f t="shared" si="78"/>
        <v>29</v>
      </c>
      <c r="K406" s="191">
        <f t="shared" si="78"/>
        <v>0</v>
      </c>
      <c r="L406" s="191">
        <f t="shared" si="78"/>
        <v>1</v>
      </c>
      <c r="M406" s="191">
        <f t="shared" si="78"/>
        <v>3</v>
      </c>
      <c r="N406" s="191">
        <f t="shared" si="78"/>
        <v>1</v>
      </c>
      <c r="O406" s="191">
        <f t="shared" si="78"/>
        <v>24</v>
      </c>
      <c r="P406" s="192">
        <f t="shared" si="73"/>
        <v>1388</v>
      </c>
      <c r="Q406" s="192">
        <f t="shared" si="74"/>
        <v>58</v>
      </c>
      <c r="R406" s="192">
        <f t="shared" si="76"/>
        <v>1446</v>
      </c>
      <c r="S406" s="192">
        <f t="shared" si="78"/>
        <v>5</v>
      </c>
      <c r="T406" s="192">
        <f t="shared" si="78"/>
        <v>0</v>
      </c>
      <c r="U406" s="192">
        <f t="shared" si="75"/>
        <v>5</v>
      </c>
    </row>
    <row r="407" spans="1:21" ht="22.5" hidden="1" outlineLevel="1">
      <c r="A407" s="724" t="s">
        <v>532</v>
      </c>
      <c r="B407" s="725" t="s">
        <v>533</v>
      </c>
      <c r="C407" s="328" t="s">
        <v>534</v>
      </c>
      <c r="D407" s="276">
        <v>30</v>
      </c>
      <c r="E407" s="277">
        <v>2</v>
      </c>
      <c r="F407" s="277">
        <v>4</v>
      </c>
      <c r="G407" s="277">
        <v>4</v>
      </c>
      <c r="H407" s="276">
        <v>1</v>
      </c>
      <c r="I407" s="276">
        <v>23</v>
      </c>
      <c r="J407" s="277">
        <v>12</v>
      </c>
      <c r="K407" s="277">
        <v>0</v>
      </c>
      <c r="L407" s="277">
        <v>0</v>
      </c>
      <c r="M407" s="277">
        <v>1</v>
      </c>
      <c r="N407" s="277">
        <v>1</v>
      </c>
      <c r="O407" s="277">
        <v>5</v>
      </c>
      <c r="P407" s="272">
        <f t="shared" si="73"/>
        <v>64</v>
      </c>
      <c r="Q407" s="273">
        <f t="shared" si="74"/>
        <v>19</v>
      </c>
      <c r="R407" s="272">
        <f t="shared" si="76"/>
        <v>83</v>
      </c>
      <c r="S407" s="278">
        <v>0</v>
      </c>
      <c r="T407" s="278">
        <v>0</v>
      </c>
      <c r="U407" s="275">
        <f t="shared" si="75"/>
        <v>0</v>
      </c>
    </row>
    <row r="408" spans="1:21" hidden="1" outlineLevel="1">
      <c r="A408" s="724"/>
      <c r="B408" s="725"/>
      <c r="C408" s="328" t="s">
        <v>535</v>
      </c>
      <c r="D408" s="276">
        <v>7</v>
      </c>
      <c r="E408" s="277">
        <v>3</v>
      </c>
      <c r="F408" s="277">
        <v>1</v>
      </c>
      <c r="G408" s="277">
        <v>0</v>
      </c>
      <c r="H408" s="277">
        <v>0</v>
      </c>
      <c r="I408" s="276">
        <v>12</v>
      </c>
      <c r="J408" s="277">
        <v>1</v>
      </c>
      <c r="K408" s="277">
        <v>0</v>
      </c>
      <c r="L408" s="277">
        <v>0</v>
      </c>
      <c r="M408" s="277">
        <v>0</v>
      </c>
      <c r="N408" s="277">
        <v>0</v>
      </c>
      <c r="O408" s="277">
        <v>1</v>
      </c>
      <c r="P408" s="272">
        <f t="shared" si="73"/>
        <v>23</v>
      </c>
      <c r="Q408" s="273">
        <f t="shared" si="74"/>
        <v>2</v>
      </c>
      <c r="R408" s="272">
        <f t="shared" si="76"/>
        <v>25</v>
      </c>
      <c r="S408" s="278">
        <v>0</v>
      </c>
      <c r="T408" s="278">
        <v>0</v>
      </c>
      <c r="U408" s="275">
        <f t="shared" si="75"/>
        <v>0</v>
      </c>
    </row>
    <row r="409" spans="1:21" ht="33.75" hidden="1" outlineLevel="1">
      <c r="A409" s="724"/>
      <c r="B409" s="328" t="s">
        <v>536</v>
      </c>
      <c r="C409" s="328" t="s">
        <v>537</v>
      </c>
      <c r="D409" s="276">
        <v>467</v>
      </c>
      <c r="E409" s="276">
        <v>20</v>
      </c>
      <c r="F409" s="276">
        <v>45</v>
      </c>
      <c r="G409" s="276">
        <v>69</v>
      </c>
      <c r="H409" s="276">
        <v>21</v>
      </c>
      <c r="I409" s="276">
        <v>397</v>
      </c>
      <c r="J409" s="276">
        <v>13</v>
      </c>
      <c r="K409" s="277">
        <v>0</v>
      </c>
      <c r="L409" s="276">
        <v>0</v>
      </c>
      <c r="M409" s="277">
        <v>2</v>
      </c>
      <c r="N409" s="277">
        <v>0</v>
      </c>
      <c r="O409" s="276">
        <v>15</v>
      </c>
      <c r="P409" s="272">
        <f t="shared" si="73"/>
        <v>1019</v>
      </c>
      <c r="Q409" s="273">
        <f t="shared" si="74"/>
        <v>30</v>
      </c>
      <c r="R409" s="272">
        <f t="shared" si="76"/>
        <v>1049</v>
      </c>
      <c r="S409" s="278">
        <v>5</v>
      </c>
      <c r="T409" s="278">
        <v>0</v>
      </c>
      <c r="U409" s="275">
        <f t="shared" si="75"/>
        <v>5</v>
      </c>
    </row>
    <row r="410" spans="1:21" ht="22.5" hidden="1" outlineLevel="1">
      <c r="A410" s="724"/>
      <c r="B410" s="725" t="s">
        <v>538</v>
      </c>
      <c r="C410" s="328" t="s">
        <v>539</v>
      </c>
      <c r="D410" s="276">
        <v>55</v>
      </c>
      <c r="E410" s="277">
        <v>2</v>
      </c>
      <c r="F410" s="277">
        <v>2</v>
      </c>
      <c r="G410" s="277">
        <v>6</v>
      </c>
      <c r="H410" s="277">
        <v>1</v>
      </c>
      <c r="I410" s="276">
        <v>34</v>
      </c>
      <c r="J410" s="276">
        <v>3</v>
      </c>
      <c r="K410" s="276">
        <v>0</v>
      </c>
      <c r="L410" s="277">
        <v>0</v>
      </c>
      <c r="M410" s="277">
        <v>0</v>
      </c>
      <c r="N410" s="277">
        <v>0</v>
      </c>
      <c r="O410" s="277">
        <v>1</v>
      </c>
      <c r="P410" s="272">
        <f t="shared" si="73"/>
        <v>100</v>
      </c>
      <c r="Q410" s="273">
        <f t="shared" si="74"/>
        <v>4</v>
      </c>
      <c r="R410" s="272">
        <f t="shared" si="76"/>
        <v>104</v>
      </c>
      <c r="S410" s="278">
        <v>0</v>
      </c>
      <c r="T410" s="278">
        <v>0</v>
      </c>
      <c r="U410" s="275">
        <f t="shared" si="75"/>
        <v>0</v>
      </c>
    </row>
    <row r="411" spans="1:21" ht="22.5" hidden="1" outlineLevel="1">
      <c r="A411" s="724"/>
      <c r="B411" s="725"/>
      <c r="C411" s="328" t="s">
        <v>540</v>
      </c>
      <c r="D411" s="276">
        <v>64</v>
      </c>
      <c r="E411" s="276">
        <v>1</v>
      </c>
      <c r="F411" s="276">
        <v>7</v>
      </c>
      <c r="G411" s="276">
        <v>14</v>
      </c>
      <c r="H411" s="277">
        <v>4</v>
      </c>
      <c r="I411" s="276">
        <v>85</v>
      </c>
      <c r="J411" s="276">
        <v>0</v>
      </c>
      <c r="K411" s="277">
        <v>0</v>
      </c>
      <c r="L411" s="277">
        <v>1</v>
      </c>
      <c r="M411" s="276">
        <v>0</v>
      </c>
      <c r="N411" s="277">
        <v>0</v>
      </c>
      <c r="O411" s="276">
        <v>2</v>
      </c>
      <c r="P411" s="272">
        <f t="shared" si="73"/>
        <v>175</v>
      </c>
      <c r="Q411" s="273">
        <f t="shared" si="74"/>
        <v>3</v>
      </c>
      <c r="R411" s="272">
        <f t="shared" si="76"/>
        <v>178</v>
      </c>
      <c r="S411" s="278">
        <v>0</v>
      </c>
      <c r="T411" s="278">
        <v>0</v>
      </c>
      <c r="U411" s="275">
        <f t="shared" si="75"/>
        <v>0</v>
      </c>
    </row>
    <row r="412" spans="1:21" ht="56.25" hidden="1" outlineLevel="1">
      <c r="A412" s="724"/>
      <c r="B412" s="328" t="s">
        <v>541</v>
      </c>
      <c r="C412" s="328" t="s">
        <v>542</v>
      </c>
      <c r="D412" s="276">
        <v>4</v>
      </c>
      <c r="E412" s="277">
        <v>0</v>
      </c>
      <c r="F412" s="277">
        <v>0</v>
      </c>
      <c r="G412" s="277">
        <v>0</v>
      </c>
      <c r="H412" s="277">
        <v>0</v>
      </c>
      <c r="I412" s="276">
        <v>3</v>
      </c>
      <c r="J412" s="276">
        <v>0</v>
      </c>
      <c r="K412" s="277">
        <v>0</v>
      </c>
      <c r="L412" s="277">
        <v>0</v>
      </c>
      <c r="M412" s="277">
        <v>0</v>
      </c>
      <c r="N412" s="277">
        <v>0</v>
      </c>
      <c r="O412" s="277">
        <v>0</v>
      </c>
      <c r="P412" s="272">
        <f t="shared" si="73"/>
        <v>7</v>
      </c>
      <c r="Q412" s="273">
        <f t="shared" si="74"/>
        <v>0</v>
      </c>
      <c r="R412" s="272">
        <f t="shared" si="76"/>
        <v>7</v>
      </c>
      <c r="S412" s="278">
        <v>0</v>
      </c>
      <c r="T412" s="278">
        <v>0</v>
      </c>
      <c r="U412" s="275">
        <f t="shared" si="75"/>
        <v>0</v>
      </c>
    </row>
    <row r="413" spans="1:21" ht="14.1" customHeight="1" collapsed="1">
      <c r="A413" s="721" t="s">
        <v>543</v>
      </c>
      <c r="B413" s="721"/>
      <c r="C413" s="721"/>
      <c r="D413" s="191">
        <f t="shared" ref="D413:T413" si="79">SUM(D414:D461)</f>
        <v>1537</v>
      </c>
      <c r="E413" s="191">
        <f t="shared" si="79"/>
        <v>66</v>
      </c>
      <c r="F413" s="191">
        <f t="shared" si="79"/>
        <v>141</v>
      </c>
      <c r="G413" s="191">
        <f t="shared" si="79"/>
        <v>182</v>
      </c>
      <c r="H413" s="191">
        <f t="shared" si="79"/>
        <v>53</v>
      </c>
      <c r="I413" s="191">
        <f t="shared" si="79"/>
        <v>1492</v>
      </c>
      <c r="J413" s="191">
        <f t="shared" si="79"/>
        <v>291</v>
      </c>
      <c r="K413" s="191">
        <f t="shared" si="79"/>
        <v>17</v>
      </c>
      <c r="L413" s="191">
        <f t="shared" si="79"/>
        <v>31</v>
      </c>
      <c r="M413" s="191">
        <f t="shared" si="79"/>
        <v>40</v>
      </c>
      <c r="N413" s="191">
        <f t="shared" si="79"/>
        <v>11</v>
      </c>
      <c r="O413" s="191">
        <f t="shared" si="79"/>
        <v>180</v>
      </c>
      <c r="P413" s="192">
        <f t="shared" si="73"/>
        <v>3471</v>
      </c>
      <c r="Q413" s="192">
        <f t="shared" si="74"/>
        <v>570</v>
      </c>
      <c r="R413" s="192">
        <f t="shared" si="76"/>
        <v>4041</v>
      </c>
      <c r="S413" s="192">
        <f t="shared" si="79"/>
        <v>1</v>
      </c>
      <c r="T413" s="192">
        <f t="shared" si="79"/>
        <v>2</v>
      </c>
      <c r="U413" s="192">
        <f t="shared" si="75"/>
        <v>3</v>
      </c>
    </row>
    <row r="414" spans="1:21" ht="45" hidden="1" outlineLevel="1">
      <c r="A414" s="724" t="s">
        <v>543</v>
      </c>
      <c r="B414" s="725" t="s">
        <v>544</v>
      </c>
      <c r="C414" s="328" t="s">
        <v>545</v>
      </c>
      <c r="D414" s="276">
        <v>2</v>
      </c>
      <c r="E414" s="277">
        <v>0</v>
      </c>
      <c r="F414" s="277">
        <v>0</v>
      </c>
      <c r="G414" s="277">
        <v>0</v>
      </c>
      <c r="H414" s="277">
        <v>0</v>
      </c>
      <c r="I414" s="277">
        <v>0</v>
      </c>
      <c r="J414" s="277">
        <v>0</v>
      </c>
      <c r="K414" s="277">
        <v>0</v>
      </c>
      <c r="L414" s="277">
        <v>0</v>
      </c>
      <c r="M414" s="277">
        <v>0</v>
      </c>
      <c r="N414" s="277">
        <v>0</v>
      </c>
      <c r="O414" s="277">
        <v>0</v>
      </c>
      <c r="P414" s="272">
        <f>SUM(D414:I414)</f>
        <v>2</v>
      </c>
      <c r="Q414" s="273">
        <f t="shared" si="74"/>
        <v>0</v>
      </c>
      <c r="R414" s="272">
        <f t="shared" si="76"/>
        <v>2</v>
      </c>
      <c r="S414" s="278">
        <v>0</v>
      </c>
      <c r="T414" s="278">
        <v>0</v>
      </c>
      <c r="U414" s="275">
        <f t="shared" si="75"/>
        <v>0</v>
      </c>
    </row>
    <row r="415" spans="1:21" ht="33.75" hidden="1" outlineLevel="1">
      <c r="A415" s="724"/>
      <c r="B415" s="725"/>
      <c r="C415" s="328" t="s">
        <v>546</v>
      </c>
      <c r="D415" s="276">
        <v>37</v>
      </c>
      <c r="E415" s="276">
        <v>2</v>
      </c>
      <c r="F415" s="276">
        <v>3</v>
      </c>
      <c r="G415" s="276">
        <v>2</v>
      </c>
      <c r="H415" s="276">
        <v>0</v>
      </c>
      <c r="I415" s="276">
        <v>56</v>
      </c>
      <c r="J415" s="276">
        <v>1</v>
      </c>
      <c r="K415" s="277">
        <v>0</v>
      </c>
      <c r="L415" s="276">
        <v>0</v>
      </c>
      <c r="M415" s="277">
        <v>0</v>
      </c>
      <c r="N415" s="277">
        <v>0</v>
      </c>
      <c r="O415" s="276">
        <v>0</v>
      </c>
      <c r="P415" s="272">
        <f t="shared" ref="P415:P461" si="80">SUM(D415:I415)</f>
        <v>100</v>
      </c>
      <c r="Q415" s="273">
        <f t="shared" si="74"/>
        <v>1</v>
      </c>
      <c r="R415" s="272">
        <f t="shared" si="76"/>
        <v>101</v>
      </c>
      <c r="S415" s="278">
        <v>0</v>
      </c>
      <c r="T415" s="278">
        <v>0</v>
      </c>
      <c r="U415" s="275">
        <f t="shared" si="75"/>
        <v>0</v>
      </c>
    </row>
    <row r="416" spans="1:21" ht="22.5" hidden="1" outlineLevel="1">
      <c r="A416" s="724"/>
      <c r="B416" s="725"/>
      <c r="C416" s="328" t="s">
        <v>547</v>
      </c>
      <c r="D416" s="276">
        <v>63</v>
      </c>
      <c r="E416" s="276">
        <v>1</v>
      </c>
      <c r="F416" s="276">
        <v>6</v>
      </c>
      <c r="G416" s="276">
        <v>7</v>
      </c>
      <c r="H416" s="276">
        <v>3</v>
      </c>
      <c r="I416" s="276">
        <v>99</v>
      </c>
      <c r="J416" s="276">
        <v>1</v>
      </c>
      <c r="K416" s="277">
        <v>0</v>
      </c>
      <c r="L416" s="277">
        <v>1</v>
      </c>
      <c r="M416" s="277">
        <v>3</v>
      </c>
      <c r="N416" s="277">
        <v>0</v>
      </c>
      <c r="O416" s="276">
        <v>4</v>
      </c>
      <c r="P416" s="272">
        <f t="shared" si="80"/>
        <v>179</v>
      </c>
      <c r="Q416" s="273">
        <f t="shared" si="74"/>
        <v>9</v>
      </c>
      <c r="R416" s="272">
        <f t="shared" si="76"/>
        <v>188</v>
      </c>
      <c r="S416" s="278">
        <v>0</v>
      </c>
      <c r="T416" s="278">
        <v>0</v>
      </c>
      <c r="U416" s="275">
        <f t="shared" si="75"/>
        <v>0</v>
      </c>
    </row>
    <row r="417" spans="1:21" ht="33.75" hidden="1" outlineLevel="1">
      <c r="A417" s="724"/>
      <c r="B417" s="725"/>
      <c r="C417" s="328" t="s">
        <v>548</v>
      </c>
      <c r="D417" s="276">
        <v>13</v>
      </c>
      <c r="E417" s="277">
        <v>0</v>
      </c>
      <c r="F417" s="276">
        <v>1</v>
      </c>
      <c r="G417" s="277">
        <v>4</v>
      </c>
      <c r="H417" s="277">
        <v>0</v>
      </c>
      <c r="I417" s="276">
        <v>11</v>
      </c>
      <c r="J417" s="277">
        <v>0</v>
      </c>
      <c r="K417" s="277">
        <v>0</v>
      </c>
      <c r="L417" s="277">
        <v>0</v>
      </c>
      <c r="M417" s="277">
        <v>0</v>
      </c>
      <c r="N417" s="277">
        <v>0</v>
      </c>
      <c r="O417" s="277">
        <v>1</v>
      </c>
      <c r="P417" s="272">
        <f t="shared" si="80"/>
        <v>29</v>
      </c>
      <c r="Q417" s="273">
        <f t="shared" si="74"/>
        <v>1</v>
      </c>
      <c r="R417" s="272">
        <f t="shared" si="76"/>
        <v>30</v>
      </c>
      <c r="S417" s="278">
        <v>0</v>
      </c>
      <c r="T417" s="278">
        <v>0</v>
      </c>
      <c r="U417" s="275">
        <f t="shared" si="75"/>
        <v>0</v>
      </c>
    </row>
    <row r="418" spans="1:21" ht="22.5" hidden="1" outlineLevel="1">
      <c r="A418" s="724"/>
      <c r="B418" s="725"/>
      <c r="C418" s="328" t="s">
        <v>549</v>
      </c>
      <c r="D418" s="276">
        <v>11</v>
      </c>
      <c r="E418" s="277">
        <v>0</v>
      </c>
      <c r="F418" s="276">
        <v>2</v>
      </c>
      <c r="G418" s="276">
        <v>0</v>
      </c>
      <c r="H418" s="277">
        <v>0</v>
      </c>
      <c r="I418" s="276">
        <v>10</v>
      </c>
      <c r="J418" s="276">
        <v>0</v>
      </c>
      <c r="K418" s="277">
        <v>0</v>
      </c>
      <c r="L418" s="277">
        <v>0</v>
      </c>
      <c r="M418" s="277">
        <v>0</v>
      </c>
      <c r="N418" s="277">
        <v>0</v>
      </c>
      <c r="O418" s="276">
        <v>1</v>
      </c>
      <c r="P418" s="272">
        <f t="shared" si="80"/>
        <v>23</v>
      </c>
      <c r="Q418" s="273">
        <f t="shared" si="74"/>
        <v>1</v>
      </c>
      <c r="R418" s="272">
        <f t="shared" si="76"/>
        <v>24</v>
      </c>
      <c r="S418" s="278">
        <v>0</v>
      </c>
      <c r="T418" s="278">
        <v>0</v>
      </c>
      <c r="U418" s="275">
        <f t="shared" si="75"/>
        <v>0</v>
      </c>
    </row>
    <row r="419" spans="1:21" ht="22.5" hidden="1" outlineLevel="1">
      <c r="A419" s="724"/>
      <c r="B419" s="725"/>
      <c r="C419" s="328" t="s">
        <v>550</v>
      </c>
      <c r="D419" s="276">
        <v>9</v>
      </c>
      <c r="E419" s="277">
        <v>0</v>
      </c>
      <c r="F419" s="276">
        <v>2</v>
      </c>
      <c r="G419" s="276">
        <v>0</v>
      </c>
      <c r="H419" s="276">
        <v>1</v>
      </c>
      <c r="I419" s="276">
        <v>6</v>
      </c>
      <c r="J419" s="276">
        <v>6</v>
      </c>
      <c r="K419" s="277">
        <v>0</v>
      </c>
      <c r="L419" s="277">
        <v>1</v>
      </c>
      <c r="M419" s="277">
        <v>1</v>
      </c>
      <c r="N419" s="277">
        <v>0</v>
      </c>
      <c r="O419" s="276">
        <v>5</v>
      </c>
      <c r="P419" s="272">
        <f t="shared" si="80"/>
        <v>18</v>
      </c>
      <c r="Q419" s="273">
        <f t="shared" si="74"/>
        <v>13</v>
      </c>
      <c r="R419" s="272">
        <f t="shared" si="76"/>
        <v>31</v>
      </c>
      <c r="S419" s="278">
        <v>0</v>
      </c>
      <c r="T419" s="278">
        <v>0</v>
      </c>
      <c r="U419" s="275">
        <f t="shared" si="75"/>
        <v>0</v>
      </c>
    </row>
    <row r="420" spans="1:21" ht="22.5" hidden="1" outlineLevel="1">
      <c r="A420" s="724"/>
      <c r="B420" s="725"/>
      <c r="C420" s="328" t="s">
        <v>551</v>
      </c>
      <c r="D420" s="276">
        <v>78</v>
      </c>
      <c r="E420" s="277">
        <v>2</v>
      </c>
      <c r="F420" s="276">
        <v>8</v>
      </c>
      <c r="G420" s="276">
        <v>11</v>
      </c>
      <c r="H420" s="276">
        <v>4</v>
      </c>
      <c r="I420" s="276">
        <v>73</v>
      </c>
      <c r="J420" s="276">
        <v>14</v>
      </c>
      <c r="K420" s="277">
        <v>2</v>
      </c>
      <c r="L420" s="276">
        <v>0</v>
      </c>
      <c r="M420" s="277">
        <v>1</v>
      </c>
      <c r="N420" s="277">
        <v>1</v>
      </c>
      <c r="O420" s="276">
        <v>10</v>
      </c>
      <c r="P420" s="272">
        <f t="shared" si="80"/>
        <v>176</v>
      </c>
      <c r="Q420" s="273">
        <f t="shared" si="74"/>
        <v>28</v>
      </c>
      <c r="R420" s="272">
        <f t="shared" si="76"/>
        <v>204</v>
      </c>
      <c r="S420" s="278">
        <v>0</v>
      </c>
      <c r="T420" s="278">
        <v>0</v>
      </c>
      <c r="U420" s="275">
        <f t="shared" si="75"/>
        <v>0</v>
      </c>
    </row>
    <row r="421" spans="1:21" ht="22.5" hidden="1" outlineLevel="1">
      <c r="A421" s="724"/>
      <c r="B421" s="725"/>
      <c r="C421" s="328" t="s">
        <v>552</v>
      </c>
      <c r="D421" s="276">
        <v>42</v>
      </c>
      <c r="E421" s="276">
        <v>0</v>
      </c>
      <c r="F421" s="276">
        <v>1</v>
      </c>
      <c r="G421" s="276">
        <v>2</v>
      </c>
      <c r="H421" s="277">
        <v>1</v>
      </c>
      <c r="I421" s="276">
        <v>34</v>
      </c>
      <c r="J421" s="276">
        <v>23</v>
      </c>
      <c r="K421" s="277">
        <v>0</v>
      </c>
      <c r="L421" s="277">
        <v>1</v>
      </c>
      <c r="M421" s="277">
        <v>1</v>
      </c>
      <c r="N421" s="277">
        <v>0</v>
      </c>
      <c r="O421" s="276">
        <v>5</v>
      </c>
      <c r="P421" s="272">
        <f t="shared" si="80"/>
        <v>80</v>
      </c>
      <c r="Q421" s="273">
        <f t="shared" si="74"/>
        <v>30</v>
      </c>
      <c r="R421" s="272">
        <f t="shared" si="76"/>
        <v>110</v>
      </c>
      <c r="S421" s="278">
        <v>0</v>
      </c>
      <c r="T421" s="278">
        <v>1</v>
      </c>
      <c r="U421" s="275">
        <f t="shared" si="75"/>
        <v>1</v>
      </c>
    </row>
    <row r="422" spans="1:21" hidden="1" outlineLevel="1">
      <c r="A422" s="724"/>
      <c r="B422" s="725"/>
      <c r="C422" s="328" t="s">
        <v>553</v>
      </c>
      <c r="D422" s="276">
        <v>12</v>
      </c>
      <c r="E422" s="277">
        <v>0</v>
      </c>
      <c r="F422" s="277">
        <v>1</v>
      </c>
      <c r="G422" s="276">
        <v>5</v>
      </c>
      <c r="H422" s="277">
        <v>0</v>
      </c>
      <c r="I422" s="276">
        <v>13</v>
      </c>
      <c r="J422" s="276">
        <v>3</v>
      </c>
      <c r="K422" s="277">
        <v>0</v>
      </c>
      <c r="L422" s="277">
        <v>0</v>
      </c>
      <c r="M422" s="277">
        <v>0</v>
      </c>
      <c r="N422" s="277">
        <v>0</v>
      </c>
      <c r="O422" s="276">
        <v>3</v>
      </c>
      <c r="P422" s="272">
        <f t="shared" si="80"/>
        <v>31</v>
      </c>
      <c r="Q422" s="273">
        <f t="shared" si="74"/>
        <v>6</v>
      </c>
      <c r="R422" s="272">
        <f t="shared" si="76"/>
        <v>37</v>
      </c>
      <c r="S422" s="278">
        <v>0</v>
      </c>
      <c r="T422" s="278">
        <v>1</v>
      </c>
      <c r="U422" s="275">
        <f t="shared" si="75"/>
        <v>1</v>
      </c>
    </row>
    <row r="423" spans="1:21" ht="22.5" hidden="1" outlineLevel="1">
      <c r="A423" s="724"/>
      <c r="B423" s="725" t="s">
        <v>554</v>
      </c>
      <c r="C423" s="328" t="s">
        <v>555</v>
      </c>
      <c r="D423" s="276">
        <v>39</v>
      </c>
      <c r="E423" s="276">
        <v>2</v>
      </c>
      <c r="F423" s="276">
        <v>0</v>
      </c>
      <c r="G423" s="276">
        <v>5</v>
      </c>
      <c r="H423" s="276">
        <v>0</v>
      </c>
      <c r="I423" s="276">
        <v>42</v>
      </c>
      <c r="J423" s="276">
        <v>28</v>
      </c>
      <c r="K423" s="277">
        <v>4</v>
      </c>
      <c r="L423" s="277">
        <v>4</v>
      </c>
      <c r="M423" s="276">
        <v>6</v>
      </c>
      <c r="N423" s="277">
        <v>1</v>
      </c>
      <c r="O423" s="276">
        <v>14</v>
      </c>
      <c r="P423" s="272">
        <f t="shared" si="80"/>
        <v>88</v>
      </c>
      <c r="Q423" s="273">
        <f t="shared" si="74"/>
        <v>57</v>
      </c>
      <c r="R423" s="272">
        <f t="shared" si="76"/>
        <v>145</v>
      </c>
      <c r="S423" s="278">
        <v>0</v>
      </c>
      <c r="T423" s="278">
        <v>0</v>
      </c>
      <c r="U423" s="275">
        <f t="shared" si="75"/>
        <v>0</v>
      </c>
    </row>
    <row r="424" spans="1:21" hidden="1" outlineLevel="1">
      <c r="A424" s="724"/>
      <c r="B424" s="725"/>
      <c r="C424" s="328" t="s">
        <v>556</v>
      </c>
      <c r="D424" s="277">
        <v>1</v>
      </c>
      <c r="E424" s="277">
        <v>0</v>
      </c>
      <c r="F424" s="277">
        <v>1</v>
      </c>
      <c r="G424" s="277">
        <v>0</v>
      </c>
      <c r="H424" s="277">
        <v>0</v>
      </c>
      <c r="I424" s="277">
        <v>0</v>
      </c>
      <c r="J424" s="277">
        <v>0</v>
      </c>
      <c r="K424" s="277">
        <v>0</v>
      </c>
      <c r="L424" s="277">
        <v>0</v>
      </c>
      <c r="M424" s="277">
        <v>2</v>
      </c>
      <c r="N424" s="277">
        <v>0</v>
      </c>
      <c r="O424" s="277">
        <v>0</v>
      </c>
      <c r="P424" s="272">
        <f t="shared" si="80"/>
        <v>2</v>
      </c>
      <c r="Q424" s="273">
        <f t="shared" si="74"/>
        <v>2</v>
      </c>
      <c r="R424" s="272">
        <f t="shared" si="76"/>
        <v>4</v>
      </c>
      <c r="S424" s="278">
        <v>0</v>
      </c>
      <c r="T424" s="278">
        <v>0</v>
      </c>
      <c r="U424" s="275">
        <f t="shared" si="75"/>
        <v>0</v>
      </c>
    </row>
    <row r="425" spans="1:21" hidden="1" outlineLevel="1">
      <c r="A425" s="724"/>
      <c r="B425" s="725"/>
      <c r="C425" s="328" t="s">
        <v>557</v>
      </c>
      <c r="D425" s="276">
        <v>4</v>
      </c>
      <c r="E425" s="277">
        <v>0</v>
      </c>
      <c r="F425" s="277">
        <v>0</v>
      </c>
      <c r="G425" s="277">
        <v>0</v>
      </c>
      <c r="H425" s="277">
        <v>0</v>
      </c>
      <c r="I425" s="276">
        <v>2</v>
      </c>
      <c r="J425" s="277">
        <v>1</v>
      </c>
      <c r="K425" s="277">
        <v>0</v>
      </c>
      <c r="L425" s="277">
        <v>0</v>
      </c>
      <c r="M425" s="277">
        <v>0</v>
      </c>
      <c r="N425" s="277">
        <v>0</v>
      </c>
      <c r="O425" s="277">
        <v>1</v>
      </c>
      <c r="P425" s="272">
        <f t="shared" si="80"/>
        <v>6</v>
      </c>
      <c r="Q425" s="273">
        <f t="shared" si="74"/>
        <v>2</v>
      </c>
      <c r="R425" s="272">
        <f t="shared" si="76"/>
        <v>8</v>
      </c>
      <c r="S425" s="278">
        <v>0</v>
      </c>
      <c r="T425" s="278">
        <v>0</v>
      </c>
      <c r="U425" s="275">
        <f t="shared" si="75"/>
        <v>0</v>
      </c>
    </row>
    <row r="426" spans="1:21" hidden="1" outlineLevel="1">
      <c r="A426" s="724"/>
      <c r="B426" s="725"/>
      <c r="C426" s="328" t="s">
        <v>558</v>
      </c>
      <c r="D426" s="277">
        <v>2</v>
      </c>
      <c r="E426" s="277">
        <v>0</v>
      </c>
      <c r="F426" s="277">
        <v>0</v>
      </c>
      <c r="G426" s="277">
        <v>0</v>
      </c>
      <c r="H426" s="277">
        <v>0</v>
      </c>
      <c r="I426" s="276">
        <v>5</v>
      </c>
      <c r="J426" s="277">
        <v>1</v>
      </c>
      <c r="K426" s="277">
        <v>0</v>
      </c>
      <c r="L426" s="277">
        <v>0</v>
      </c>
      <c r="M426" s="277">
        <v>0</v>
      </c>
      <c r="N426" s="277">
        <v>0</v>
      </c>
      <c r="O426" s="277">
        <v>0</v>
      </c>
      <c r="P426" s="272">
        <f t="shared" si="80"/>
        <v>7</v>
      </c>
      <c r="Q426" s="273">
        <f t="shared" si="74"/>
        <v>1</v>
      </c>
      <c r="R426" s="272">
        <f t="shared" si="76"/>
        <v>8</v>
      </c>
      <c r="S426" s="278">
        <v>0</v>
      </c>
      <c r="T426" s="278">
        <v>0</v>
      </c>
      <c r="U426" s="275">
        <f t="shared" si="75"/>
        <v>0</v>
      </c>
    </row>
    <row r="427" spans="1:21" hidden="1" outlineLevel="1">
      <c r="A427" s="724"/>
      <c r="B427" s="725" t="s">
        <v>559</v>
      </c>
      <c r="C427" s="328" t="s">
        <v>560</v>
      </c>
      <c r="D427" s="276">
        <v>19</v>
      </c>
      <c r="E427" s="277">
        <v>1</v>
      </c>
      <c r="F427" s="277">
        <v>0</v>
      </c>
      <c r="G427" s="276">
        <v>2</v>
      </c>
      <c r="H427" s="277">
        <v>1</v>
      </c>
      <c r="I427" s="276">
        <v>21</v>
      </c>
      <c r="J427" s="276">
        <v>18</v>
      </c>
      <c r="K427" s="277">
        <v>0</v>
      </c>
      <c r="L427" s="277">
        <v>2</v>
      </c>
      <c r="M427" s="276">
        <v>4</v>
      </c>
      <c r="N427" s="276">
        <v>0</v>
      </c>
      <c r="O427" s="276">
        <v>11</v>
      </c>
      <c r="P427" s="272">
        <f t="shared" si="80"/>
        <v>44</v>
      </c>
      <c r="Q427" s="273">
        <f t="shared" si="74"/>
        <v>35</v>
      </c>
      <c r="R427" s="272">
        <f t="shared" si="76"/>
        <v>79</v>
      </c>
      <c r="S427" s="278">
        <v>0</v>
      </c>
      <c r="T427" s="278">
        <v>0</v>
      </c>
      <c r="U427" s="275">
        <f t="shared" si="75"/>
        <v>0</v>
      </c>
    </row>
    <row r="428" spans="1:21" hidden="1" outlineLevel="1">
      <c r="A428" s="724"/>
      <c r="B428" s="725"/>
      <c r="C428" s="328" t="s">
        <v>561</v>
      </c>
      <c r="D428" s="276">
        <v>25</v>
      </c>
      <c r="E428" s="276">
        <v>0</v>
      </c>
      <c r="F428" s="276">
        <v>2</v>
      </c>
      <c r="G428" s="277">
        <v>5</v>
      </c>
      <c r="H428" s="277">
        <v>2</v>
      </c>
      <c r="I428" s="276">
        <v>16</v>
      </c>
      <c r="J428" s="277">
        <v>0</v>
      </c>
      <c r="K428" s="277">
        <v>0</v>
      </c>
      <c r="L428" s="277">
        <v>0</v>
      </c>
      <c r="M428" s="277">
        <v>0</v>
      </c>
      <c r="N428" s="276">
        <v>0</v>
      </c>
      <c r="O428" s="276">
        <v>0</v>
      </c>
      <c r="P428" s="272">
        <f t="shared" si="80"/>
        <v>50</v>
      </c>
      <c r="Q428" s="273">
        <f t="shared" si="74"/>
        <v>0</v>
      </c>
      <c r="R428" s="272">
        <f t="shared" si="76"/>
        <v>50</v>
      </c>
      <c r="S428" s="278">
        <v>0</v>
      </c>
      <c r="T428" s="278">
        <v>0</v>
      </c>
      <c r="U428" s="275">
        <f t="shared" si="75"/>
        <v>0</v>
      </c>
    </row>
    <row r="429" spans="1:21" ht="22.5" hidden="1" outlineLevel="1">
      <c r="A429" s="724"/>
      <c r="B429" s="725"/>
      <c r="C429" s="328" t="s">
        <v>562</v>
      </c>
      <c r="D429" s="276">
        <v>24</v>
      </c>
      <c r="E429" s="277">
        <v>1</v>
      </c>
      <c r="F429" s="277">
        <v>1</v>
      </c>
      <c r="G429" s="276">
        <v>5</v>
      </c>
      <c r="H429" s="277">
        <v>2</v>
      </c>
      <c r="I429" s="276">
        <v>20</v>
      </c>
      <c r="J429" s="276">
        <v>3</v>
      </c>
      <c r="K429" s="277">
        <v>0</v>
      </c>
      <c r="L429" s="276">
        <v>0</v>
      </c>
      <c r="M429" s="277">
        <v>0</v>
      </c>
      <c r="N429" s="277">
        <v>1</v>
      </c>
      <c r="O429" s="276">
        <v>3</v>
      </c>
      <c r="P429" s="272">
        <f t="shared" si="80"/>
        <v>53</v>
      </c>
      <c r="Q429" s="273">
        <f t="shared" si="74"/>
        <v>7</v>
      </c>
      <c r="R429" s="272">
        <f t="shared" si="76"/>
        <v>60</v>
      </c>
      <c r="S429" s="278">
        <v>0</v>
      </c>
      <c r="T429" s="278">
        <v>0</v>
      </c>
      <c r="U429" s="275">
        <f t="shared" si="75"/>
        <v>0</v>
      </c>
    </row>
    <row r="430" spans="1:21" hidden="1" outlineLevel="1">
      <c r="A430" s="724"/>
      <c r="B430" s="725"/>
      <c r="C430" s="328" t="s">
        <v>563</v>
      </c>
      <c r="D430" s="276">
        <v>33</v>
      </c>
      <c r="E430" s="277">
        <v>2</v>
      </c>
      <c r="F430" s="277">
        <v>2</v>
      </c>
      <c r="G430" s="276">
        <v>4</v>
      </c>
      <c r="H430" s="277">
        <v>1</v>
      </c>
      <c r="I430" s="276">
        <v>25</v>
      </c>
      <c r="J430" s="276">
        <v>3</v>
      </c>
      <c r="K430" s="277">
        <v>0</v>
      </c>
      <c r="L430" s="277">
        <v>1</v>
      </c>
      <c r="M430" s="276">
        <v>0</v>
      </c>
      <c r="N430" s="277">
        <v>0</v>
      </c>
      <c r="O430" s="276">
        <v>0</v>
      </c>
      <c r="P430" s="272">
        <f t="shared" si="80"/>
        <v>67</v>
      </c>
      <c r="Q430" s="273">
        <f t="shared" si="74"/>
        <v>4</v>
      </c>
      <c r="R430" s="272">
        <f t="shared" si="76"/>
        <v>71</v>
      </c>
      <c r="S430" s="278">
        <v>0</v>
      </c>
      <c r="T430" s="278">
        <v>0</v>
      </c>
      <c r="U430" s="275">
        <f t="shared" si="75"/>
        <v>0</v>
      </c>
    </row>
    <row r="431" spans="1:21" hidden="1" outlineLevel="1">
      <c r="A431" s="724"/>
      <c r="B431" s="725"/>
      <c r="C431" s="328" t="s">
        <v>564</v>
      </c>
      <c r="D431" s="276">
        <v>5</v>
      </c>
      <c r="E431" s="277">
        <v>0</v>
      </c>
      <c r="F431" s="277">
        <v>1</v>
      </c>
      <c r="G431" s="276">
        <v>0</v>
      </c>
      <c r="H431" s="277">
        <v>0</v>
      </c>
      <c r="I431" s="276">
        <v>8</v>
      </c>
      <c r="J431" s="276">
        <v>0</v>
      </c>
      <c r="K431" s="277">
        <v>0</v>
      </c>
      <c r="L431" s="277">
        <v>0</v>
      </c>
      <c r="M431" s="277">
        <v>0</v>
      </c>
      <c r="N431" s="277">
        <v>0</v>
      </c>
      <c r="O431" s="276">
        <v>0</v>
      </c>
      <c r="P431" s="272">
        <f t="shared" si="80"/>
        <v>14</v>
      </c>
      <c r="Q431" s="273">
        <f t="shared" si="74"/>
        <v>0</v>
      </c>
      <c r="R431" s="272">
        <f t="shared" si="76"/>
        <v>14</v>
      </c>
      <c r="S431" s="278">
        <v>0</v>
      </c>
      <c r="T431" s="278">
        <v>0</v>
      </c>
      <c r="U431" s="275">
        <f t="shared" si="75"/>
        <v>0</v>
      </c>
    </row>
    <row r="432" spans="1:21" ht="22.5" hidden="1" outlineLevel="1">
      <c r="A432" s="724"/>
      <c r="B432" s="725"/>
      <c r="C432" s="328" t="s">
        <v>565</v>
      </c>
      <c r="D432" s="276">
        <v>22</v>
      </c>
      <c r="E432" s="277">
        <v>0</v>
      </c>
      <c r="F432" s="277">
        <v>1</v>
      </c>
      <c r="G432" s="277">
        <v>4</v>
      </c>
      <c r="H432" s="277">
        <v>0</v>
      </c>
      <c r="I432" s="276">
        <v>14</v>
      </c>
      <c r="J432" s="277">
        <v>0</v>
      </c>
      <c r="K432" s="277">
        <v>0</v>
      </c>
      <c r="L432" s="277">
        <v>0</v>
      </c>
      <c r="M432" s="277">
        <v>0</v>
      </c>
      <c r="N432" s="277">
        <v>0</v>
      </c>
      <c r="O432" s="277">
        <v>3</v>
      </c>
      <c r="P432" s="272">
        <f t="shared" si="80"/>
        <v>41</v>
      </c>
      <c r="Q432" s="273">
        <f t="shared" si="74"/>
        <v>3</v>
      </c>
      <c r="R432" s="272">
        <f t="shared" si="76"/>
        <v>44</v>
      </c>
      <c r="S432" s="278">
        <v>0</v>
      </c>
      <c r="T432" s="278">
        <v>0</v>
      </c>
      <c r="U432" s="275">
        <f t="shared" si="75"/>
        <v>0</v>
      </c>
    </row>
    <row r="433" spans="1:21" ht="22.5" hidden="1" outlineLevel="1">
      <c r="A433" s="724"/>
      <c r="B433" s="725"/>
      <c r="C433" s="328" t="s">
        <v>566</v>
      </c>
      <c r="D433" s="276">
        <v>7</v>
      </c>
      <c r="E433" s="276">
        <v>0</v>
      </c>
      <c r="F433" s="277">
        <v>1</v>
      </c>
      <c r="G433" s="277">
        <v>1</v>
      </c>
      <c r="H433" s="277">
        <v>0</v>
      </c>
      <c r="I433" s="276">
        <v>8</v>
      </c>
      <c r="J433" s="276">
        <v>2</v>
      </c>
      <c r="K433" s="277">
        <v>0</v>
      </c>
      <c r="L433" s="277">
        <v>0</v>
      </c>
      <c r="M433" s="277">
        <v>0</v>
      </c>
      <c r="N433" s="277">
        <v>0</v>
      </c>
      <c r="O433" s="276">
        <v>5</v>
      </c>
      <c r="P433" s="272">
        <f t="shared" si="80"/>
        <v>17</v>
      </c>
      <c r="Q433" s="273">
        <f t="shared" si="74"/>
        <v>7</v>
      </c>
      <c r="R433" s="272">
        <f t="shared" si="76"/>
        <v>24</v>
      </c>
      <c r="S433" s="278">
        <v>0</v>
      </c>
      <c r="T433" s="278">
        <v>0</v>
      </c>
      <c r="U433" s="275">
        <f t="shared" si="75"/>
        <v>0</v>
      </c>
    </row>
    <row r="434" spans="1:21" ht="33.75" hidden="1" outlineLevel="1">
      <c r="A434" s="724"/>
      <c r="B434" s="725"/>
      <c r="C434" s="328" t="s">
        <v>567</v>
      </c>
      <c r="D434" s="276">
        <v>18</v>
      </c>
      <c r="E434" s="277">
        <v>3</v>
      </c>
      <c r="F434" s="276">
        <v>1</v>
      </c>
      <c r="G434" s="277">
        <v>1</v>
      </c>
      <c r="H434" s="276">
        <v>1</v>
      </c>
      <c r="I434" s="276">
        <v>7</v>
      </c>
      <c r="J434" s="276">
        <v>4</v>
      </c>
      <c r="K434" s="277">
        <v>0</v>
      </c>
      <c r="L434" s="277">
        <v>0</v>
      </c>
      <c r="M434" s="277">
        <v>1</v>
      </c>
      <c r="N434" s="277">
        <v>0</v>
      </c>
      <c r="O434" s="277">
        <v>4</v>
      </c>
      <c r="P434" s="272">
        <f t="shared" si="80"/>
        <v>31</v>
      </c>
      <c r="Q434" s="273">
        <f t="shared" si="74"/>
        <v>9</v>
      </c>
      <c r="R434" s="272">
        <f>+Q434+P434</f>
        <v>40</v>
      </c>
      <c r="S434" s="278">
        <v>0</v>
      </c>
      <c r="T434" s="278">
        <v>0</v>
      </c>
      <c r="U434" s="275">
        <f t="shared" si="75"/>
        <v>0</v>
      </c>
    </row>
    <row r="435" spans="1:21" ht="33.75" hidden="1" outlineLevel="1">
      <c r="A435" s="724"/>
      <c r="B435" s="725"/>
      <c r="C435" s="328" t="s">
        <v>568</v>
      </c>
      <c r="D435" s="276">
        <v>132</v>
      </c>
      <c r="E435" s="276">
        <v>5</v>
      </c>
      <c r="F435" s="276">
        <v>9</v>
      </c>
      <c r="G435" s="276">
        <v>21</v>
      </c>
      <c r="H435" s="276">
        <v>6</v>
      </c>
      <c r="I435" s="276">
        <v>105</v>
      </c>
      <c r="J435" s="276">
        <v>28</v>
      </c>
      <c r="K435" s="276">
        <v>1</v>
      </c>
      <c r="L435" s="277">
        <v>1</v>
      </c>
      <c r="M435" s="276">
        <v>5</v>
      </c>
      <c r="N435" s="276">
        <v>3</v>
      </c>
      <c r="O435" s="276">
        <v>22</v>
      </c>
      <c r="P435" s="272">
        <f t="shared" si="80"/>
        <v>278</v>
      </c>
      <c r="Q435" s="273">
        <f t="shared" si="74"/>
        <v>60</v>
      </c>
      <c r="R435" s="272">
        <f t="shared" ref="R435:R498" si="81">+Q435+P435</f>
        <v>338</v>
      </c>
      <c r="S435" s="278">
        <v>0</v>
      </c>
      <c r="T435" s="278">
        <v>0</v>
      </c>
      <c r="U435" s="275">
        <f t="shared" si="75"/>
        <v>0</v>
      </c>
    </row>
    <row r="436" spans="1:21" hidden="1" outlineLevel="1">
      <c r="A436" s="724"/>
      <c r="B436" s="725" t="s">
        <v>569</v>
      </c>
      <c r="C436" s="328" t="s">
        <v>570</v>
      </c>
      <c r="D436" s="276">
        <v>72</v>
      </c>
      <c r="E436" s="277">
        <v>11</v>
      </c>
      <c r="F436" s="276">
        <v>8</v>
      </c>
      <c r="G436" s="276">
        <v>8</v>
      </c>
      <c r="H436" s="276">
        <v>1</v>
      </c>
      <c r="I436" s="276">
        <v>35</v>
      </c>
      <c r="J436" s="276">
        <v>47</v>
      </c>
      <c r="K436" s="277">
        <v>5</v>
      </c>
      <c r="L436" s="276">
        <v>6</v>
      </c>
      <c r="M436" s="276">
        <v>5</v>
      </c>
      <c r="N436" s="277">
        <v>3</v>
      </c>
      <c r="O436" s="276">
        <v>25</v>
      </c>
      <c r="P436" s="272">
        <f t="shared" si="80"/>
        <v>135</v>
      </c>
      <c r="Q436" s="273">
        <f t="shared" si="74"/>
        <v>91</v>
      </c>
      <c r="R436" s="272">
        <f t="shared" si="81"/>
        <v>226</v>
      </c>
      <c r="S436" s="278">
        <v>0</v>
      </c>
      <c r="T436" s="278">
        <v>0</v>
      </c>
      <c r="U436" s="275">
        <f t="shared" si="75"/>
        <v>0</v>
      </c>
    </row>
    <row r="437" spans="1:21" hidden="1" outlineLevel="1">
      <c r="A437" s="724"/>
      <c r="B437" s="725"/>
      <c r="C437" s="328" t="s">
        <v>571</v>
      </c>
      <c r="D437" s="276">
        <v>22</v>
      </c>
      <c r="E437" s="277">
        <v>3</v>
      </c>
      <c r="F437" s="277">
        <v>2</v>
      </c>
      <c r="G437" s="277">
        <v>3</v>
      </c>
      <c r="H437" s="276">
        <v>2</v>
      </c>
      <c r="I437" s="276">
        <v>17</v>
      </c>
      <c r="J437" s="276">
        <v>13</v>
      </c>
      <c r="K437" s="277">
        <v>0</v>
      </c>
      <c r="L437" s="277">
        <v>2</v>
      </c>
      <c r="M437" s="277">
        <v>0</v>
      </c>
      <c r="N437" s="277">
        <v>1</v>
      </c>
      <c r="O437" s="276">
        <v>6</v>
      </c>
      <c r="P437" s="272">
        <f t="shared" si="80"/>
        <v>49</v>
      </c>
      <c r="Q437" s="273">
        <f t="shared" si="74"/>
        <v>22</v>
      </c>
      <c r="R437" s="272">
        <f t="shared" si="81"/>
        <v>71</v>
      </c>
      <c r="S437" s="278">
        <v>0</v>
      </c>
      <c r="T437" s="278">
        <v>0</v>
      </c>
      <c r="U437" s="275">
        <f t="shared" si="75"/>
        <v>0</v>
      </c>
    </row>
    <row r="438" spans="1:21" hidden="1" outlineLevel="1">
      <c r="A438" s="724"/>
      <c r="B438" s="725"/>
      <c r="C438" s="328" t="s">
        <v>572</v>
      </c>
      <c r="D438" s="276">
        <v>26</v>
      </c>
      <c r="E438" s="277">
        <v>4</v>
      </c>
      <c r="F438" s="276">
        <v>3</v>
      </c>
      <c r="G438" s="276">
        <v>9</v>
      </c>
      <c r="H438" s="276">
        <v>0</v>
      </c>
      <c r="I438" s="276">
        <v>29</v>
      </c>
      <c r="J438" s="276">
        <v>1</v>
      </c>
      <c r="K438" s="276">
        <v>0</v>
      </c>
      <c r="L438" s="276">
        <v>0</v>
      </c>
      <c r="M438" s="276">
        <v>1</v>
      </c>
      <c r="N438" s="277">
        <v>0</v>
      </c>
      <c r="O438" s="276">
        <v>7</v>
      </c>
      <c r="P438" s="272">
        <f t="shared" si="80"/>
        <v>71</v>
      </c>
      <c r="Q438" s="273">
        <f t="shared" si="74"/>
        <v>9</v>
      </c>
      <c r="R438" s="272">
        <f t="shared" si="81"/>
        <v>80</v>
      </c>
      <c r="S438" s="278">
        <v>0</v>
      </c>
      <c r="T438" s="278">
        <v>0</v>
      </c>
      <c r="U438" s="275">
        <f t="shared" si="75"/>
        <v>0</v>
      </c>
    </row>
    <row r="439" spans="1:21" ht="22.5" hidden="1" outlineLevel="1">
      <c r="A439" s="724"/>
      <c r="B439" s="725"/>
      <c r="C439" s="328" t="s">
        <v>573</v>
      </c>
      <c r="D439" s="276">
        <v>9</v>
      </c>
      <c r="E439" s="277">
        <v>0</v>
      </c>
      <c r="F439" s="277">
        <v>2</v>
      </c>
      <c r="G439" s="276">
        <v>2</v>
      </c>
      <c r="H439" s="276">
        <v>0</v>
      </c>
      <c r="I439" s="276">
        <v>15</v>
      </c>
      <c r="J439" s="276">
        <v>6</v>
      </c>
      <c r="K439" s="277">
        <v>0</v>
      </c>
      <c r="L439" s="277">
        <v>1</v>
      </c>
      <c r="M439" s="277">
        <v>3</v>
      </c>
      <c r="N439" s="277">
        <v>0</v>
      </c>
      <c r="O439" s="276">
        <v>2</v>
      </c>
      <c r="P439" s="272">
        <f t="shared" si="80"/>
        <v>28</v>
      </c>
      <c r="Q439" s="273">
        <f t="shared" si="74"/>
        <v>12</v>
      </c>
      <c r="R439" s="272">
        <f t="shared" si="81"/>
        <v>40</v>
      </c>
      <c r="S439" s="278">
        <v>0</v>
      </c>
      <c r="T439" s="278">
        <v>0</v>
      </c>
      <c r="U439" s="275">
        <f t="shared" si="75"/>
        <v>0</v>
      </c>
    </row>
    <row r="440" spans="1:21" ht="22.5" hidden="1" outlineLevel="1">
      <c r="A440" s="724"/>
      <c r="B440" s="725"/>
      <c r="C440" s="328" t="s">
        <v>574</v>
      </c>
      <c r="D440" s="276">
        <v>7</v>
      </c>
      <c r="E440" s="276">
        <v>0</v>
      </c>
      <c r="F440" s="276">
        <v>0</v>
      </c>
      <c r="G440" s="277">
        <v>1</v>
      </c>
      <c r="H440" s="277">
        <v>1</v>
      </c>
      <c r="I440" s="276">
        <v>9</v>
      </c>
      <c r="J440" s="277">
        <v>1</v>
      </c>
      <c r="K440" s="277">
        <v>0</v>
      </c>
      <c r="L440" s="277">
        <v>0</v>
      </c>
      <c r="M440" s="277">
        <v>0</v>
      </c>
      <c r="N440" s="277">
        <v>0</v>
      </c>
      <c r="O440" s="277">
        <v>4</v>
      </c>
      <c r="P440" s="272">
        <f t="shared" si="80"/>
        <v>18</v>
      </c>
      <c r="Q440" s="273">
        <f t="shared" si="74"/>
        <v>5</v>
      </c>
      <c r="R440" s="272">
        <f t="shared" si="81"/>
        <v>23</v>
      </c>
      <c r="S440" s="278">
        <v>0</v>
      </c>
      <c r="T440" s="278">
        <v>0</v>
      </c>
      <c r="U440" s="275">
        <f t="shared" si="75"/>
        <v>0</v>
      </c>
    </row>
    <row r="441" spans="1:21" hidden="1" outlineLevel="1">
      <c r="A441" s="724"/>
      <c r="B441" s="725"/>
      <c r="C441" s="328" t="s">
        <v>575</v>
      </c>
      <c r="D441" s="276">
        <v>230</v>
      </c>
      <c r="E441" s="276">
        <v>6</v>
      </c>
      <c r="F441" s="276">
        <v>13</v>
      </c>
      <c r="G441" s="276">
        <v>19</v>
      </c>
      <c r="H441" s="276">
        <v>3</v>
      </c>
      <c r="I441" s="276">
        <v>99</v>
      </c>
      <c r="J441" s="276">
        <v>15</v>
      </c>
      <c r="K441" s="277">
        <v>0</v>
      </c>
      <c r="L441" s="277">
        <v>1</v>
      </c>
      <c r="M441" s="277">
        <v>1</v>
      </c>
      <c r="N441" s="277">
        <v>0</v>
      </c>
      <c r="O441" s="277">
        <v>2</v>
      </c>
      <c r="P441" s="272">
        <f t="shared" si="80"/>
        <v>370</v>
      </c>
      <c r="Q441" s="273">
        <f t="shared" si="74"/>
        <v>19</v>
      </c>
      <c r="R441" s="272">
        <f t="shared" si="81"/>
        <v>389</v>
      </c>
      <c r="S441" s="278">
        <v>0</v>
      </c>
      <c r="T441" s="278">
        <v>0</v>
      </c>
      <c r="U441" s="275">
        <f t="shared" si="75"/>
        <v>0</v>
      </c>
    </row>
    <row r="442" spans="1:21" ht="22.5" hidden="1" outlineLevel="1">
      <c r="A442" s="724"/>
      <c r="B442" s="725"/>
      <c r="C442" s="328" t="s">
        <v>576</v>
      </c>
      <c r="D442" s="276">
        <v>26</v>
      </c>
      <c r="E442" s="276">
        <v>2</v>
      </c>
      <c r="F442" s="276">
        <v>6</v>
      </c>
      <c r="G442" s="276">
        <v>6</v>
      </c>
      <c r="H442" s="276">
        <v>0</v>
      </c>
      <c r="I442" s="276">
        <v>32</v>
      </c>
      <c r="J442" s="276">
        <v>4</v>
      </c>
      <c r="K442" s="276">
        <v>3</v>
      </c>
      <c r="L442" s="277">
        <v>0</v>
      </c>
      <c r="M442" s="277">
        <v>1</v>
      </c>
      <c r="N442" s="277">
        <v>0</v>
      </c>
      <c r="O442" s="276">
        <v>2</v>
      </c>
      <c r="P442" s="272">
        <f t="shared" si="80"/>
        <v>72</v>
      </c>
      <c r="Q442" s="273">
        <f t="shared" si="74"/>
        <v>10</v>
      </c>
      <c r="R442" s="272">
        <f t="shared" si="81"/>
        <v>82</v>
      </c>
      <c r="S442" s="278">
        <v>0</v>
      </c>
      <c r="T442" s="278">
        <v>0</v>
      </c>
      <c r="U442" s="275">
        <f t="shared" si="75"/>
        <v>0</v>
      </c>
    </row>
    <row r="443" spans="1:21" hidden="1" outlineLevel="1">
      <c r="A443" s="724"/>
      <c r="B443" s="725"/>
      <c r="C443" s="328" t="s">
        <v>577</v>
      </c>
      <c r="D443" s="276">
        <v>1</v>
      </c>
      <c r="E443" s="277">
        <v>0</v>
      </c>
      <c r="F443" s="277">
        <v>0</v>
      </c>
      <c r="G443" s="277">
        <v>0</v>
      </c>
      <c r="H443" s="277">
        <v>0</v>
      </c>
      <c r="I443" s="276">
        <v>1</v>
      </c>
      <c r="J443" s="277">
        <v>0</v>
      </c>
      <c r="K443" s="277">
        <v>0</v>
      </c>
      <c r="L443" s="277">
        <v>0</v>
      </c>
      <c r="M443" s="277">
        <v>0</v>
      </c>
      <c r="N443" s="277">
        <v>0</v>
      </c>
      <c r="O443" s="277">
        <v>1</v>
      </c>
      <c r="P443" s="272">
        <f t="shared" si="80"/>
        <v>2</v>
      </c>
      <c r="Q443" s="273">
        <f t="shared" si="74"/>
        <v>1</v>
      </c>
      <c r="R443" s="272">
        <f t="shared" si="81"/>
        <v>3</v>
      </c>
      <c r="S443" s="278">
        <v>0</v>
      </c>
      <c r="T443" s="278">
        <v>0</v>
      </c>
      <c r="U443" s="275">
        <f t="shared" si="75"/>
        <v>0</v>
      </c>
    </row>
    <row r="444" spans="1:21" hidden="1" outlineLevel="1">
      <c r="A444" s="724"/>
      <c r="B444" s="725"/>
      <c r="C444" s="328" t="s">
        <v>578</v>
      </c>
      <c r="D444" s="276">
        <v>19</v>
      </c>
      <c r="E444" s="277">
        <v>0</v>
      </c>
      <c r="F444" s="276">
        <v>2</v>
      </c>
      <c r="G444" s="276">
        <v>2</v>
      </c>
      <c r="H444" s="277">
        <v>0</v>
      </c>
      <c r="I444" s="276">
        <v>19</v>
      </c>
      <c r="J444" s="276">
        <v>3</v>
      </c>
      <c r="K444" s="277">
        <v>0</v>
      </c>
      <c r="L444" s="277">
        <v>1</v>
      </c>
      <c r="M444" s="277">
        <v>0</v>
      </c>
      <c r="N444" s="277">
        <v>0</v>
      </c>
      <c r="O444" s="276">
        <v>3</v>
      </c>
      <c r="P444" s="272">
        <f t="shared" si="80"/>
        <v>42</v>
      </c>
      <c r="Q444" s="273">
        <f t="shared" si="74"/>
        <v>7</v>
      </c>
      <c r="R444" s="272">
        <f t="shared" si="81"/>
        <v>49</v>
      </c>
      <c r="S444" s="278">
        <v>0</v>
      </c>
      <c r="T444" s="278">
        <v>0</v>
      </c>
      <c r="U444" s="275">
        <f t="shared" si="75"/>
        <v>0</v>
      </c>
    </row>
    <row r="445" spans="1:21" ht="22.5" hidden="1" outlineLevel="1">
      <c r="A445" s="724"/>
      <c r="B445" s="725" t="s">
        <v>579</v>
      </c>
      <c r="C445" s="328" t="s">
        <v>580</v>
      </c>
      <c r="D445" s="276">
        <v>8</v>
      </c>
      <c r="E445" s="277">
        <v>0</v>
      </c>
      <c r="F445" s="277">
        <v>0</v>
      </c>
      <c r="G445" s="277">
        <v>0</v>
      </c>
      <c r="H445" s="277">
        <v>0</v>
      </c>
      <c r="I445" s="277">
        <v>2</v>
      </c>
      <c r="J445" s="277">
        <v>4</v>
      </c>
      <c r="K445" s="277">
        <v>0</v>
      </c>
      <c r="L445" s="277">
        <v>0</v>
      </c>
      <c r="M445" s="276">
        <v>0</v>
      </c>
      <c r="N445" s="277">
        <v>0</v>
      </c>
      <c r="O445" s="277">
        <v>0</v>
      </c>
      <c r="P445" s="272">
        <f t="shared" si="80"/>
        <v>10</v>
      </c>
      <c r="Q445" s="273">
        <f t="shared" si="74"/>
        <v>4</v>
      </c>
      <c r="R445" s="272">
        <f t="shared" si="81"/>
        <v>14</v>
      </c>
      <c r="S445" s="278">
        <v>0</v>
      </c>
      <c r="T445" s="278">
        <v>0</v>
      </c>
      <c r="U445" s="275">
        <f t="shared" si="75"/>
        <v>0</v>
      </c>
    </row>
    <row r="446" spans="1:21" ht="33.75" hidden="1" outlineLevel="1">
      <c r="A446" s="724"/>
      <c r="B446" s="725"/>
      <c r="C446" s="328" t="s">
        <v>581</v>
      </c>
      <c r="D446" s="276">
        <v>7</v>
      </c>
      <c r="E446" s="277">
        <v>1</v>
      </c>
      <c r="F446" s="277">
        <v>0</v>
      </c>
      <c r="G446" s="277">
        <v>0</v>
      </c>
      <c r="H446" s="277">
        <v>0</v>
      </c>
      <c r="I446" s="276">
        <v>7</v>
      </c>
      <c r="J446" s="276">
        <v>8</v>
      </c>
      <c r="K446" s="276">
        <v>0</v>
      </c>
      <c r="L446" s="277">
        <v>0</v>
      </c>
      <c r="M446" s="277">
        <v>0</v>
      </c>
      <c r="N446" s="277">
        <v>0</v>
      </c>
      <c r="O446" s="277">
        <v>2</v>
      </c>
      <c r="P446" s="272">
        <f t="shared" si="80"/>
        <v>15</v>
      </c>
      <c r="Q446" s="273">
        <f t="shared" si="74"/>
        <v>10</v>
      </c>
      <c r="R446" s="272">
        <f t="shared" si="81"/>
        <v>25</v>
      </c>
      <c r="S446" s="278">
        <v>0</v>
      </c>
      <c r="T446" s="278">
        <v>0</v>
      </c>
      <c r="U446" s="275">
        <f t="shared" si="75"/>
        <v>0</v>
      </c>
    </row>
    <row r="447" spans="1:21" ht="22.5" hidden="1" outlineLevel="1">
      <c r="A447" s="724"/>
      <c r="B447" s="725" t="s">
        <v>582</v>
      </c>
      <c r="C447" s="328" t="s">
        <v>583</v>
      </c>
      <c r="D447" s="276">
        <v>9</v>
      </c>
      <c r="E447" s="277">
        <v>0</v>
      </c>
      <c r="F447" s="277">
        <v>0</v>
      </c>
      <c r="G447" s="276">
        <v>0</v>
      </c>
      <c r="H447" s="277">
        <v>0</v>
      </c>
      <c r="I447" s="276">
        <v>4</v>
      </c>
      <c r="J447" s="277">
        <v>1</v>
      </c>
      <c r="K447" s="277">
        <v>0</v>
      </c>
      <c r="L447" s="277">
        <v>0</v>
      </c>
      <c r="M447" s="277">
        <v>0</v>
      </c>
      <c r="N447" s="277">
        <v>0</v>
      </c>
      <c r="O447" s="277">
        <v>2</v>
      </c>
      <c r="P447" s="272">
        <f t="shared" si="80"/>
        <v>13</v>
      </c>
      <c r="Q447" s="273">
        <f t="shared" si="74"/>
        <v>3</v>
      </c>
      <c r="R447" s="272">
        <f t="shared" si="81"/>
        <v>16</v>
      </c>
      <c r="S447" s="278">
        <v>0</v>
      </c>
      <c r="T447" s="278">
        <v>0</v>
      </c>
      <c r="U447" s="275">
        <f t="shared" si="75"/>
        <v>0</v>
      </c>
    </row>
    <row r="448" spans="1:21" hidden="1" outlineLevel="1">
      <c r="A448" s="724"/>
      <c r="B448" s="725"/>
      <c r="C448" s="328" t="s">
        <v>584</v>
      </c>
      <c r="D448" s="276">
        <v>9</v>
      </c>
      <c r="E448" s="277">
        <v>1</v>
      </c>
      <c r="F448" s="277">
        <v>2</v>
      </c>
      <c r="G448" s="277">
        <v>0</v>
      </c>
      <c r="H448" s="277">
        <v>0</v>
      </c>
      <c r="I448" s="276">
        <v>11</v>
      </c>
      <c r="J448" s="277">
        <v>0</v>
      </c>
      <c r="K448" s="277">
        <v>0</v>
      </c>
      <c r="L448" s="277">
        <v>0</v>
      </c>
      <c r="M448" s="277">
        <v>0</v>
      </c>
      <c r="N448" s="277">
        <v>0</v>
      </c>
      <c r="O448" s="277">
        <v>1</v>
      </c>
      <c r="P448" s="272">
        <f t="shared" si="80"/>
        <v>23</v>
      </c>
      <c r="Q448" s="273">
        <f t="shared" si="74"/>
        <v>1</v>
      </c>
      <c r="R448" s="272">
        <f t="shared" si="81"/>
        <v>24</v>
      </c>
      <c r="S448" s="278">
        <v>0</v>
      </c>
      <c r="T448" s="278">
        <v>0</v>
      </c>
      <c r="U448" s="275">
        <f t="shared" si="75"/>
        <v>0</v>
      </c>
    </row>
    <row r="449" spans="1:21" ht="22.5" hidden="1" outlineLevel="1">
      <c r="A449" s="724"/>
      <c r="B449" s="725"/>
      <c r="C449" s="328" t="s">
        <v>585</v>
      </c>
      <c r="D449" s="276">
        <v>0</v>
      </c>
      <c r="E449" s="277">
        <v>0</v>
      </c>
      <c r="F449" s="277">
        <v>1</v>
      </c>
      <c r="G449" s="277">
        <v>0</v>
      </c>
      <c r="H449" s="277">
        <v>0</v>
      </c>
      <c r="I449" s="276">
        <v>5</v>
      </c>
      <c r="J449" s="277">
        <v>0</v>
      </c>
      <c r="K449" s="277">
        <v>0</v>
      </c>
      <c r="L449" s="277">
        <v>0</v>
      </c>
      <c r="M449" s="277">
        <v>0</v>
      </c>
      <c r="N449" s="277">
        <v>0</v>
      </c>
      <c r="O449" s="277">
        <v>0</v>
      </c>
      <c r="P449" s="272">
        <f t="shared" si="80"/>
        <v>6</v>
      </c>
      <c r="Q449" s="273">
        <f t="shared" si="74"/>
        <v>0</v>
      </c>
      <c r="R449" s="272">
        <f t="shared" si="81"/>
        <v>6</v>
      </c>
      <c r="S449" s="278">
        <v>0</v>
      </c>
      <c r="T449" s="278">
        <v>0</v>
      </c>
      <c r="U449" s="275">
        <f t="shared" si="75"/>
        <v>0</v>
      </c>
    </row>
    <row r="450" spans="1:21" ht="22.5" hidden="1" outlineLevel="1">
      <c r="A450" s="724"/>
      <c r="B450" s="725"/>
      <c r="C450" s="328" t="s">
        <v>586</v>
      </c>
      <c r="D450" s="276">
        <v>3</v>
      </c>
      <c r="E450" s="277">
        <v>0</v>
      </c>
      <c r="F450" s="277">
        <v>0</v>
      </c>
      <c r="G450" s="277">
        <v>0</v>
      </c>
      <c r="H450" s="277">
        <v>0</v>
      </c>
      <c r="I450" s="276">
        <v>6</v>
      </c>
      <c r="J450" s="277">
        <v>0</v>
      </c>
      <c r="K450" s="277">
        <v>0</v>
      </c>
      <c r="L450" s="277">
        <v>0</v>
      </c>
      <c r="M450" s="277">
        <v>0</v>
      </c>
      <c r="N450" s="277">
        <v>0</v>
      </c>
      <c r="O450" s="277">
        <v>0</v>
      </c>
      <c r="P450" s="272">
        <f t="shared" si="80"/>
        <v>9</v>
      </c>
      <c r="Q450" s="273">
        <f t="shared" si="74"/>
        <v>0</v>
      </c>
      <c r="R450" s="272">
        <f t="shared" si="81"/>
        <v>9</v>
      </c>
      <c r="S450" s="278">
        <v>0</v>
      </c>
      <c r="T450" s="278">
        <v>0</v>
      </c>
      <c r="U450" s="275">
        <f t="shared" si="75"/>
        <v>0</v>
      </c>
    </row>
    <row r="451" spans="1:21" hidden="1" outlineLevel="1">
      <c r="A451" s="724"/>
      <c r="B451" s="725"/>
      <c r="C451" s="328" t="s">
        <v>587</v>
      </c>
      <c r="D451" s="276">
        <v>0</v>
      </c>
      <c r="E451" s="277">
        <v>0</v>
      </c>
      <c r="F451" s="277">
        <v>0</v>
      </c>
      <c r="G451" s="277">
        <v>0</v>
      </c>
      <c r="H451" s="277">
        <v>0</v>
      </c>
      <c r="I451" s="276">
        <v>2</v>
      </c>
      <c r="J451" s="277">
        <v>0</v>
      </c>
      <c r="K451" s="277">
        <v>0</v>
      </c>
      <c r="L451" s="277">
        <v>0</v>
      </c>
      <c r="M451" s="277">
        <v>0</v>
      </c>
      <c r="N451" s="277">
        <v>0</v>
      </c>
      <c r="O451" s="276">
        <v>1</v>
      </c>
      <c r="P451" s="272">
        <f t="shared" si="80"/>
        <v>2</v>
      </c>
      <c r="Q451" s="273">
        <f t="shared" si="74"/>
        <v>1</v>
      </c>
      <c r="R451" s="272">
        <f t="shared" si="81"/>
        <v>3</v>
      </c>
      <c r="S451" s="278">
        <v>0</v>
      </c>
      <c r="T451" s="278">
        <v>0</v>
      </c>
      <c r="U451" s="275">
        <f t="shared" si="75"/>
        <v>0</v>
      </c>
    </row>
    <row r="452" spans="1:21" ht="22.5" hidden="1" outlineLevel="1">
      <c r="A452" s="724"/>
      <c r="B452" s="725"/>
      <c r="C452" s="328" t="s">
        <v>588</v>
      </c>
      <c r="D452" s="276">
        <v>1</v>
      </c>
      <c r="E452" s="277">
        <v>0</v>
      </c>
      <c r="F452" s="277">
        <v>0</v>
      </c>
      <c r="G452" s="277">
        <v>0</v>
      </c>
      <c r="H452" s="277">
        <v>0</v>
      </c>
      <c r="I452" s="277">
        <v>1</v>
      </c>
      <c r="J452" s="277">
        <v>0</v>
      </c>
      <c r="K452" s="277">
        <v>0</v>
      </c>
      <c r="L452" s="277">
        <v>0</v>
      </c>
      <c r="M452" s="277">
        <v>0</v>
      </c>
      <c r="N452" s="277">
        <v>0</v>
      </c>
      <c r="O452" s="277">
        <v>0</v>
      </c>
      <c r="P452" s="272">
        <f t="shared" si="80"/>
        <v>2</v>
      </c>
      <c r="Q452" s="273">
        <f t="shared" si="74"/>
        <v>0</v>
      </c>
      <c r="R452" s="272">
        <f t="shared" si="81"/>
        <v>2</v>
      </c>
      <c r="S452" s="278">
        <v>0</v>
      </c>
      <c r="T452" s="278">
        <v>0</v>
      </c>
      <c r="U452" s="275">
        <f t="shared" si="75"/>
        <v>0</v>
      </c>
    </row>
    <row r="453" spans="1:21" ht="22.5" hidden="1" outlineLevel="1">
      <c r="A453" s="724"/>
      <c r="B453" s="725"/>
      <c r="C453" s="328" t="s">
        <v>589</v>
      </c>
      <c r="D453" s="276">
        <v>24</v>
      </c>
      <c r="E453" s="276">
        <v>0</v>
      </c>
      <c r="F453" s="276">
        <v>3</v>
      </c>
      <c r="G453" s="276">
        <v>1</v>
      </c>
      <c r="H453" s="276">
        <v>2</v>
      </c>
      <c r="I453" s="276">
        <v>43</v>
      </c>
      <c r="J453" s="277">
        <v>3</v>
      </c>
      <c r="K453" s="277">
        <v>0</v>
      </c>
      <c r="L453" s="277">
        <v>1</v>
      </c>
      <c r="M453" s="277">
        <v>0</v>
      </c>
      <c r="N453" s="277">
        <v>0</v>
      </c>
      <c r="O453" s="277">
        <v>0</v>
      </c>
      <c r="P453" s="272">
        <f t="shared" si="80"/>
        <v>73</v>
      </c>
      <c r="Q453" s="273">
        <f t="shared" si="74"/>
        <v>4</v>
      </c>
      <c r="R453" s="272">
        <f t="shared" si="81"/>
        <v>77</v>
      </c>
      <c r="S453" s="278">
        <v>0</v>
      </c>
      <c r="T453" s="278">
        <v>0</v>
      </c>
      <c r="U453" s="275">
        <f t="shared" si="75"/>
        <v>0</v>
      </c>
    </row>
    <row r="454" spans="1:21" ht="22.5" hidden="1" outlineLevel="1">
      <c r="A454" s="724"/>
      <c r="B454" s="725" t="s">
        <v>590</v>
      </c>
      <c r="C454" s="328" t="s">
        <v>591</v>
      </c>
      <c r="D454" s="276">
        <v>44</v>
      </c>
      <c r="E454" s="277">
        <v>0</v>
      </c>
      <c r="F454" s="277">
        <v>2</v>
      </c>
      <c r="G454" s="277">
        <v>4</v>
      </c>
      <c r="H454" s="277">
        <v>0</v>
      </c>
      <c r="I454" s="276">
        <v>28</v>
      </c>
      <c r="J454" s="277">
        <v>0</v>
      </c>
      <c r="K454" s="277">
        <v>0</v>
      </c>
      <c r="L454" s="277">
        <v>0</v>
      </c>
      <c r="M454" s="277">
        <v>0</v>
      </c>
      <c r="N454" s="277">
        <v>0</v>
      </c>
      <c r="O454" s="277">
        <v>1</v>
      </c>
      <c r="P454" s="272">
        <f t="shared" si="80"/>
        <v>78</v>
      </c>
      <c r="Q454" s="273">
        <f t="shared" si="74"/>
        <v>1</v>
      </c>
      <c r="R454" s="272">
        <f t="shared" si="81"/>
        <v>79</v>
      </c>
      <c r="S454" s="278">
        <v>1</v>
      </c>
      <c r="T454" s="278">
        <v>0</v>
      </c>
      <c r="U454" s="275">
        <f t="shared" si="75"/>
        <v>1</v>
      </c>
    </row>
    <row r="455" spans="1:21" ht="22.5" hidden="1" outlineLevel="1">
      <c r="A455" s="724"/>
      <c r="B455" s="725"/>
      <c r="C455" s="328" t="s">
        <v>592</v>
      </c>
      <c r="D455" s="276">
        <v>79</v>
      </c>
      <c r="E455" s="277">
        <v>3</v>
      </c>
      <c r="F455" s="276">
        <v>14</v>
      </c>
      <c r="G455" s="276">
        <v>16</v>
      </c>
      <c r="H455" s="276">
        <v>5</v>
      </c>
      <c r="I455" s="276">
        <v>153</v>
      </c>
      <c r="J455" s="277">
        <v>0</v>
      </c>
      <c r="K455" s="277">
        <v>0</v>
      </c>
      <c r="L455" s="277">
        <v>0</v>
      </c>
      <c r="M455" s="277">
        <v>0</v>
      </c>
      <c r="N455" s="277">
        <v>0</v>
      </c>
      <c r="O455" s="276">
        <v>2</v>
      </c>
      <c r="P455" s="272">
        <f t="shared" si="80"/>
        <v>270</v>
      </c>
      <c r="Q455" s="273">
        <f t="shared" ref="Q455:Q461" si="82">SUM(J455:O455)</f>
        <v>2</v>
      </c>
      <c r="R455" s="272">
        <f t="shared" si="81"/>
        <v>272</v>
      </c>
      <c r="S455" s="278">
        <v>0</v>
      </c>
      <c r="T455" s="278">
        <v>0</v>
      </c>
      <c r="U455" s="275">
        <f t="shared" ref="U455:U512" si="83">+T455+S455</f>
        <v>0</v>
      </c>
    </row>
    <row r="456" spans="1:21" ht="22.5" hidden="1" outlineLevel="1">
      <c r="A456" s="724"/>
      <c r="B456" s="725"/>
      <c r="C456" s="328" t="s">
        <v>593</v>
      </c>
      <c r="D456" s="276">
        <v>170</v>
      </c>
      <c r="E456" s="276">
        <v>12</v>
      </c>
      <c r="F456" s="276">
        <v>24</v>
      </c>
      <c r="G456" s="276">
        <v>24</v>
      </c>
      <c r="H456" s="276">
        <v>12</v>
      </c>
      <c r="I456" s="276">
        <v>193</v>
      </c>
      <c r="J456" s="276">
        <v>11</v>
      </c>
      <c r="K456" s="276">
        <v>1</v>
      </c>
      <c r="L456" s="276">
        <v>1</v>
      </c>
      <c r="M456" s="276">
        <v>1</v>
      </c>
      <c r="N456" s="277">
        <v>1</v>
      </c>
      <c r="O456" s="276">
        <v>9</v>
      </c>
      <c r="P456" s="272">
        <f t="shared" si="80"/>
        <v>435</v>
      </c>
      <c r="Q456" s="273">
        <f t="shared" si="82"/>
        <v>24</v>
      </c>
      <c r="R456" s="272">
        <f t="shared" si="81"/>
        <v>459</v>
      </c>
      <c r="S456" s="278">
        <v>0</v>
      </c>
      <c r="T456" s="278">
        <v>0</v>
      </c>
      <c r="U456" s="275">
        <f t="shared" si="83"/>
        <v>0</v>
      </c>
    </row>
    <row r="457" spans="1:21" ht="22.5" hidden="1" outlineLevel="1">
      <c r="A457" s="724"/>
      <c r="B457" s="725"/>
      <c r="C457" s="328" t="s">
        <v>594</v>
      </c>
      <c r="D457" s="276">
        <v>26</v>
      </c>
      <c r="E457" s="276">
        <v>0</v>
      </c>
      <c r="F457" s="276">
        <v>3</v>
      </c>
      <c r="G457" s="276">
        <v>2</v>
      </c>
      <c r="H457" s="277">
        <v>0</v>
      </c>
      <c r="I457" s="276">
        <v>28</v>
      </c>
      <c r="J457" s="276">
        <v>1</v>
      </c>
      <c r="K457" s="277">
        <v>0</v>
      </c>
      <c r="L457" s="277">
        <v>0</v>
      </c>
      <c r="M457" s="277">
        <v>1</v>
      </c>
      <c r="N457" s="277">
        <v>0</v>
      </c>
      <c r="O457" s="277">
        <v>0</v>
      </c>
      <c r="P457" s="272">
        <f t="shared" si="80"/>
        <v>59</v>
      </c>
      <c r="Q457" s="273">
        <f t="shared" si="82"/>
        <v>2</v>
      </c>
      <c r="R457" s="272">
        <f t="shared" si="81"/>
        <v>61</v>
      </c>
      <c r="S457" s="278">
        <v>0</v>
      </c>
      <c r="T457" s="278">
        <v>0</v>
      </c>
      <c r="U457" s="275">
        <f t="shared" si="83"/>
        <v>0</v>
      </c>
    </row>
    <row r="458" spans="1:21" hidden="1" outlineLevel="1">
      <c r="A458" s="724"/>
      <c r="B458" s="725"/>
      <c r="C458" s="328" t="s">
        <v>595</v>
      </c>
      <c r="D458" s="276">
        <v>15</v>
      </c>
      <c r="E458" s="277">
        <v>0</v>
      </c>
      <c r="F458" s="276">
        <v>2</v>
      </c>
      <c r="G458" s="276">
        <v>0</v>
      </c>
      <c r="H458" s="277">
        <v>0</v>
      </c>
      <c r="I458" s="276">
        <v>13</v>
      </c>
      <c r="J458" s="276">
        <v>10</v>
      </c>
      <c r="K458" s="277">
        <v>0</v>
      </c>
      <c r="L458" s="277">
        <v>0</v>
      </c>
      <c r="M458" s="277">
        <v>1</v>
      </c>
      <c r="N458" s="277">
        <v>0</v>
      </c>
      <c r="O458" s="276">
        <v>1</v>
      </c>
      <c r="P458" s="272">
        <f t="shared" si="80"/>
        <v>30</v>
      </c>
      <c r="Q458" s="273">
        <f t="shared" si="82"/>
        <v>12</v>
      </c>
      <c r="R458" s="272">
        <f t="shared" si="81"/>
        <v>42</v>
      </c>
      <c r="S458" s="278">
        <v>0</v>
      </c>
      <c r="T458" s="278">
        <v>0</v>
      </c>
      <c r="U458" s="275">
        <f t="shared" si="83"/>
        <v>0</v>
      </c>
    </row>
    <row r="459" spans="1:21" hidden="1" outlineLevel="1">
      <c r="A459" s="724"/>
      <c r="B459" s="725"/>
      <c r="C459" s="328" t="s">
        <v>596</v>
      </c>
      <c r="D459" s="276">
        <v>18</v>
      </c>
      <c r="E459" s="277">
        <v>1</v>
      </c>
      <c r="F459" s="277">
        <v>0</v>
      </c>
      <c r="G459" s="276">
        <v>3</v>
      </c>
      <c r="H459" s="277">
        <v>0</v>
      </c>
      <c r="I459" s="276">
        <v>23</v>
      </c>
      <c r="J459" s="276">
        <v>3</v>
      </c>
      <c r="K459" s="277">
        <v>0</v>
      </c>
      <c r="L459" s="277">
        <v>3</v>
      </c>
      <c r="M459" s="277">
        <v>1</v>
      </c>
      <c r="N459" s="277">
        <v>0</v>
      </c>
      <c r="O459" s="276">
        <v>1</v>
      </c>
      <c r="P459" s="272">
        <f t="shared" si="80"/>
        <v>45</v>
      </c>
      <c r="Q459" s="273">
        <f t="shared" si="82"/>
        <v>8</v>
      </c>
      <c r="R459" s="272">
        <f t="shared" si="81"/>
        <v>53</v>
      </c>
      <c r="S459" s="278">
        <v>0</v>
      </c>
      <c r="T459" s="278">
        <v>0</v>
      </c>
      <c r="U459" s="275">
        <f t="shared" si="83"/>
        <v>0</v>
      </c>
    </row>
    <row r="460" spans="1:21" hidden="1" outlineLevel="1">
      <c r="A460" s="724"/>
      <c r="B460" s="725"/>
      <c r="C460" s="328" t="s">
        <v>597</v>
      </c>
      <c r="D460" s="276">
        <v>58</v>
      </c>
      <c r="E460" s="276">
        <v>3</v>
      </c>
      <c r="F460" s="276">
        <v>9</v>
      </c>
      <c r="G460" s="276">
        <v>3</v>
      </c>
      <c r="H460" s="276">
        <v>4</v>
      </c>
      <c r="I460" s="276">
        <v>91</v>
      </c>
      <c r="J460" s="276">
        <v>5</v>
      </c>
      <c r="K460" s="277">
        <v>0</v>
      </c>
      <c r="L460" s="276">
        <v>1</v>
      </c>
      <c r="M460" s="276">
        <v>0</v>
      </c>
      <c r="N460" s="277">
        <v>0</v>
      </c>
      <c r="O460" s="276">
        <v>4</v>
      </c>
      <c r="P460" s="272">
        <f t="shared" si="80"/>
        <v>168</v>
      </c>
      <c r="Q460" s="273">
        <f t="shared" si="82"/>
        <v>10</v>
      </c>
      <c r="R460" s="272">
        <f t="shared" si="81"/>
        <v>178</v>
      </c>
      <c r="S460" s="278">
        <v>0</v>
      </c>
      <c r="T460" s="278">
        <v>0</v>
      </c>
      <c r="U460" s="275">
        <f t="shared" si="83"/>
        <v>0</v>
      </c>
    </row>
    <row r="461" spans="1:21" ht="56.25" hidden="1" outlineLevel="1">
      <c r="A461" s="724"/>
      <c r="B461" s="328" t="s">
        <v>598</v>
      </c>
      <c r="C461" s="328" t="s">
        <v>599</v>
      </c>
      <c r="D461" s="276">
        <v>56</v>
      </c>
      <c r="E461" s="276">
        <v>0</v>
      </c>
      <c r="F461" s="276">
        <v>2</v>
      </c>
      <c r="G461" s="276">
        <v>0</v>
      </c>
      <c r="H461" s="276">
        <v>1</v>
      </c>
      <c r="I461" s="276">
        <v>51</v>
      </c>
      <c r="J461" s="276">
        <v>19</v>
      </c>
      <c r="K461" s="277">
        <v>1</v>
      </c>
      <c r="L461" s="276">
        <v>3</v>
      </c>
      <c r="M461" s="277">
        <v>1</v>
      </c>
      <c r="N461" s="277">
        <v>0</v>
      </c>
      <c r="O461" s="276">
        <v>12</v>
      </c>
      <c r="P461" s="272">
        <f t="shared" si="80"/>
        <v>110</v>
      </c>
      <c r="Q461" s="273">
        <f t="shared" si="82"/>
        <v>36</v>
      </c>
      <c r="R461" s="272">
        <f t="shared" si="81"/>
        <v>146</v>
      </c>
      <c r="S461" s="278">
        <v>0</v>
      </c>
      <c r="T461" s="278">
        <v>0</v>
      </c>
      <c r="U461" s="275">
        <f t="shared" si="83"/>
        <v>0</v>
      </c>
    </row>
    <row r="462" spans="1:21" ht="14.1" customHeight="1" collapsed="1">
      <c r="A462" s="721" t="s">
        <v>600</v>
      </c>
      <c r="B462" s="721"/>
      <c r="C462" s="721"/>
      <c r="D462" s="191">
        <f t="shared" ref="D462:T462" si="84">SUM(D463:D499)</f>
        <v>2891</v>
      </c>
      <c r="E462" s="191">
        <f t="shared" si="84"/>
        <v>92</v>
      </c>
      <c r="F462" s="191">
        <f t="shared" si="84"/>
        <v>223</v>
      </c>
      <c r="G462" s="191">
        <f t="shared" si="84"/>
        <v>333</v>
      </c>
      <c r="H462" s="191">
        <f t="shared" si="84"/>
        <v>75</v>
      </c>
      <c r="I462" s="191">
        <f t="shared" si="84"/>
        <v>1775</v>
      </c>
      <c r="J462" s="191">
        <f t="shared" si="84"/>
        <v>1563</v>
      </c>
      <c r="K462" s="191">
        <f t="shared" si="84"/>
        <v>45</v>
      </c>
      <c r="L462" s="191">
        <f t="shared" si="84"/>
        <v>89</v>
      </c>
      <c r="M462" s="191">
        <f t="shared" si="84"/>
        <v>136</v>
      </c>
      <c r="N462" s="191">
        <f t="shared" si="84"/>
        <v>39</v>
      </c>
      <c r="O462" s="191">
        <f t="shared" si="84"/>
        <v>582</v>
      </c>
      <c r="P462" s="192">
        <f t="shared" ref="P462:P500" si="85">SUM(D462:I462)</f>
        <v>5389</v>
      </c>
      <c r="Q462" s="192">
        <f t="shared" ref="Q462:Q512" si="86">SUM(J462:O462)</f>
        <v>2454</v>
      </c>
      <c r="R462" s="192">
        <f t="shared" si="81"/>
        <v>7843</v>
      </c>
      <c r="S462" s="192">
        <f t="shared" si="84"/>
        <v>2</v>
      </c>
      <c r="T462" s="192">
        <f t="shared" si="84"/>
        <v>0</v>
      </c>
      <c r="U462" s="192">
        <f t="shared" si="83"/>
        <v>2</v>
      </c>
    </row>
    <row r="463" spans="1:21" ht="33.75" hidden="1" outlineLevel="1">
      <c r="A463" s="724" t="s">
        <v>600</v>
      </c>
      <c r="B463" s="725" t="s">
        <v>601</v>
      </c>
      <c r="C463" s="328" t="s">
        <v>602</v>
      </c>
      <c r="D463" s="276">
        <v>1417</v>
      </c>
      <c r="E463" s="276">
        <v>47</v>
      </c>
      <c r="F463" s="276">
        <v>126</v>
      </c>
      <c r="G463" s="276">
        <v>184</v>
      </c>
      <c r="H463" s="276">
        <v>39</v>
      </c>
      <c r="I463" s="276">
        <v>775</v>
      </c>
      <c r="J463" s="276">
        <v>694</v>
      </c>
      <c r="K463" s="276">
        <v>27</v>
      </c>
      <c r="L463" s="276">
        <v>47</v>
      </c>
      <c r="M463" s="276">
        <v>75</v>
      </c>
      <c r="N463" s="276">
        <v>23</v>
      </c>
      <c r="O463" s="276">
        <v>335</v>
      </c>
      <c r="P463" s="272">
        <f t="shared" si="85"/>
        <v>2588</v>
      </c>
      <c r="Q463" s="273">
        <f t="shared" si="86"/>
        <v>1201</v>
      </c>
      <c r="R463" s="272">
        <f t="shared" si="81"/>
        <v>3789</v>
      </c>
      <c r="S463" s="278">
        <v>0</v>
      </c>
      <c r="T463" s="278">
        <v>0</v>
      </c>
      <c r="U463" s="275">
        <f t="shared" si="83"/>
        <v>0</v>
      </c>
    </row>
    <row r="464" spans="1:21" ht="33.75" hidden="1" outlineLevel="1">
      <c r="A464" s="724"/>
      <c r="B464" s="725"/>
      <c r="C464" s="328" t="s">
        <v>603</v>
      </c>
      <c r="D464" s="276">
        <v>261</v>
      </c>
      <c r="E464" s="276">
        <v>7</v>
      </c>
      <c r="F464" s="276">
        <v>11</v>
      </c>
      <c r="G464" s="276">
        <v>14</v>
      </c>
      <c r="H464" s="276">
        <v>4</v>
      </c>
      <c r="I464" s="276">
        <v>90</v>
      </c>
      <c r="J464" s="276">
        <v>183</v>
      </c>
      <c r="K464" s="276">
        <v>2</v>
      </c>
      <c r="L464" s="276">
        <v>4</v>
      </c>
      <c r="M464" s="276">
        <v>12</v>
      </c>
      <c r="N464" s="276">
        <v>3</v>
      </c>
      <c r="O464" s="276">
        <v>34</v>
      </c>
      <c r="P464" s="272">
        <f t="shared" si="85"/>
        <v>387</v>
      </c>
      <c r="Q464" s="273">
        <f t="shared" si="86"/>
        <v>238</v>
      </c>
      <c r="R464" s="272">
        <f t="shared" si="81"/>
        <v>625</v>
      </c>
      <c r="S464" s="278">
        <v>0</v>
      </c>
      <c r="T464" s="278">
        <v>0</v>
      </c>
      <c r="U464" s="275">
        <f t="shared" si="83"/>
        <v>0</v>
      </c>
    </row>
    <row r="465" spans="1:21" ht="22.5" hidden="1" outlineLevel="1">
      <c r="A465" s="724"/>
      <c r="B465" s="725" t="s">
        <v>604</v>
      </c>
      <c r="C465" s="328" t="s">
        <v>605</v>
      </c>
      <c r="D465" s="276">
        <v>11</v>
      </c>
      <c r="E465" s="277">
        <v>1</v>
      </c>
      <c r="F465" s="276">
        <v>2</v>
      </c>
      <c r="G465" s="276">
        <v>2</v>
      </c>
      <c r="H465" s="276">
        <v>0</v>
      </c>
      <c r="I465" s="276">
        <v>6</v>
      </c>
      <c r="J465" s="276">
        <v>2</v>
      </c>
      <c r="K465" s="277">
        <v>0</v>
      </c>
      <c r="L465" s="277">
        <v>0</v>
      </c>
      <c r="M465" s="277">
        <v>0</v>
      </c>
      <c r="N465" s="277">
        <v>0</v>
      </c>
      <c r="O465" s="276">
        <v>1</v>
      </c>
      <c r="P465" s="272">
        <f t="shared" si="85"/>
        <v>22</v>
      </c>
      <c r="Q465" s="273">
        <f t="shared" si="86"/>
        <v>3</v>
      </c>
      <c r="R465" s="272">
        <f t="shared" si="81"/>
        <v>25</v>
      </c>
      <c r="S465" s="278">
        <v>0</v>
      </c>
      <c r="T465" s="278">
        <v>0</v>
      </c>
      <c r="U465" s="275">
        <f t="shared" si="83"/>
        <v>0</v>
      </c>
    </row>
    <row r="466" spans="1:21" ht="22.5" hidden="1" outlineLevel="1">
      <c r="A466" s="724"/>
      <c r="B466" s="725"/>
      <c r="C466" s="328" t="s">
        <v>606</v>
      </c>
      <c r="D466" s="276">
        <v>88</v>
      </c>
      <c r="E466" s="276">
        <v>4</v>
      </c>
      <c r="F466" s="276">
        <v>3</v>
      </c>
      <c r="G466" s="276">
        <v>6</v>
      </c>
      <c r="H466" s="276">
        <v>2</v>
      </c>
      <c r="I466" s="276">
        <v>76</v>
      </c>
      <c r="J466" s="276">
        <v>8</v>
      </c>
      <c r="K466" s="277">
        <v>1</v>
      </c>
      <c r="L466" s="276">
        <v>0</v>
      </c>
      <c r="M466" s="277">
        <v>1</v>
      </c>
      <c r="N466" s="277">
        <v>0</v>
      </c>
      <c r="O466" s="276">
        <v>7</v>
      </c>
      <c r="P466" s="272">
        <f t="shared" si="85"/>
        <v>179</v>
      </c>
      <c r="Q466" s="273">
        <f t="shared" si="86"/>
        <v>17</v>
      </c>
      <c r="R466" s="272">
        <f t="shared" si="81"/>
        <v>196</v>
      </c>
      <c r="S466" s="278">
        <v>0</v>
      </c>
      <c r="T466" s="278">
        <v>0</v>
      </c>
      <c r="U466" s="275">
        <f t="shared" si="83"/>
        <v>0</v>
      </c>
    </row>
    <row r="467" spans="1:21" ht="33.75" hidden="1" outlineLevel="1">
      <c r="A467" s="724"/>
      <c r="B467" s="725"/>
      <c r="C467" s="328" t="s">
        <v>607</v>
      </c>
      <c r="D467" s="276">
        <v>3</v>
      </c>
      <c r="E467" s="277">
        <v>0</v>
      </c>
      <c r="F467" s="277">
        <v>1</v>
      </c>
      <c r="G467" s="276">
        <v>0</v>
      </c>
      <c r="H467" s="277">
        <v>0</v>
      </c>
      <c r="I467" s="276">
        <v>4</v>
      </c>
      <c r="J467" s="277">
        <v>0</v>
      </c>
      <c r="K467" s="277">
        <v>0</v>
      </c>
      <c r="L467" s="277">
        <v>0</v>
      </c>
      <c r="M467" s="276">
        <v>0</v>
      </c>
      <c r="N467" s="277">
        <v>0</v>
      </c>
      <c r="O467" s="277">
        <v>0</v>
      </c>
      <c r="P467" s="272">
        <f t="shared" si="85"/>
        <v>8</v>
      </c>
      <c r="Q467" s="273">
        <f t="shared" si="86"/>
        <v>0</v>
      </c>
      <c r="R467" s="272">
        <f t="shared" si="81"/>
        <v>8</v>
      </c>
      <c r="S467" s="278">
        <v>0</v>
      </c>
      <c r="T467" s="278">
        <v>0</v>
      </c>
      <c r="U467" s="275">
        <f t="shared" si="83"/>
        <v>0</v>
      </c>
    </row>
    <row r="468" spans="1:21" ht="33.75" hidden="1" outlineLevel="1">
      <c r="A468" s="724"/>
      <c r="B468" s="725"/>
      <c r="C468" s="328" t="s">
        <v>608</v>
      </c>
      <c r="D468" s="276">
        <v>33</v>
      </c>
      <c r="E468" s="277">
        <v>0</v>
      </c>
      <c r="F468" s="277">
        <v>2</v>
      </c>
      <c r="G468" s="276">
        <v>7</v>
      </c>
      <c r="H468" s="276">
        <v>1</v>
      </c>
      <c r="I468" s="276">
        <v>40</v>
      </c>
      <c r="J468" s="276">
        <v>18</v>
      </c>
      <c r="K468" s="277">
        <v>0</v>
      </c>
      <c r="L468" s="276">
        <v>6</v>
      </c>
      <c r="M468" s="276">
        <v>3</v>
      </c>
      <c r="N468" s="277">
        <v>0</v>
      </c>
      <c r="O468" s="276">
        <v>12</v>
      </c>
      <c r="P468" s="272">
        <f t="shared" si="85"/>
        <v>83</v>
      </c>
      <c r="Q468" s="273">
        <f t="shared" si="86"/>
        <v>39</v>
      </c>
      <c r="R468" s="272">
        <f t="shared" si="81"/>
        <v>122</v>
      </c>
      <c r="S468" s="278">
        <v>0</v>
      </c>
      <c r="T468" s="278">
        <v>0</v>
      </c>
      <c r="U468" s="275">
        <f t="shared" si="83"/>
        <v>0</v>
      </c>
    </row>
    <row r="469" spans="1:21" ht="22.5" hidden="1" outlineLevel="1">
      <c r="A469" s="724"/>
      <c r="B469" s="725"/>
      <c r="C469" s="328" t="s">
        <v>609</v>
      </c>
      <c r="D469" s="276">
        <v>12</v>
      </c>
      <c r="E469" s="277">
        <v>0</v>
      </c>
      <c r="F469" s="277">
        <v>1</v>
      </c>
      <c r="G469" s="276">
        <v>1</v>
      </c>
      <c r="H469" s="277">
        <v>0</v>
      </c>
      <c r="I469" s="276">
        <v>19</v>
      </c>
      <c r="J469" s="277">
        <v>2</v>
      </c>
      <c r="K469" s="277">
        <v>0</v>
      </c>
      <c r="L469" s="277">
        <v>0</v>
      </c>
      <c r="M469" s="277">
        <v>0</v>
      </c>
      <c r="N469" s="277">
        <v>0</v>
      </c>
      <c r="O469" s="277">
        <v>0</v>
      </c>
      <c r="P469" s="272">
        <f t="shared" si="85"/>
        <v>33</v>
      </c>
      <c r="Q469" s="273">
        <f t="shared" si="86"/>
        <v>2</v>
      </c>
      <c r="R469" s="272">
        <f t="shared" si="81"/>
        <v>35</v>
      </c>
      <c r="S469" s="278">
        <v>0</v>
      </c>
      <c r="T469" s="278">
        <v>0</v>
      </c>
      <c r="U469" s="275">
        <f t="shared" si="83"/>
        <v>0</v>
      </c>
    </row>
    <row r="470" spans="1:21" ht="22.5" hidden="1" outlineLevel="1">
      <c r="A470" s="724"/>
      <c r="B470" s="725"/>
      <c r="C470" s="328" t="s">
        <v>610</v>
      </c>
      <c r="D470" s="276">
        <v>3</v>
      </c>
      <c r="E470" s="277">
        <v>0</v>
      </c>
      <c r="F470" s="277">
        <v>0</v>
      </c>
      <c r="G470" s="276">
        <v>1</v>
      </c>
      <c r="H470" s="277">
        <v>0</v>
      </c>
      <c r="I470" s="276">
        <v>3</v>
      </c>
      <c r="J470" s="276">
        <v>0</v>
      </c>
      <c r="K470" s="277">
        <v>0</v>
      </c>
      <c r="L470" s="277">
        <v>0</v>
      </c>
      <c r="M470" s="277">
        <v>0</v>
      </c>
      <c r="N470" s="277">
        <v>0</v>
      </c>
      <c r="O470" s="277">
        <v>0</v>
      </c>
      <c r="P470" s="272">
        <f t="shared" si="85"/>
        <v>7</v>
      </c>
      <c r="Q470" s="273">
        <f t="shared" si="86"/>
        <v>0</v>
      </c>
      <c r="R470" s="272">
        <f t="shared" si="81"/>
        <v>7</v>
      </c>
      <c r="S470" s="278">
        <v>0</v>
      </c>
      <c r="T470" s="278">
        <v>0</v>
      </c>
      <c r="U470" s="275">
        <f t="shared" si="83"/>
        <v>0</v>
      </c>
    </row>
    <row r="471" spans="1:21" ht="33.75" hidden="1" outlineLevel="1">
      <c r="A471" s="724"/>
      <c r="B471" s="725"/>
      <c r="C471" s="328" t="s">
        <v>611</v>
      </c>
      <c r="D471" s="276">
        <v>111</v>
      </c>
      <c r="E471" s="276">
        <v>3</v>
      </c>
      <c r="F471" s="276">
        <v>10</v>
      </c>
      <c r="G471" s="276">
        <v>11</v>
      </c>
      <c r="H471" s="276">
        <v>2</v>
      </c>
      <c r="I471" s="276">
        <v>68</v>
      </c>
      <c r="J471" s="276">
        <v>64</v>
      </c>
      <c r="K471" s="276">
        <v>2</v>
      </c>
      <c r="L471" s="276">
        <v>4</v>
      </c>
      <c r="M471" s="276">
        <v>7</v>
      </c>
      <c r="N471" s="277">
        <v>1</v>
      </c>
      <c r="O471" s="276">
        <v>20</v>
      </c>
      <c r="P471" s="272">
        <f t="shared" si="85"/>
        <v>205</v>
      </c>
      <c r="Q471" s="273">
        <f t="shared" si="86"/>
        <v>98</v>
      </c>
      <c r="R471" s="272">
        <f t="shared" si="81"/>
        <v>303</v>
      </c>
      <c r="S471" s="278">
        <v>1</v>
      </c>
      <c r="T471" s="278">
        <v>0</v>
      </c>
      <c r="U471" s="275">
        <f t="shared" si="83"/>
        <v>1</v>
      </c>
    </row>
    <row r="472" spans="1:21" ht="56.25" hidden="1" outlineLevel="1">
      <c r="A472" s="724"/>
      <c r="B472" s="328" t="s">
        <v>612</v>
      </c>
      <c r="C472" s="328" t="s">
        <v>613</v>
      </c>
      <c r="D472" s="276">
        <v>134</v>
      </c>
      <c r="E472" s="276">
        <v>1</v>
      </c>
      <c r="F472" s="276">
        <v>5</v>
      </c>
      <c r="G472" s="276">
        <v>23</v>
      </c>
      <c r="H472" s="276">
        <v>6</v>
      </c>
      <c r="I472" s="276">
        <v>134</v>
      </c>
      <c r="J472" s="276">
        <v>7</v>
      </c>
      <c r="K472" s="277">
        <v>0</v>
      </c>
      <c r="L472" s="276">
        <v>2</v>
      </c>
      <c r="M472" s="277">
        <v>0</v>
      </c>
      <c r="N472" s="277">
        <v>0</v>
      </c>
      <c r="O472" s="276">
        <v>6</v>
      </c>
      <c r="P472" s="272">
        <f t="shared" si="85"/>
        <v>303</v>
      </c>
      <c r="Q472" s="273">
        <f t="shared" si="86"/>
        <v>15</v>
      </c>
      <c r="R472" s="272">
        <f t="shared" si="81"/>
        <v>318</v>
      </c>
      <c r="S472" s="278">
        <v>0</v>
      </c>
      <c r="T472" s="278">
        <v>0</v>
      </c>
      <c r="U472" s="275">
        <f t="shared" si="83"/>
        <v>0</v>
      </c>
    </row>
    <row r="473" spans="1:21" ht="45" hidden="1" outlineLevel="1">
      <c r="A473" s="724"/>
      <c r="B473" s="725" t="s">
        <v>614</v>
      </c>
      <c r="C473" s="328" t="s">
        <v>615</v>
      </c>
      <c r="D473" s="276">
        <v>32</v>
      </c>
      <c r="E473" s="277">
        <v>2</v>
      </c>
      <c r="F473" s="276">
        <v>1</v>
      </c>
      <c r="G473" s="276">
        <v>1</v>
      </c>
      <c r="H473" s="277">
        <v>2</v>
      </c>
      <c r="I473" s="276">
        <v>20</v>
      </c>
      <c r="J473" s="276">
        <v>6</v>
      </c>
      <c r="K473" s="277">
        <v>0</v>
      </c>
      <c r="L473" s="277">
        <v>2</v>
      </c>
      <c r="M473" s="276">
        <v>0</v>
      </c>
      <c r="N473" s="277">
        <v>0</v>
      </c>
      <c r="O473" s="276">
        <v>1</v>
      </c>
      <c r="P473" s="272">
        <f t="shared" si="85"/>
        <v>58</v>
      </c>
      <c r="Q473" s="273">
        <f t="shared" si="86"/>
        <v>9</v>
      </c>
      <c r="R473" s="272">
        <f t="shared" si="81"/>
        <v>67</v>
      </c>
      <c r="S473" s="278">
        <v>0</v>
      </c>
      <c r="T473" s="278">
        <v>0</v>
      </c>
      <c r="U473" s="275">
        <f t="shared" si="83"/>
        <v>0</v>
      </c>
    </row>
    <row r="474" spans="1:21" ht="33.75" hidden="1" outlineLevel="1">
      <c r="A474" s="724"/>
      <c r="B474" s="725"/>
      <c r="C474" s="328" t="s">
        <v>616</v>
      </c>
      <c r="D474" s="276">
        <v>9</v>
      </c>
      <c r="E474" s="277">
        <v>1</v>
      </c>
      <c r="F474" s="277">
        <v>0</v>
      </c>
      <c r="G474" s="276">
        <v>0</v>
      </c>
      <c r="H474" s="277">
        <v>0</v>
      </c>
      <c r="I474" s="276">
        <v>6</v>
      </c>
      <c r="J474" s="276">
        <v>4</v>
      </c>
      <c r="K474" s="277">
        <v>0</v>
      </c>
      <c r="L474" s="276">
        <v>0</v>
      </c>
      <c r="M474" s="277">
        <v>0</v>
      </c>
      <c r="N474" s="277">
        <v>0</v>
      </c>
      <c r="O474" s="277">
        <v>1</v>
      </c>
      <c r="P474" s="272">
        <f t="shared" si="85"/>
        <v>16</v>
      </c>
      <c r="Q474" s="273">
        <f t="shared" si="86"/>
        <v>5</v>
      </c>
      <c r="R474" s="272">
        <f t="shared" si="81"/>
        <v>21</v>
      </c>
      <c r="S474" s="278">
        <v>0</v>
      </c>
      <c r="T474" s="278">
        <v>0</v>
      </c>
      <c r="U474" s="275">
        <f t="shared" si="83"/>
        <v>0</v>
      </c>
    </row>
    <row r="475" spans="1:21" ht="33.75" hidden="1" outlineLevel="1">
      <c r="A475" s="724"/>
      <c r="B475" s="725"/>
      <c r="C475" s="328" t="s">
        <v>617</v>
      </c>
      <c r="D475" s="276">
        <v>15</v>
      </c>
      <c r="E475" s="276">
        <v>0</v>
      </c>
      <c r="F475" s="276">
        <v>0</v>
      </c>
      <c r="G475" s="276">
        <v>2</v>
      </c>
      <c r="H475" s="276">
        <v>1</v>
      </c>
      <c r="I475" s="276">
        <v>9</v>
      </c>
      <c r="J475" s="276">
        <v>1</v>
      </c>
      <c r="K475" s="277">
        <v>0</v>
      </c>
      <c r="L475" s="277">
        <v>1</v>
      </c>
      <c r="M475" s="277">
        <v>0</v>
      </c>
      <c r="N475" s="277">
        <v>0</v>
      </c>
      <c r="O475" s="277">
        <v>2</v>
      </c>
      <c r="P475" s="272">
        <f t="shared" si="85"/>
        <v>27</v>
      </c>
      <c r="Q475" s="273">
        <f t="shared" si="86"/>
        <v>4</v>
      </c>
      <c r="R475" s="272">
        <f t="shared" si="81"/>
        <v>31</v>
      </c>
      <c r="S475" s="278">
        <v>0</v>
      </c>
      <c r="T475" s="278">
        <v>0</v>
      </c>
      <c r="U475" s="275">
        <f t="shared" si="83"/>
        <v>0</v>
      </c>
    </row>
    <row r="476" spans="1:21" ht="33.75" hidden="1" outlineLevel="1">
      <c r="A476" s="724"/>
      <c r="B476" s="725" t="s">
        <v>618</v>
      </c>
      <c r="C476" s="328" t="s">
        <v>619</v>
      </c>
      <c r="D476" s="276">
        <v>99</v>
      </c>
      <c r="E476" s="276">
        <v>3</v>
      </c>
      <c r="F476" s="276">
        <v>7</v>
      </c>
      <c r="G476" s="276">
        <v>11</v>
      </c>
      <c r="H476" s="276">
        <v>1</v>
      </c>
      <c r="I476" s="276">
        <v>31</v>
      </c>
      <c r="J476" s="276">
        <v>140</v>
      </c>
      <c r="K476" s="276">
        <v>3</v>
      </c>
      <c r="L476" s="276">
        <v>5</v>
      </c>
      <c r="M476" s="276">
        <v>8</v>
      </c>
      <c r="N476" s="277">
        <v>2</v>
      </c>
      <c r="O476" s="276">
        <v>43</v>
      </c>
      <c r="P476" s="272">
        <f t="shared" si="85"/>
        <v>152</v>
      </c>
      <c r="Q476" s="273">
        <f t="shared" si="86"/>
        <v>201</v>
      </c>
      <c r="R476" s="272">
        <f t="shared" si="81"/>
        <v>353</v>
      </c>
      <c r="S476" s="278">
        <v>1</v>
      </c>
      <c r="T476" s="278">
        <v>0</v>
      </c>
      <c r="U476" s="275">
        <f t="shared" si="83"/>
        <v>1</v>
      </c>
    </row>
    <row r="477" spans="1:21" ht="33.75" hidden="1" outlineLevel="1">
      <c r="A477" s="724"/>
      <c r="B477" s="725"/>
      <c r="C477" s="328" t="s">
        <v>620</v>
      </c>
      <c r="D477" s="276">
        <v>114</v>
      </c>
      <c r="E477" s="276">
        <v>11</v>
      </c>
      <c r="F477" s="276">
        <v>16</v>
      </c>
      <c r="G477" s="276">
        <v>15</v>
      </c>
      <c r="H477" s="276">
        <v>4</v>
      </c>
      <c r="I477" s="276">
        <v>137</v>
      </c>
      <c r="J477" s="276">
        <v>13</v>
      </c>
      <c r="K477" s="276">
        <v>0</v>
      </c>
      <c r="L477" s="276">
        <v>0</v>
      </c>
      <c r="M477" s="276">
        <v>0</v>
      </c>
      <c r="N477" s="277">
        <v>0</v>
      </c>
      <c r="O477" s="276">
        <v>7</v>
      </c>
      <c r="P477" s="272">
        <f t="shared" si="85"/>
        <v>297</v>
      </c>
      <c r="Q477" s="273">
        <f t="shared" si="86"/>
        <v>20</v>
      </c>
      <c r="R477" s="272">
        <f t="shared" si="81"/>
        <v>317</v>
      </c>
      <c r="S477" s="278">
        <v>0</v>
      </c>
      <c r="T477" s="278">
        <v>0</v>
      </c>
      <c r="U477" s="275">
        <f t="shared" si="83"/>
        <v>0</v>
      </c>
    </row>
    <row r="478" spans="1:21" ht="33.75" hidden="1" outlineLevel="1">
      <c r="A478" s="724"/>
      <c r="B478" s="725"/>
      <c r="C478" s="328" t="s">
        <v>621</v>
      </c>
      <c r="D478" s="276">
        <v>12</v>
      </c>
      <c r="E478" s="277">
        <v>0</v>
      </c>
      <c r="F478" s="277">
        <v>3</v>
      </c>
      <c r="G478" s="277">
        <v>0</v>
      </c>
      <c r="H478" s="277">
        <v>0</v>
      </c>
      <c r="I478" s="276">
        <v>13</v>
      </c>
      <c r="J478" s="276">
        <v>1</v>
      </c>
      <c r="K478" s="277">
        <v>0</v>
      </c>
      <c r="L478" s="277">
        <v>1</v>
      </c>
      <c r="M478" s="277">
        <v>0</v>
      </c>
      <c r="N478" s="277">
        <v>0</v>
      </c>
      <c r="O478" s="277">
        <v>1</v>
      </c>
      <c r="P478" s="272">
        <f t="shared" si="85"/>
        <v>28</v>
      </c>
      <c r="Q478" s="273">
        <f t="shared" si="86"/>
        <v>3</v>
      </c>
      <c r="R478" s="272">
        <f t="shared" si="81"/>
        <v>31</v>
      </c>
      <c r="S478" s="278">
        <v>0</v>
      </c>
      <c r="T478" s="278">
        <v>0</v>
      </c>
      <c r="U478" s="275">
        <f t="shared" si="83"/>
        <v>0</v>
      </c>
    </row>
    <row r="479" spans="1:21" ht="33.75" hidden="1" outlineLevel="1">
      <c r="A479" s="724"/>
      <c r="B479" s="725"/>
      <c r="C479" s="328" t="s">
        <v>622</v>
      </c>
      <c r="D479" s="276">
        <v>43</v>
      </c>
      <c r="E479" s="276">
        <v>1</v>
      </c>
      <c r="F479" s="276">
        <v>3</v>
      </c>
      <c r="G479" s="276">
        <v>8</v>
      </c>
      <c r="H479" s="277">
        <v>0</v>
      </c>
      <c r="I479" s="276">
        <v>41</v>
      </c>
      <c r="J479" s="276">
        <v>7</v>
      </c>
      <c r="K479" s="277">
        <v>0</v>
      </c>
      <c r="L479" s="276">
        <v>1</v>
      </c>
      <c r="M479" s="276">
        <v>1</v>
      </c>
      <c r="N479" s="276">
        <v>1</v>
      </c>
      <c r="O479" s="276">
        <v>6</v>
      </c>
      <c r="P479" s="272">
        <f t="shared" si="85"/>
        <v>96</v>
      </c>
      <c r="Q479" s="273">
        <f t="shared" si="86"/>
        <v>16</v>
      </c>
      <c r="R479" s="272">
        <f t="shared" si="81"/>
        <v>112</v>
      </c>
      <c r="S479" s="278">
        <v>0</v>
      </c>
      <c r="T479" s="278">
        <v>0</v>
      </c>
      <c r="U479" s="275">
        <f t="shared" si="83"/>
        <v>0</v>
      </c>
    </row>
    <row r="480" spans="1:21" ht="45" hidden="1" outlineLevel="1">
      <c r="A480" s="724"/>
      <c r="B480" s="725"/>
      <c r="C480" s="328" t="s">
        <v>623</v>
      </c>
      <c r="D480" s="276">
        <v>155</v>
      </c>
      <c r="E480" s="276">
        <v>2</v>
      </c>
      <c r="F480" s="276">
        <v>10</v>
      </c>
      <c r="G480" s="276">
        <v>14</v>
      </c>
      <c r="H480" s="276">
        <v>1</v>
      </c>
      <c r="I480" s="276">
        <v>102</v>
      </c>
      <c r="J480" s="276">
        <v>52</v>
      </c>
      <c r="K480" s="276">
        <v>2</v>
      </c>
      <c r="L480" s="277">
        <v>1</v>
      </c>
      <c r="M480" s="276">
        <v>3</v>
      </c>
      <c r="N480" s="276">
        <v>2</v>
      </c>
      <c r="O480" s="276">
        <v>17</v>
      </c>
      <c r="P480" s="272">
        <f t="shared" si="85"/>
        <v>284</v>
      </c>
      <c r="Q480" s="273">
        <f t="shared" si="86"/>
        <v>77</v>
      </c>
      <c r="R480" s="272">
        <f t="shared" si="81"/>
        <v>361</v>
      </c>
      <c r="S480" s="278">
        <v>0</v>
      </c>
      <c r="T480" s="278">
        <v>0</v>
      </c>
      <c r="U480" s="275">
        <f t="shared" si="83"/>
        <v>0</v>
      </c>
    </row>
    <row r="481" spans="1:21" ht="22.5" hidden="1" outlineLevel="1">
      <c r="A481" s="724"/>
      <c r="B481" s="725" t="s">
        <v>624</v>
      </c>
      <c r="C481" s="328" t="s">
        <v>625</v>
      </c>
      <c r="D481" s="276">
        <v>5</v>
      </c>
      <c r="E481" s="277">
        <v>0</v>
      </c>
      <c r="F481" s="277">
        <v>0</v>
      </c>
      <c r="G481" s="277">
        <v>0</v>
      </c>
      <c r="H481" s="277">
        <v>0</v>
      </c>
      <c r="I481" s="276">
        <v>5</v>
      </c>
      <c r="J481" s="277">
        <v>1</v>
      </c>
      <c r="K481" s="277">
        <v>0</v>
      </c>
      <c r="L481" s="276">
        <v>0</v>
      </c>
      <c r="M481" s="277">
        <v>0</v>
      </c>
      <c r="N481" s="277">
        <v>0</v>
      </c>
      <c r="O481" s="276">
        <v>1</v>
      </c>
      <c r="P481" s="272">
        <f t="shared" si="85"/>
        <v>10</v>
      </c>
      <c r="Q481" s="273">
        <f t="shared" si="86"/>
        <v>2</v>
      </c>
      <c r="R481" s="272">
        <f t="shared" si="81"/>
        <v>12</v>
      </c>
      <c r="S481" s="278">
        <v>0</v>
      </c>
      <c r="T481" s="278">
        <v>0</v>
      </c>
      <c r="U481" s="275">
        <f t="shared" si="83"/>
        <v>0</v>
      </c>
    </row>
    <row r="482" spans="1:21" ht="33.75" hidden="1" outlineLevel="1">
      <c r="A482" s="724"/>
      <c r="B482" s="725"/>
      <c r="C482" s="328" t="s">
        <v>626</v>
      </c>
      <c r="D482" s="276">
        <v>20</v>
      </c>
      <c r="E482" s="277">
        <v>0</v>
      </c>
      <c r="F482" s="276">
        <v>0</v>
      </c>
      <c r="G482" s="277">
        <v>2</v>
      </c>
      <c r="H482" s="277">
        <v>0</v>
      </c>
      <c r="I482" s="276">
        <v>8</v>
      </c>
      <c r="J482" s="277">
        <v>3</v>
      </c>
      <c r="K482" s="277">
        <v>0</v>
      </c>
      <c r="L482" s="277">
        <v>0</v>
      </c>
      <c r="M482" s="277">
        <v>0</v>
      </c>
      <c r="N482" s="277">
        <v>0</v>
      </c>
      <c r="O482" s="276">
        <v>3</v>
      </c>
      <c r="P482" s="272">
        <f t="shared" si="85"/>
        <v>30</v>
      </c>
      <c r="Q482" s="273">
        <f t="shared" si="86"/>
        <v>6</v>
      </c>
      <c r="R482" s="272">
        <f t="shared" si="81"/>
        <v>36</v>
      </c>
      <c r="S482" s="278">
        <v>0</v>
      </c>
      <c r="T482" s="278">
        <v>0</v>
      </c>
      <c r="U482" s="275">
        <f t="shared" si="83"/>
        <v>0</v>
      </c>
    </row>
    <row r="483" spans="1:21" ht="33.75" hidden="1" outlineLevel="1">
      <c r="A483" s="724"/>
      <c r="B483" s="725"/>
      <c r="C483" s="328" t="s">
        <v>627</v>
      </c>
      <c r="D483" s="277">
        <v>0</v>
      </c>
      <c r="E483" s="277">
        <v>0</v>
      </c>
      <c r="F483" s="277">
        <v>0</v>
      </c>
      <c r="G483" s="277">
        <v>0</v>
      </c>
      <c r="H483" s="277">
        <v>0</v>
      </c>
      <c r="I483" s="277">
        <v>0</v>
      </c>
      <c r="J483" s="277">
        <v>0</v>
      </c>
      <c r="K483" s="277">
        <v>0</v>
      </c>
      <c r="L483" s="277">
        <v>0</v>
      </c>
      <c r="M483" s="277">
        <v>0</v>
      </c>
      <c r="N483" s="277">
        <v>0</v>
      </c>
      <c r="O483" s="277">
        <v>0</v>
      </c>
      <c r="P483" s="272">
        <f t="shared" si="85"/>
        <v>0</v>
      </c>
      <c r="Q483" s="273">
        <f t="shared" si="86"/>
        <v>0</v>
      </c>
      <c r="R483" s="272">
        <f t="shared" si="81"/>
        <v>0</v>
      </c>
      <c r="S483" s="278">
        <v>0</v>
      </c>
      <c r="T483" s="278">
        <v>0</v>
      </c>
      <c r="U483" s="275">
        <f t="shared" si="83"/>
        <v>0</v>
      </c>
    </row>
    <row r="484" spans="1:21" ht="33.75" hidden="1" outlineLevel="1">
      <c r="A484" s="724"/>
      <c r="B484" s="725"/>
      <c r="C484" s="328" t="s">
        <v>628</v>
      </c>
      <c r="D484" s="276">
        <v>6</v>
      </c>
      <c r="E484" s="276">
        <v>0</v>
      </c>
      <c r="F484" s="277">
        <v>0</v>
      </c>
      <c r="G484" s="277">
        <v>0</v>
      </c>
      <c r="H484" s="277">
        <v>1</v>
      </c>
      <c r="I484" s="276">
        <v>7</v>
      </c>
      <c r="J484" s="277">
        <v>4</v>
      </c>
      <c r="K484" s="277">
        <v>0</v>
      </c>
      <c r="L484" s="276">
        <v>0</v>
      </c>
      <c r="M484" s="277">
        <v>0</v>
      </c>
      <c r="N484" s="277">
        <v>0</v>
      </c>
      <c r="O484" s="276">
        <v>1</v>
      </c>
      <c r="P484" s="272">
        <f t="shared" si="85"/>
        <v>14</v>
      </c>
      <c r="Q484" s="273">
        <f t="shared" si="86"/>
        <v>5</v>
      </c>
      <c r="R484" s="272">
        <f t="shared" si="81"/>
        <v>19</v>
      </c>
      <c r="S484" s="278">
        <v>0</v>
      </c>
      <c r="T484" s="278">
        <v>0</v>
      </c>
      <c r="U484" s="275">
        <f t="shared" si="83"/>
        <v>0</v>
      </c>
    </row>
    <row r="485" spans="1:21" ht="33.75" hidden="1" outlineLevel="1">
      <c r="A485" s="724"/>
      <c r="B485" s="725"/>
      <c r="C485" s="328" t="s">
        <v>629</v>
      </c>
      <c r="D485" s="276">
        <v>2</v>
      </c>
      <c r="E485" s="277">
        <v>0</v>
      </c>
      <c r="F485" s="277">
        <v>3</v>
      </c>
      <c r="G485" s="277">
        <v>0</v>
      </c>
      <c r="H485" s="277">
        <v>0</v>
      </c>
      <c r="I485" s="276">
        <v>3</v>
      </c>
      <c r="J485" s="276">
        <v>0</v>
      </c>
      <c r="K485" s="277">
        <v>0</v>
      </c>
      <c r="L485" s="277">
        <v>0</v>
      </c>
      <c r="M485" s="277">
        <v>1</v>
      </c>
      <c r="N485" s="276">
        <v>0</v>
      </c>
      <c r="O485" s="276">
        <v>1</v>
      </c>
      <c r="P485" s="272">
        <f t="shared" si="85"/>
        <v>8</v>
      </c>
      <c r="Q485" s="273">
        <f t="shared" si="86"/>
        <v>2</v>
      </c>
      <c r="R485" s="272">
        <f t="shared" si="81"/>
        <v>10</v>
      </c>
      <c r="S485" s="278">
        <v>0</v>
      </c>
      <c r="T485" s="278">
        <v>0</v>
      </c>
      <c r="U485" s="275">
        <f t="shared" si="83"/>
        <v>0</v>
      </c>
    </row>
    <row r="486" spans="1:21" ht="33.75" hidden="1" outlineLevel="1">
      <c r="A486" s="724"/>
      <c r="B486" s="725" t="s">
        <v>630</v>
      </c>
      <c r="C486" s="328" t="s">
        <v>631</v>
      </c>
      <c r="D486" s="276">
        <v>138</v>
      </c>
      <c r="E486" s="276">
        <v>4</v>
      </c>
      <c r="F486" s="276">
        <v>6</v>
      </c>
      <c r="G486" s="276">
        <v>12</v>
      </c>
      <c r="H486" s="277">
        <v>3</v>
      </c>
      <c r="I486" s="276">
        <v>55</v>
      </c>
      <c r="J486" s="276">
        <v>198</v>
      </c>
      <c r="K486" s="276">
        <v>5</v>
      </c>
      <c r="L486" s="276">
        <v>11</v>
      </c>
      <c r="M486" s="276">
        <v>15</v>
      </c>
      <c r="N486" s="276">
        <v>6</v>
      </c>
      <c r="O486" s="276">
        <v>50</v>
      </c>
      <c r="P486" s="272">
        <f t="shared" si="85"/>
        <v>218</v>
      </c>
      <c r="Q486" s="273">
        <f t="shared" si="86"/>
        <v>285</v>
      </c>
      <c r="R486" s="272">
        <f t="shared" si="81"/>
        <v>503</v>
      </c>
      <c r="S486" s="278">
        <v>0</v>
      </c>
      <c r="T486" s="278">
        <v>0</v>
      </c>
      <c r="U486" s="275">
        <f t="shared" si="83"/>
        <v>0</v>
      </c>
    </row>
    <row r="487" spans="1:21" ht="33.75" hidden="1" outlineLevel="1">
      <c r="A487" s="724"/>
      <c r="B487" s="725"/>
      <c r="C487" s="328" t="s">
        <v>632</v>
      </c>
      <c r="D487" s="276">
        <v>38</v>
      </c>
      <c r="E487" s="277">
        <v>1</v>
      </c>
      <c r="F487" s="277">
        <v>5</v>
      </c>
      <c r="G487" s="277">
        <v>3</v>
      </c>
      <c r="H487" s="277">
        <v>3</v>
      </c>
      <c r="I487" s="276">
        <v>25</v>
      </c>
      <c r="J487" s="276">
        <v>49</v>
      </c>
      <c r="K487" s="277">
        <v>1</v>
      </c>
      <c r="L487" s="276">
        <v>1</v>
      </c>
      <c r="M487" s="276">
        <v>7</v>
      </c>
      <c r="N487" s="277">
        <v>0</v>
      </c>
      <c r="O487" s="276">
        <v>8</v>
      </c>
      <c r="P487" s="272">
        <f t="shared" si="85"/>
        <v>75</v>
      </c>
      <c r="Q487" s="273">
        <f t="shared" si="86"/>
        <v>66</v>
      </c>
      <c r="R487" s="272">
        <f t="shared" si="81"/>
        <v>141</v>
      </c>
      <c r="S487" s="278">
        <v>0</v>
      </c>
      <c r="T487" s="278">
        <v>0</v>
      </c>
      <c r="U487" s="275">
        <f t="shared" si="83"/>
        <v>0</v>
      </c>
    </row>
    <row r="488" spans="1:21" ht="33.75" hidden="1" outlineLevel="1">
      <c r="A488" s="724"/>
      <c r="B488" s="725"/>
      <c r="C488" s="328" t="s">
        <v>633</v>
      </c>
      <c r="D488" s="276">
        <v>32</v>
      </c>
      <c r="E488" s="277">
        <v>0</v>
      </c>
      <c r="F488" s="277">
        <v>5</v>
      </c>
      <c r="G488" s="277">
        <v>1</v>
      </c>
      <c r="H488" s="277">
        <v>1</v>
      </c>
      <c r="I488" s="276">
        <v>22</v>
      </c>
      <c r="J488" s="276">
        <v>6</v>
      </c>
      <c r="K488" s="277">
        <v>0</v>
      </c>
      <c r="L488" s="277">
        <v>0</v>
      </c>
      <c r="M488" s="277">
        <v>0</v>
      </c>
      <c r="N488" s="277">
        <v>0</v>
      </c>
      <c r="O488" s="276">
        <v>2</v>
      </c>
      <c r="P488" s="272">
        <f t="shared" si="85"/>
        <v>61</v>
      </c>
      <c r="Q488" s="273">
        <f t="shared" si="86"/>
        <v>8</v>
      </c>
      <c r="R488" s="272">
        <f t="shared" si="81"/>
        <v>69</v>
      </c>
      <c r="S488" s="278">
        <v>0</v>
      </c>
      <c r="T488" s="278">
        <v>0</v>
      </c>
      <c r="U488" s="275">
        <f t="shared" si="83"/>
        <v>0</v>
      </c>
    </row>
    <row r="489" spans="1:21" ht="33.75" hidden="1" outlineLevel="1">
      <c r="A489" s="724"/>
      <c r="B489" s="725"/>
      <c r="C489" s="328" t="s">
        <v>634</v>
      </c>
      <c r="D489" s="276">
        <v>9</v>
      </c>
      <c r="E489" s="277">
        <v>1</v>
      </c>
      <c r="F489" s="276">
        <v>0</v>
      </c>
      <c r="G489" s="277">
        <v>0</v>
      </c>
      <c r="H489" s="277">
        <v>0</v>
      </c>
      <c r="I489" s="276">
        <v>9</v>
      </c>
      <c r="J489" s="276">
        <v>5</v>
      </c>
      <c r="K489" s="277">
        <v>0</v>
      </c>
      <c r="L489" s="277">
        <v>1</v>
      </c>
      <c r="M489" s="277">
        <v>0</v>
      </c>
      <c r="N489" s="277">
        <v>0</v>
      </c>
      <c r="O489" s="276">
        <v>5</v>
      </c>
      <c r="P489" s="272">
        <f t="shared" si="85"/>
        <v>19</v>
      </c>
      <c r="Q489" s="273">
        <f t="shared" si="86"/>
        <v>11</v>
      </c>
      <c r="R489" s="272">
        <f t="shared" si="81"/>
        <v>30</v>
      </c>
      <c r="S489" s="278">
        <v>0</v>
      </c>
      <c r="T489" s="278">
        <v>0</v>
      </c>
      <c r="U489" s="275">
        <f t="shared" si="83"/>
        <v>0</v>
      </c>
    </row>
    <row r="490" spans="1:21" ht="33.75" hidden="1" outlineLevel="1">
      <c r="A490" s="724"/>
      <c r="B490" s="725"/>
      <c r="C490" s="328" t="s">
        <v>635</v>
      </c>
      <c r="D490" s="276">
        <v>19</v>
      </c>
      <c r="E490" s="277">
        <v>2</v>
      </c>
      <c r="F490" s="277">
        <v>2</v>
      </c>
      <c r="G490" s="277">
        <v>3</v>
      </c>
      <c r="H490" s="277">
        <v>2</v>
      </c>
      <c r="I490" s="276">
        <v>6</v>
      </c>
      <c r="J490" s="276">
        <v>54</v>
      </c>
      <c r="K490" s="277">
        <v>2</v>
      </c>
      <c r="L490" s="277">
        <v>2</v>
      </c>
      <c r="M490" s="276">
        <v>1</v>
      </c>
      <c r="N490" s="277">
        <v>1</v>
      </c>
      <c r="O490" s="276">
        <v>10</v>
      </c>
      <c r="P490" s="272">
        <f t="shared" si="85"/>
        <v>34</v>
      </c>
      <c r="Q490" s="273">
        <f t="shared" si="86"/>
        <v>70</v>
      </c>
      <c r="R490" s="272">
        <f t="shared" si="81"/>
        <v>104</v>
      </c>
      <c r="S490" s="278">
        <v>0</v>
      </c>
      <c r="T490" s="278">
        <v>0</v>
      </c>
      <c r="U490" s="275">
        <f t="shared" si="83"/>
        <v>0</v>
      </c>
    </row>
    <row r="491" spans="1:21" ht="45" hidden="1" outlineLevel="1">
      <c r="A491" s="724"/>
      <c r="B491" s="725"/>
      <c r="C491" s="328" t="s">
        <v>636</v>
      </c>
      <c r="D491" s="276">
        <v>5</v>
      </c>
      <c r="E491" s="277">
        <v>0</v>
      </c>
      <c r="F491" s="276">
        <v>0</v>
      </c>
      <c r="G491" s="277">
        <v>2</v>
      </c>
      <c r="H491" s="277">
        <v>1</v>
      </c>
      <c r="I491" s="276">
        <v>11</v>
      </c>
      <c r="J491" s="277">
        <v>0</v>
      </c>
      <c r="K491" s="277">
        <v>0</v>
      </c>
      <c r="L491" s="277">
        <v>0</v>
      </c>
      <c r="M491" s="277">
        <v>0</v>
      </c>
      <c r="N491" s="277">
        <v>0</v>
      </c>
      <c r="O491" s="277">
        <v>0</v>
      </c>
      <c r="P491" s="272">
        <f t="shared" si="85"/>
        <v>19</v>
      </c>
      <c r="Q491" s="273">
        <f t="shared" si="86"/>
        <v>0</v>
      </c>
      <c r="R491" s="272">
        <f t="shared" si="81"/>
        <v>19</v>
      </c>
      <c r="S491" s="278">
        <v>0</v>
      </c>
      <c r="T491" s="278">
        <v>0</v>
      </c>
      <c r="U491" s="275">
        <f t="shared" si="83"/>
        <v>0</v>
      </c>
    </row>
    <row r="492" spans="1:21" ht="33.75" hidden="1" outlineLevel="1">
      <c r="A492" s="724"/>
      <c r="B492" s="725"/>
      <c r="C492" s="328" t="s">
        <v>637</v>
      </c>
      <c r="D492" s="276">
        <v>6</v>
      </c>
      <c r="E492" s="277">
        <v>0</v>
      </c>
      <c r="F492" s="277">
        <v>1</v>
      </c>
      <c r="G492" s="277">
        <v>0</v>
      </c>
      <c r="H492" s="277">
        <v>0</v>
      </c>
      <c r="I492" s="276">
        <v>2</v>
      </c>
      <c r="J492" s="277">
        <v>2</v>
      </c>
      <c r="K492" s="277">
        <v>0</v>
      </c>
      <c r="L492" s="277">
        <v>0</v>
      </c>
      <c r="M492" s="277">
        <v>0</v>
      </c>
      <c r="N492" s="276">
        <v>0</v>
      </c>
      <c r="O492" s="277">
        <v>2</v>
      </c>
      <c r="P492" s="272">
        <f t="shared" si="85"/>
        <v>9</v>
      </c>
      <c r="Q492" s="273">
        <f t="shared" si="86"/>
        <v>4</v>
      </c>
      <c r="R492" s="272">
        <f t="shared" si="81"/>
        <v>13</v>
      </c>
      <c r="S492" s="278">
        <v>0</v>
      </c>
      <c r="T492" s="278">
        <v>0</v>
      </c>
      <c r="U492" s="275">
        <f t="shared" si="83"/>
        <v>0</v>
      </c>
    </row>
    <row r="493" spans="1:21" ht="33.75" hidden="1" outlineLevel="1">
      <c r="A493" s="724"/>
      <c r="B493" s="725"/>
      <c r="C493" s="328" t="s">
        <v>638</v>
      </c>
      <c r="D493" s="276">
        <v>33</v>
      </c>
      <c r="E493" s="276">
        <v>0</v>
      </c>
      <c r="F493" s="276">
        <v>0</v>
      </c>
      <c r="G493" s="276">
        <v>7</v>
      </c>
      <c r="H493" s="277">
        <v>1</v>
      </c>
      <c r="I493" s="276">
        <v>35</v>
      </c>
      <c r="J493" s="276">
        <v>25</v>
      </c>
      <c r="K493" s="277">
        <v>0</v>
      </c>
      <c r="L493" s="276">
        <v>0</v>
      </c>
      <c r="M493" s="276">
        <v>2</v>
      </c>
      <c r="N493" s="277">
        <v>0</v>
      </c>
      <c r="O493" s="276">
        <v>3</v>
      </c>
      <c r="P493" s="272">
        <f t="shared" si="85"/>
        <v>76</v>
      </c>
      <c r="Q493" s="273">
        <f t="shared" si="86"/>
        <v>30</v>
      </c>
      <c r="R493" s="272">
        <f t="shared" si="81"/>
        <v>106</v>
      </c>
      <c r="S493" s="278">
        <v>0</v>
      </c>
      <c r="T493" s="278">
        <v>0</v>
      </c>
      <c r="U493" s="275">
        <f t="shared" si="83"/>
        <v>0</v>
      </c>
    </row>
    <row r="494" spans="1:21" ht="22.5" hidden="1" outlineLevel="1">
      <c r="A494" s="724"/>
      <c r="B494" s="725"/>
      <c r="C494" s="328" t="s">
        <v>639</v>
      </c>
      <c r="D494" s="276">
        <v>2</v>
      </c>
      <c r="E494" s="277">
        <v>0</v>
      </c>
      <c r="F494" s="277">
        <v>0</v>
      </c>
      <c r="G494" s="277">
        <v>1</v>
      </c>
      <c r="H494" s="277">
        <v>0</v>
      </c>
      <c r="I494" s="276">
        <v>5</v>
      </c>
      <c r="J494" s="277">
        <v>0</v>
      </c>
      <c r="K494" s="277">
        <v>0</v>
      </c>
      <c r="L494" s="277">
        <v>0</v>
      </c>
      <c r="M494" s="277">
        <v>0</v>
      </c>
      <c r="N494" s="277">
        <v>0</v>
      </c>
      <c r="O494" s="276">
        <v>0</v>
      </c>
      <c r="P494" s="272">
        <f t="shared" si="85"/>
        <v>8</v>
      </c>
      <c r="Q494" s="273">
        <f t="shared" si="86"/>
        <v>0</v>
      </c>
      <c r="R494" s="272">
        <f t="shared" si="81"/>
        <v>8</v>
      </c>
      <c r="S494" s="278">
        <v>0</v>
      </c>
      <c r="T494" s="278">
        <v>0</v>
      </c>
      <c r="U494" s="275">
        <f t="shared" si="83"/>
        <v>0</v>
      </c>
    </row>
    <row r="495" spans="1:21" ht="33.75" hidden="1" outlineLevel="1">
      <c r="A495" s="724"/>
      <c r="B495" s="725" t="s">
        <v>640</v>
      </c>
      <c r="C495" s="328" t="s">
        <v>641</v>
      </c>
      <c r="D495" s="276">
        <v>2</v>
      </c>
      <c r="E495" s="277">
        <v>0</v>
      </c>
      <c r="F495" s="277">
        <v>0</v>
      </c>
      <c r="G495" s="277">
        <v>0</v>
      </c>
      <c r="H495" s="276">
        <v>0</v>
      </c>
      <c r="I495" s="276">
        <v>2</v>
      </c>
      <c r="J495" s="276">
        <v>0</v>
      </c>
      <c r="K495" s="277">
        <v>0</v>
      </c>
      <c r="L495" s="277">
        <v>0</v>
      </c>
      <c r="M495" s="277">
        <v>0</v>
      </c>
      <c r="N495" s="277">
        <v>0</v>
      </c>
      <c r="O495" s="277">
        <v>1</v>
      </c>
      <c r="P495" s="272">
        <f t="shared" si="85"/>
        <v>4</v>
      </c>
      <c r="Q495" s="273">
        <f t="shared" si="86"/>
        <v>1</v>
      </c>
      <c r="R495" s="272">
        <f t="shared" si="81"/>
        <v>5</v>
      </c>
      <c r="S495" s="278">
        <v>0</v>
      </c>
      <c r="T495" s="278">
        <v>0</v>
      </c>
      <c r="U495" s="275">
        <f t="shared" si="83"/>
        <v>0</v>
      </c>
    </row>
    <row r="496" spans="1:21" ht="33.75" hidden="1" outlineLevel="1">
      <c r="A496" s="724"/>
      <c r="B496" s="725"/>
      <c r="C496" s="328" t="s">
        <v>642</v>
      </c>
      <c r="D496" s="277">
        <v>2</v>
      </c>
      <c r="E496" s="277">
        <v>0</v>
      </c>
      <c r="F496" s="277">
        <v>0</v>
      </c>
      <c r="G496" s="277">
        <v>0</v>
      </c>
      <c r="H496" s="277">
        <v>0</v>
      </c>
      <c r="I496" s="276">
        <v>0</v>
      </c>
      <c r="J496" s="276">
        <v>0</v>
      </c>
      <c r="K496" s="277">
        <v>0</v>
      </c>
      <c r="L496" s="277">
        <v>0</v>
      </c>
      <c r="M496" s="277">
        <v>0</v>
      </c>
      <c r="N496" s="277">
        <v>0</v>
      </c>
      <c r="O496" s="277">
        <v>2</v>
      </c>
      <c r="P496" s="272">
        <f t="shared" si="85"/>
        <v>2</v>
      </c>
      <c r="Q496" s="273">
        <f t="shared" si="86"/>
        <v>2</v>
      </c>
      <c r="R496" s="272">
        <f t="shared" si="81"/>
        <v>4</v>
      </c>
      <c r="S496" s="278">
        <v>0</v>
      </c>
      <c r="T496" s="278">
        <v>0</v>
      </c>
      <c r="U496" s="275">
        <f t="shared" si="83"/>
        <v>0</v>
      </c>
    </row>
    <row r="497" spans="1:21" ht="22.5" hidden="1" outlineLevel="1">
      <c r="A497" s="724"/>
      <c r="B497" s="725"/>
      <c r="C497" s="328" t="s">
        <v>643</v>
      </c>
      <c r="D497" s="276">
        <v>1</v>
      </c>
      <c r="E497" s="277">
        <v>0</v>
      </c>
      <c r="F497" s="277">
        <v>0</v>
      </c>
      <c r="G497" s="276">
        <v>0</v>
      </c>
      <c r="H497" s="277">
        <v>0</v>
      </c>
      <c r="I497" s="277">
        <v>0</v>
      </c>
      <c r="J497" s="277">
        <v>1</v>
      </c>
      <c r="K497" s="277">
        <v>0</v>
      </c>
      <c r="L497" s="277">
        <v>0</v>
      </c>
      <c r="M497" s="277">
        <v>0</v>
      </c>
      <c r="N497" s="277">
        <v>0</v>
      </c>
      <c r="O497" s="277">
        <v>0</v>
      </c>
      <c r="P497" s="272">
        <f t="shared" si="85"/>
        <v>1</v>
      </c>
      <c r="Q497" s="273">
        <f t="shared" si="86"/>
        <v>1</v>
      </c>
      <c r="R497" s="272">
        <f t="shared" si="81"/>
        <v>2</v>
      </c>
      <c r="S497" s="278">
        <v>0</v>
      </c>
      <c r="T497" s="278">
        <v>0</v>
      </c>
      <c r="U497" s="275">
        <f t="shared" si="83"/>
        <v>0</v>
      </c>
    </row>
    <row r="498" spans="1:21" ht="22.5" hidden="1" outlineLevel="1">
      <c r="A498" s="724"/>
      <c r="B498" s="725" t="s">
        <v>644</v>
      </c>
      <c r="C498" s="328" t="s">
        <v>645</v>
      </c>
      <c r="D498" s="276">
        <v>17</v>
      </c>
      <c r="E498" s="277">
        <v>1</v>
      </c>
      <c r="F498" s="277">
        <v>0</v>
      </c>
      <c r="G498" s="276">
        <v>2</v>
      </c>
      <c r="H498" s="277">
        <v>0</v>
      </c>
      <c r="I498" s="276">
        <v>5</v>
      </c>
      <c r="J498" s="276">
        <v>13</v>
      </c>
      <c r="K498" s="277">
        <v>0</v>
      </c>
      <c r="L498" s="277">
        <v>0</v>
      </c>
      <c r="M498" s="277">
        <v>0</v>
      </c>
      <c r="N498" s="277">
        <v>0</v>
      </c>
      <c r="O498" s="276">
        <v>0</v>
      </c>
      <c r="P498" s="272">
        <f t="shared" si="85"/>
        <v>25</v>
      </c>
      <c r="Q498" s="273">
        <f t="shared" si="86"/>
        <v>13</v>
      </c>
      <c r="R498" s="272">
        <f t="shared" si="81"/>
        <v>38</v>
      </c>
      <c r="S498" s="278">
        <v>0</v>
      </c>
      <c r="T498" s="278">
        <v>0</v>
      </c>
      <c r="U498" s="275">
        <f t="shared" si="83"/>
        <v>0</v>
      </c>
    </row>
    <row r="499" spans="1:21" ht="22.5" hidden="1" outlineLevel="1">
      <c r="A499" s="730"/>
      <c r="B499" s="733"/>
      <c r="C499" s="389" t="s">
        <v>646</v>
      </c>
      <c r="D499" s="390">
        <v>2</v>
      </c>
      <c r="E499" s="391">
        <v>0</v>
      </c>
      <c r="F499" s="391">
        <v>0</v>
      </c>
      <c r="G499" s="390">
        <v>0</v>
      </c>
      <c r="H499" s="391">
        <v>0</v>
      </c>
      <c r="I499" s="390">
        <v>1</v>
      </c>
      <c r="J499" s="390">
        <v>0</v>
      </c>
      <c r="K499" s="391">
        <v>0</v>
      </c>
      <c r="L499" s="391">
        <v>0</v>
      </c>
      <c r="M499" s="391">
        <v>0</v>
      </c>
      <c r="N499" s="391">
        <v>0</v>
      </c>
      <c r="O499" s="391">
        <v>0</v>
      </c>
      <c r="P499" s="272">
        <f t="shared" si="85"/>
        <v>3</v>
      </c>
      <c r="Q499" s="273">
        <f t="shared" si="86"/>
        <v>0</v>
      </c>
      <c r="R499" s="392">
        <f t="shared" ref="R499:R512" si="87">+Q499+P499</f>
        <v>3</v>
      </c>
      <c r="S499" s="393">
        <v>0</v>
      </c>
      <c r="T499" s="393">
        <v>0</v>
      </c>
      <c r="U499" s="394">
        <f t="shared" si="83"/>
        <v>0</v>
      </c>
    </row>
    <row r="500" spans="1:21" ht="14.1" customHeight="1" collapsed="1">
      <c r="A500" s="734" t="s">
        <v>647</v>
      </c>
      <c r="B500" s="734"/>
      <c r="C500" s="734"/>
      <c r="D500" s="395">
        <f t="shared" ref="D500:T500" si="88">SUM(D501:D512)</f>
        <v>3470</v>
      </c>
      <c r="E500" s="395">
        <f t="shared" si="88"/>
        <v>111</v>
      </c>
      <c r="F500" s="395">
        <f t="shared" si="88"/>
        <v>282</v>
      </c>
      <c r="G500" s="395">
        <f t="shared" si="88"/>
        <v>353</v>
      </c>
      <c r="H500" s="395">
        <f t="shared" si="88"/>
        <v>95</v>
      </c>
      <c r="I500" s="395">
        <f t="shared" si="88"/>
        <v>2588</v>
      </c>
      <c r="J500" s="395">
        <f t="shared" si="88"/>
        <v>119</v>
      </c>
      <c r="K500" s="395">
        <f t="shared" si="88"/>
        <v>4</v>
      </c>
      <c r="L500" s="395">
        <f t="shared" si="88"/>
        <v>8</v>
      </c>
      <c r="M500" s="395">
        <f t="shared" si="88"/>
        <v>13</v>
      </c>
      <c r="N500" s="395">
        <f t="shared" si="88"/>
        <v>3</v>
      </c>
      <c r="O500" s="395">
        <f t="shared" si="88"/>
        <v>71</v>
      </c>
      <c r="P500" s="396">
        <f t="shared" si="85"/>
        <v>6899</v>
      </c>
      <c r="Q500" s="396">
        <f t="shared" si="86"/>
        <v>218</v>
      </c>
      <c r="R500" s="396">
        <f t="shared" si="87"/>
        <v>7117</v>
      </c>
      <c r="S500" s="396">
        <f t="shared" si="88"/>
        <v>6</v>
      </c>
      <c r="T500" s="396">
        <f t="shared" si="88"/>
        <v>0</v>
      </c>
      <c r="U500" s="396">
        <f t="shared" si="83"/>
        <v>6</v>
      </c>
    </row>
    <row r="501" spans="1:21" ht="33.75" hidden="1" outlineLevel="1">
      <c r="A501" s="732" t="s">
        <v>647</v>
      </c>
      <c r="B501" s="384" t="s">
        <v>648</v>
      </c>
      <c r="C501" s="384" t="s">
        <v>649</v>
      </c>
      <c r="D501" s="385">
        <v>6</v>
      </c>
      <c r="E501" s="385">
        <v>0</v>
      </c>
      <c r="F501" s="386">
        <v>0</v>
      </c>
      <c r="G501" s="386">
        <v>2</v>
      </c>
      <c r="H501" s="386">
        <v>0</v>
      </c>
      <c r="I501" s="385">
        <v>10</v>
      </c>
      <c r="J501" s="386">
        <v>0</v>
      </c>
      <c r="K501" s="386">
        <v>0</v>
      </c>
      <c r="L501" s="386">
        <v>0</v>
      </c>
      <c r="M501" s="386">
        <v>0</v>
      </c>
      <c r="N501" s="386">
        <v>0</v>
      </c>
      <c r="O501" s="386">
        <v>0</v>
      </c>
      <c r="P501" s="387">
        <f>SUM(D501:I501)</f>
        <v>18</v>
      </c>
      <c r="Q501" s="388">
        <f t="shared" si="86"/>
        <v>0</v>
      </c>
      <c r="R501" s="387">
        <f t="shared" si="87"/>
        <v>18</v>
      </c>
      <c r="S501" s="385">
        <v>0</v>
      </c>
      <c r="T501" s="385">
        <v>0</v>
      </c>
      <c r="U501" s="386">
        <f t="shared" si="83"/>
        <v>0</v>
      </c>
    </row>
    <row r="502" spans="1:21" ht="22.5" hidden="1" outlineLevel="1">
      <c r="A502" s="724"/>
      <c r="B502" s="328" t="s">
        <v>650</v>
      </c>
      <c r="C502" s="328" t="s">
        <v>651</v>
      </c>
      <c r="D502" s="278">
        <v>2</v>
      </c>
      <c r="E502" s="275">
        <v>0</v>
      </c>
      <c r="F502" s="275">
        <v>1</v>
      </c>
      <c r="G502" s="275">
        <v>1</v>
      </c>
      <c r="H502" s="275">
        <v>1</v>
      </c>
      <c r="I502" s="278">
        <v>3</v>
      </c>
      <c r="J502" s="275">
        <v>0</v>
      </c>
      <c r="K502" s="275">
        <v>0</v>
      </c>
      <c r="L502" s="275">
        <v>0</v>
      </c>
      <c r="M502" s="275">
        <v>0</v>
      </c>
      <c r="N502" s="275">
        <v>0</v>
      </c>
      <c r="O502" s="275">
        <v>0</v>
      </c>
      <c r="P502" s="387">
        <f t="shared" ref="P502:P512" si="89">SUM(D502:I502)</f>
        <v>8</v>
      </c>
      <c r="Q502" s="388">
        <f t="shared" si="86"/>
        <v>0</v>
      </c>
      <c r="R502" s="272">
        <f t="shared" si="87"/>
        <v>8</v>
      </c>
      <c r="S502" s="278">
        <v>0</v>
      </c>
      <c r="T502" s="278">
        <v>0</v>
      </c>
      <c r="U502" s="275">
        <f t="shared" si="83"/>
        <v>0</v>
      </c>
    </row>
    <row r="503" spans="1:21" ht="22.5" hidden="1" outlineLevel="1">
      <c r="A503" s="724"/>
      <c r="B503" s="725" t="s">
        <v>652</v>
      </c>
      <c r="C503" s="328" t="s">
        <v>653</v>
      </c>
      <c r="D503" s="278">
        <v>293</v>
      </c>
      <c r="E503" s="275">
        <v>10</v>
      </c>
      <c r="F503" s="275">
        <v>34</v>
      </c>
      <c r="G503" s="275">
        <v>28</v>
      </c>
      <c r="H503" s="275">
        <v>7</v>
      </c>
      <c r="I503" s="278">
        <v>205</v>
      </c>
      <c r="J503" s="275">
        <v>3</v>
      </c>
      <c r="K503" s="275">
        <v>0</v>
      </c>
      <c r="L503" s="275">
        <v>0</v>
      </c>
      <c r="M503" s="275">
        <v>2</v>
      </c>
      <c r="N503" s="275">
        <v>0</v>
      </c>
      <c r="O503" s="275">
        <v>2</v>
      </c>
      <c r="P503" s="387">
        <f t="shared" si="89"/>
        <v>577</v>
      </c>
      <c r="Q503" s="388">
        <f t="shared" si="86"/>
        <v>7</v>
      </c>
      <c r="R503" s="272">
        <f t="shared" si="87"/>
        <v>584</v>
      </c>
      <c r="S503" s="278">
        <v>4</v>
      </c>
      <c r="T503" s="278">
        <v>0</v>
      </c>
      <c r="U503" s="275">
        <f t="shared" si="83"/>
        <v>4</v>
      </c>
    </row>
    <row r="504" spans="1:21" hidden="1" outlineLevel="1">
      <c r="A504" s="724"/>
      <c r="B504" s="725"/>
      <c r="C504" s="328" t="s">
        <v>654</v>
      </c>
      <c r="D504" s="278">
        <v>29</v>
      </c>
      <c r="E504" s="278">
        <v>1</v>
      </c>
      <c r="F504" s="278">
        <v>2</v>
      </c>
      <c r="G504" s="278">
        <v>1</v>
      </c>
      <c r="H504" s="275">
        <v>1</v>
      </c>
      <c r="I504" s="278">
        <v>25</v>
      </c>
      <c r="J504" s="278">
        <v>1</v>
      </c>
      <c r="K504" s="275">
        <v>0</v>
      </c>
      <c r="L504" s="275">
        <v>0</v>
      </c>
      <c r="M504" s="275">
        <v>1</v>
      </c>
      <c r="N504" s="275">
        <v>0</v>
      </c>
      <c r="O504" s="275">
        <v>0</v>
      </c>
      <c r="P504" s="387">
        <f t="shared" si="89"/>
        <v>59</v>
      </c>
      <c r="Q504" s="388">
        <f t="shared" si="86"/>
        <v>2</v>
      </c>
      <c r="R504" s="272">
        <f t="shared" si="87"/>
        <v>61</v>
      </c>
      <c r="S504" s="278">
        <v>0</v>
      </c>
      <c r="T504" s="278">
        <v>0</v>
      </c>
      <c r="U504" s="275">
        <f t="shared" si="83"/>
        <v>0</v>
      </c>
    </row>
    <row r="505" spans="1:21" hidden="1" outlineLevel="1">
      <c r="A505" s="724"/>
      <c r="B505" s="725"/>
      <c r="C505" s="328" t="s">
        <v>655</v>
      </c>
      <c r="D505" s="275">
        <v>0</v>
      </c>
      <c r="E505" s="275">
        <v>0</v>
      </c>
      <c r="F505" s="275">
        <v>0</v>
      </c>
      <c r="G505" s="275">
        <v>0</v>
      </c>
      <c r="H505" s="275">
        <v>0</v>
      </c>
      <c r="I505" s="275">
        <v>0</v>
      </c>
      <c r="J505" s="275">
        <v>0</v>
      </c>
      <c r="K505" s="275">
        <v>0</v>
      </c>
      <c r="L505" s="275">
        <v>0</v>
      </c>
      <c r="M505" s="275">
        <v>0</v>
      </c>
      <c r="N505" s="275">
        <v>0</v>
      </c>
      <c r="O505" s="275">
        <v>0</v>
      </c>
      <c r="P505" s="387">
        <f t="shared" si="89"/>
        <v>0</v>
      </c>
      <c r="Q505" s="388">
        <f t="shared" si="86"/>
        <v>0</v>
      </c>
      <c r="R505" s="272">
        <f t="shared" si="87"/>
        <v>0</v>
      </c>
      <c r="S505" s="278">
        <v>0</v>
      </c>
      <c r="T505" s="278">
        <v>0</v>
      </c>
      <c r="U505" s="275">
        <f t="shared" si="83"/>
        <v>0</v>
      </c>
    </row>
    <row r="506" spans="1:21" ht="22.5" hidden="1" outlineLevel="1">
      <c r="A506" s="724"/>
      <c r="B506" s="725"/>
      <c r="C506" s="328" t="s">
        <v>656</v>
      </c>
      <c r="D506" s="275">
        <v>0</v>
      </c>
      <c r="E506" s="275">
        <v>0</v>
      </c>
      <c r="F506" s="275">
        <v>0</v>
      </c>
      <c r="G506" s="275">
        <v>0</v>
      </c>
      <c r="H506" s="275">
        <v>0</v>
      </c>
      <c r="I506" s="275">
        <v>0</v>
      </c>
      <c r="J506" s="275">
        <v>0</v>
      </c>
      <c r="K506" s="275">
        <v>0</v>
      </c>
      <c r="L506" s="275">
        <v>0</v>
      </c>
      <c r="M506" s="275">
        <v>0</v>
      </c>
      <c r="N506" s="275">
        <v>0</v>
      </c>
      <c r="O506" s="275">
        <v>0</v>
      </c>
      <c r="P506" s="387">
        <f t="shared" si="89"/>
        <v>0</v>
      </c>
      <c r="Q506" s="388">
        <f t="shared" si="86"/>
        <v>0</v>
      </c>
      <c r="R506" s="272">
        <f t="shared" si="87"/>
        <v>0</v>
      </c>
      <c r="S506" s="278">
        <v>0</v>
      </c>
      <c r="T506" s="278">
        <v>0</v>
      </c>
      <c r="U506" s="275">
        <f t="shared" si="83"/>
        <v>0</v>
      </c>
    </row>
    <row r="507" spans="1:21" hidden="1" outlineLevel="1">
      <c r="A507" s="724"/>
      <c r="B507" s="725"/>
      <c r="C507" s="328" t="s">
        <v>657</v>
      </c>
      <c r="D507" s="278">
        <v>0</v>
      </c>
      <c r="E507" s="275">
        <v>0</v>
      </c>
      <c r="F507" s="275">
        <v>0</v>
      </c>
      <c r="G507" s="278">
        <v>0</v>
      </c>
      <c r="H507" s="278">
        <v>0</v>
      </c>
      <c r="I507" s="275">
        <v>0</v>
      </c>
      <c r="J507" s="275">
        <v>0</v>
      </c>
      <c r="K507" s="275">
        <v>0</v>
      </c>
      <c r="L507" s="275">
        <v>0</v>
      </c>
      <c r="M507" s="275">
        <v>0</v>
      </c>
      <c r="N507" s="275">
        <v>0</v>
      </c>
      <c r="O507" s="275">
        <v>0</v>
      </c>
      <c r="P507" s="387">
        <f t="shared" si="89"/>
        <v>0</v>
      </c>
      <c r="Q507" s="388">
        <f t="shared" si="86"/>
        <v>0</v>
      </c>
      <c r="R507" s="272">
        <f t="shared" si="87"/>
        <v>0</v>
      </c>
      <c r="S507" s="278">
        <v>0</v>
      </c>
      <c r="T507" s="278">
        <v>0</v>
      </c>
      <c r="U507" s="275">
        <f t="shared" si="83"/>
        <v>0</v>
      </c>
    </row>
    <row r="508" spans="1:21" hidden="1" outlineLevel="1">
      <c r="A508" s="724"/>
      <c r="B508" s="725"/>
      <c r="C508" s="328" t="s">
        <v>658</v>
      </c>
      <c r="D508" s="278">
        <v>0</v>
      </c>
      <c r="E508" s="278">
        <v>0</v>
      </c>
      <c r="F508" s="278">
        <v>0</v>
      </c>
      <c r="G508" s="278">
        <v>0</v>
      </c>
      <c r="H508" s="278">
        <v>0</v>
      </c>
      <c r="I508" s="278">
        <v>0</v>
      </c>
      <c r="J508" s="278">
        <v>0</v>
      </c>
      <c r="K508" s="275">
        <v>0</v>
      </c>
      <c r="L508" s="275">
        <v>0</v>
      </c>
      <c r="M508" s="278">
        <v>0</v>
      </c>
      <c r="N508" s="275">
        <v>0</v>
      </c>
      <c r="O508" s="278">
        <v>0</v>
      </c>
      <c r="P508" s="387">
        <f t="shared" si="89"/>
        <v>0</v>
      </c>
      <c r="Q508" s="388">
        <f t="shared" si="86"/>
        <v>0</v>
      </c>
      <c r="R508" s="272">
        <f t="shared" si="87"/>
        <v>0</v>
      </c>
      <c r="S508" s="278">
        <v>0</v>
      </c>
      <c r="T508" s="278">
        <v>0</v>
      </c>
      <c r="U508" s="275">
        <f t="shared" si="83"/>
        <v>0</v>
      </c>
    </row>
    <row r="509" spans="1:21" ht="33.75" hidden="1" outlineLevel="1">
      <c r="A509" s="724"/>
      <c r="B509" s="725"/>
      <c r="C509" s="328" t="s">
        <v>659</v>
      </c>
      <c r="D509" s="278">
        <v>192</v>
      </c>
      <c r="E509" s="278">
        <v>7</v>
      </c>
      <c r="F509" s="278">
        <v>21</v>
      </c>
      <c r="G509" s="278">
        <v>8</v>
      </c>
      <c r="H509" s="278">
        <v>3</v>
      </c>
      <c r="I509" s="278">
        <v>110</v>
      </c>
      <c r="J509" s="278">
        <v>9</v>
      </c>
      <c r="K509" s="275">
        <v>1</v>
      </c>
      <c r="L509" s="275">
        <v>1</v>
      </c>
      <c r="M509" s="275">
        <v>1</v>
      </c>
      <c r="N509" s="275">
        <v>0</v>
      </c>
      <c r="O509" s="278">
        <v>7</v>
      </c>
      <c r="P509" s="387">
        <f t="shared" si="89"/>
        <v>341</v>
      </c>
      <c r="Q509" s="388">
        <f t="shared" si="86"/>
        <v>19</v>
      </c>
      <c r="R509" s="272">
        <f t="shared" si="87"/>
        <v>360</v>
      </c>
      <c r="S509" s="278">
        <v>0</v>
      </c>
      <c r="T509" s="278">
        <v>0</v>
      </c>
      <c r="U509" s="275">
        <f t="shared" si="83"/>
        <v>0</v>
      </c>
    </row>
    <row r="510" spans="1:21" hidden="1" outlineLevel="1">
      <c r="A510" s="724"/>
      <c r="B510" s="725" t="s">
        <v>660</v>
      </c>
      <c r="C510" s="328" t="s">
        <v>661</v>
      </c>
      <c r="D510" s="278">
        <v>2204</v>
      </c>
      <c r="E510" s="278">
        <v>67</v>
      </c>
      <c r="F510" s="278">
        <v>169</v>
      </c>
      <c r="G510" s="278">
        <v>216</v>
      </c>
      <c r="H510" s="278">
        <v>58</v>
      </c>
      <c r="I510" s="278">
        <v>1631</v>
      </c>
      <c r="J510" s="278">
        <v>68</v>
      </c>
      <c r="K510" s="278">
        <v>3</v>
      </c>
      <c r="L510" s="278">
        <v>6</v>
      </c>
      <c r="M510" s="278">
        <v>7</v>
      </c>
      <c r="N510" s="278">
        <v>2</v>
      </c>
      <c r="O510" s="278">
        <v>39</v>
      </c>
      <c r="P510" s="387">
        <f t="shared" si="89"/>
        <v>4345</v>
      </c>
      <c r="Q510" s="388">
        <f t="shared" si="86"/>
        <v>125</v>
      </c>
      <c r="R510" s="272">
        <f t="shared" si="87"/>
        <v>4470</v>
      </c>
      <c r="S510" s="278">
        <v>1</v>
      </c>
      <c r="T510" s="278">
        <v>0</v>
      </c>
      <c r="U510" s="275">
        <f t="shared" si="83"/>
        <v>1</v>
      </c>
    </row>
    <row r="511" spans="1:21" ht="22.5" hidden="1" outlineLevel="1">
      <c r="A511" s="724"/>
      <c r="B511" s="725"/>
      <c r="C511" s="328" t="s">
        <v>662</v>
      </c>
      <c r="D511" s="278">
        <v>720</v>
      </c>
      <c r="E511" s="278">
        <v>25</v>
      </c>
      <c r="F511" s="278">
        <v>55</v>
      </c>
      <c r="G511" s="278">
        <v>97</v>
      </c>
      <c r="H511" s="278">
        <v>25</v>
      </c>
      <c r="I511" s="278">
        <v>596</v>
      </c>
      <c r="J511" s="278">
        <v>38</v>
      </c>
      <c r="K511" s="278">
        <v>0</v>
      </c>
      <c r="L511" s="275">
        <v>1</v>
      </c>
      <c r="M511" s="278">
        <v>2</v>
      </c>
      <c r="N511" s="278">
        <v>1</v>
      </c>
      <c r="O511" s="278">
        <v>23</v>
      </c>
      <c r="P511" s="387">
        <f t="shared" si="89"/>
        <v>1518</v>
      </c>
      <c r="Q511" s="388">
        <f t="shared" si="86"/>
        <v>65</v>
      </c>
      <c r="R511" s="272">
        <f t="shared" si="87"/>
        <v>1583</v>
      </c>
      <c r="S511" s="278">
        <v>1</v>
      </c>
      <c r="T511" s="278">
        <v>0</v>
      </c>
      <c r="U511" s="275">
        <f t="shared" si="83"/>
        <v>1</v>
      </c>
    </row>
    <row r="512" spans="1:21" ht="22.5" hidden="1" outlineLevel="1">
      <c r="A512" s="724"/>
      <c r="B512" s="328" t="s">
        <v>663</v>
      </c>
      <c r="C512" s="328" t="s">
        <v>664</v>
      </c>
      <c r="D512" s="278">
        <v>24</v>
      </c>
      <c r="E512" s="275">
        <v>1</v>
      </c>
      <c r="F512" s="275">
        <v>0</v>
      </c>
      <c r="G512" s="275">
        <v>0</v>
      </c>
      <c r="H512" s="275">
        <v>0</v>
      </c>
      <c r="I512" s="278">
        <v>8</v>
      </c>
      <c r="J512" s="278">
        <v>0</v>
      </c>
      <c r="K512" s="275">
        <v>0</v>
      </c>
      <c r="L512" s="275">
        <v>0</v>
      </c>
      <c r="M512" s="275">
        <v>0</v>
      </c>
      <c r="N512" s="278">
        <v>0</v>
      </c>
      <c r="O512" s="275">
        <v>0</v>
      </c>
      <c r="P512" s="387">
        <f t="shared" si="89"/>
        <v>33</v>
      </c>
      <c r="Q512" s="388">
        <f t="shared" si="86"/>
        <v>0</v>
      </c>
      <c r="R512" s="272">
        <f t="shared" si="87"/>
        <v>33</v>
      </c>
      <c r="S512" s="278">
        <v>0</v>
      </c>
      <c r="T512" s="393">
        <v>0</v>
      </c>
      <c r="U512" s="394">
        <f t="shared" si="83"/>
        <v>0</v>
      </c>
    </row>
    <row r="513" spans="1:21" collapsed="1">
      <c r="A513" s="196"/>
      <c r="B513" s="193"/>
      <c r="C513" s="193"/>
      <c r="D513" s="194"/>
      <c r="E513" s="195"/>
      <c r="F513" s="195"/>
      <c r="G513" s="195"/>
      <c r="H513" s="195"/>
      <c r="I513" s="194"/>
      <c r="J513" s="194"/>
      <c r="K513" s="195"/>
      <c r="L513" s="195"/>
      <c r="M513" s="195"/>
      <c r="N513" s="194"/>
      <c r="O513" s="195"/>
      <c r="P513" s="194"/>
      <c r="Q513" s="194"/>
      <c r="R513" s="194"/>
      <c r="S513" s="194"/>
      <c r="T513" s="740" t="s">
        <v>2936</v>
      </c>
      <c r="U513" s="740"/>
    </row>
    <row r="514" spans="1:21" ht="30" customHeight="1">
      <c r="A514" s="735" t="s">
        <v>2902</v>
      </c>
      <c r="B514" s="735"/>
      <c r="C514" s="735"/>
      <c r="D514" s="718" t="s">
        <v>3056</v>
      </c>
      <c r="E514" s="718"/>
      <c r="F514" s="718"/>
      <c r="G514" s="718"/>
      <c r="H514" s="718"/>
      <c r="I514" s="718"/>
      <c r="J514" s="718"/>
      <c r="K514" s="718"/>
      <c r="L514" s="718"/>
      <c r="M514" s="718"/>
      <c r="N514" s="718"/>
      <c r="O514" s="718"/>
      <c r="P514" s="718"/>
      <c r="Q514" s="718"/>
      <c r="R514" s="718"/>
      <c r="S514" s="719" t="s">
        <v>3057</v>
      </c>
      <c r="T514" s="719"/>
      <c r="U514" s="719"/>
    </row>
    <row r="515" spans="1:21" ht="26.25" customHeight="1">
      <c r="A515" s="736"/>
      <c r="B515" s="736"/>
      <c r="C515" s="736"/>
      <c r="D515" s="718" t="s">
        <v>3027</v>
      </c>
      <c r="E515" s="718"/>
      <c r="F515" s="718"/>
      <c r="G515" s="718"/>
      <c r="H515" s="718"/>
      <c r="I515" s="718"/>
      <c r="J515" s="718" t="s">
        <v>3028</v>
      </c>
      <c r="K515" s="718"/>
      <c r="L515" s="718"/>
      <c r="M515" s="718"/>
      <c r="N515" s="718"/>
      <c r="O515" s="718"/>
      <c r="P515" s="715" t="s">
        <v>2924</v>
      </c>
      <c r="Q515" s="716"/>
      <c r="R515" s="717"/>
      <c r="S515" s="720"/>
      <c r="T515" s="720"/>
      <c r="U515" s="720"/>
    </row>
    <row r="516" spans="1:21" ht="47.25" customHeight="1">
      <c r="A516" s="737"/>
      <c r="B516" s="737"/>
      <c r="C516" s="737"/>
      <c r="D516" s="327" t="s">
        <v>2969</v>
      </c>
      <c r="E516" s="327" t="s">
        <v>3093</v>
      </c>
      <c r="F516" s="327" t="s">
        <v>2895</v>
      </c>
      <c r="G516" s="327" t="s">
        <v>2896</v>
      </c>
      <c r="H516" s="327" t="s">
        <v>2897</v>
      </c>
      <c r="I516" s="327" t="s">
        <v>2957</v>
      </c>
      <c r="J516" s="327" t="s">
        <v>2969</v>
      </c>
      <c r="K516" s="327" t="s">
        <v>3093</v>
      </c>
      <c r="L516" s="327" t="s">
        <v>2895</v>
      </c>
      <c r="M516" s="327" t="s">
        <v>2896</v>
      </c>
      <c r="N516" s="327" t="s">
        <v>2897</v>
      </c>
      <c r="O516" s="327" t="s">
        <v>2957</v>
      </c>
      <c r="P516" s="270" t="s">
        <v>3027</v>
      </c>
      <c r="Q516" s="409" t="s">
        <v>3028</v>
      </c>
      <c r="R516" s="270" t="s">
        <v>2924</v>
      </c>
      <c r="S516" s="408" t="s">
        <v>3027</v>
      </c>
      <c r="T516" s="408" t="s">
        <v>3028</v>
      </c>
      <c r="U516" s="410" t="s">
        <v>2924</v>
      </c>
    </row>
    <row r="517" spans="1:21" ht="14.1" customHeight="1">
      <c r="A517" s="721" t="s">
        <v>665</v>
      </c>
      <c r="B517" s="721"/>
      <c r="C517" s="721"/>
      <c r="D517" s="191">
        <f t="shared" ref="D517:T517" si="90">SUM(D518:D525)</f>
        <v>118</v>
      </c>
      <c r="E517" s="191">
        <f t="shared" si="90"/>
        <v>4</v>
      </c>
      <c r="F517" s="191">
        <f t="shared" si="90"/>
        <v>5</v>
      </c>
      <c r="G517" s="191">
        <f t="shared" si="90"/>
        <v>7</v>
      </c>
      <c r="H517" s="191">
        <f t="shared" si="90"/>
        <v>1</v>
      </c>
      <c r="I517" s="191">
        <f t="shared" si="90"/>
        <v>96</v>
      </c>
      <c r="J517" s="191">
        <f t="shared" si="90"/>
        <v>0</v>
      </c>
      <c r="K517" s="191">
        <f t="shared" si="90"/>
        <v>0</v>
      </c>
      <c r="L517" s="191">
        <f t="shared" si="90"/>
        <v>0</v>
      </c>
      <c r="M517" s="191">
        <f t="shared" si="90"/>
        <v>2</v>
      </c>
      <c r="N517" s="191">
        <f t="shared" si="90"/>
        <v>0</v>
      </c>
      <c r="O517" s="191">
        <f t="shared" si="90"/>
        <v>2</v>
      </c>
      <c r="P517" s="192">
        <f t="shared" ref="P517:P580" si="91">SUM(D517:I517)</f>
        <v>231</v>
      </c>
      <c r="Q517" s="192">
        <f t="shared" ref="Q517:Q580" si="92">SUM(J517:O517)</f>
        <v>4</v>
      </c>
      <c r="R517" s="192">
        <f t="shared" ref="R517" si="93">+Q517+P517</f>
        <v>235</v>
      </c>
      <c r="S517" s="192">
        <f t="shared" si="90"/>
        <v>2</v>
      </c>
      <c r="T517" s="192">
        <f t="shared" si="90"/>
        <v>0</v>
      </c>
      <c r="U517" s="192">
        <f t="shared" ref="U517:U580" si="94">+T517+S517</f>
        <v>2</v>
      </c>
    </row>
    <row r="518" spans="1:21" ht="22.5" hidden="1" outlineLevel="1">
      <c r="A518" s="724" t="s">
        <v>665</v>
      </c>
      <c r="B518" s="725" t="s">
        <v>666</v>
      </c>
      <c r="C518" s="328" t="s">
        <v>667</v>
      </c>
      <c r="D518" s="276">
        <v>40</v>
      </c>
      <c r="E518" s="277">
        <v>2</v>
      </c>
      <c r="F518" s="277">
        <v>3</v>
      </c>
      <c r="G518" s="276">
        <v>3</v>
      </c>
      <c r="H518" s="277">
        <v>0</v>
      </c>
      <c r="I518" s="276">
        <v>19</v>
      </c>
      <c r="J518" s="276">
        <v>0</v>
      </c>
      <c r="K518" s="277">
        <v>0</v>
      </c>
      <c r="L518" s="277">
        <v>0</v>
      </c>
      <c r="M518" s="277">
        <v>2</v>
      </c>
      <c r="N518" s="277">
        <v>0</v>
      </c>
      <c r="O518" s="277">
        <v>1</v>
      </c>
      <c r="P518" s="272">
        <f t="shared" si="91"/>
        <v>67</v>
      </c>
      <c r="Q518" s="273">
        <f t="shared" si="92"/>
        <v>3</v>
      </c>
      <c r="R518" s="272">
        <f t="shared" ref="R518:R581" si="95">+Q518+P518</f>
        <v>70</v>
      </c>
      <c r="S518" s="278">
        <v>0</v>
      </c>
      <c r="T518" s="278">
        <v>0</v>
      </c>
      <c r="U518" s="275">
        <f t="shared" si="94"/>
        <v>0</v>
      </c>
    </row>
    <row r="519" spans="1:21" ht="22.5" hidden="1" outlineLevel="1">
      <c r="A519" s="724"/>
      <c r="B519" s="725"/>
      <c r="C519" s="328" t="s">
        <v>668</v>
      </c>
      <c r="D519" s="276">
        <v>0</v>
      </c>
      <c r="E519" s="276">
        <v>0</v>
      </c>
      <c r="F519" s="276">
        <v>0</v>
      </c>
      <c r="G519" s="276">
        <v>0</v>
      </c>
      <c r="H519" s="276">
        <v>0</v>
      </c>
      <c r="I519" s="276">
        <v>0</v>
      </c>
      <c r="J519" s="276">
        <v>0</v>
      </c>
      <c r="K519" s="277">
        <v>0</v>
      </c>
      <c r="L519" s="277">
        <v>0</v>
      </c>
      <c r="M519" s="277">
        <v>0</v>
      </c>
      <c r="N519" s="277">
        <v>0</v>
      </c>
      <c r="O519" s="276">
        <v>0</v>
      </c>
      <c r="P519" s="272">
        <f t="shared" si="91"/>
        <v>0</v>
      </c>
      <c r="Q519" s="273">
        <f t="shared" si="92"/>
        <v>0</v>
      </c>
      <c r="R519" s="272">
        <f t="shared" si="95"/>
        <v>0</v>
      </c>
      <c r="S519" s="278">
        <v>0</v>
      </c>
      <c r="T519" s="278">
        <v>0</v>
      </c>
      <c r="U519" s="275">
        <f t="shared" si="94"/>
        <v>0</v>
      </c>
    </row>
    <row r="520" spans="1:21" ht="22.5" hidden="1" outlineLevel="1">
      <c r="A520" s="724"/>
      <c r="B520" s="725"/>
      <c r="C520" s="328" t="s">
        <v>669</v>
      </c>
      <c r="D520" s="276">
        <v>0</v>
      </c>
      <c r="E520" s="277">
        <v>0</v>
      </c>
      <c r="F520" s="277">
        <v>0</v>
      </c>
      <c r="G520" s="276">
        <v>0</v>
      </c>
      <c r="H520" s="277">
        <v>0</v>
      </c>
      <c r="I520" s="276">
        <v>0</v>
      </c>
      <c r="J520" s="277">
        <v>0</v>
      </c>
      <c r="K520" s="277">
        <v>0</v>
      </c>
      <c r="L520" s="277">
        <v>0</v>
      </c>
      <c r="M520" s="277">
        <v>0</v>
      </c>
      <c r="N520" s="277">
        <v>0</v>
      </c>
      <c r="O520" s="277">
        <v>0</v>
      </c>
      <c r="P520" s="272">
        <f t="shared" si="91"/>
        <v>0</v>
      </c>
      <c r="Q520" s="273">
        <f t="shared" si="92"/>
        <v>0</v>
      </c>
      <c r="R520" s="272">
        <f t="shared" si="95"/>
        <v>0</v>
      </c>
      <c r="S520" s="278">
        <v>0</v>
      </c>
      <c r="T520" s="278">
        <v>0</v>
      </c>
      <c r="U520" s="275">
        <f t="shared" si="94"/>
        <v>0</v>
      </c>
    </row>
    <row r="521" spans="1:21" hidden="1" outlineLevel="1">
      <c r="A521" s="724"/>
      <c r="B521" s="725"/>
      <c r="C521" s="328" t="s">
        <v>670</v>
      </c>
      <c r="D521" s="277">
        <v>0</v>
      </c>
      <c r="E521" s="277">
        <v>0</v>
      </c>
      <c r="F521" s="277">
        <v>0</v>
      </c>
      <c r="G521" s="277">
        <v>0</v>
      </c>
      <c r="H521" s="277">
        <v>0</v>
      </c>
      <c r="I521" s="277">
        <v>0</v>
      </c>
      <c r="J521" s="277">
        <v>0</v>
      </c>
      <c r="K521" s="277">
        <v>0</v>
      </c>
      <c r="L521" s="277">
        <v>0</v>
      </c>
      <c r="M521" s="277">
        <v>0</v>
      </c>
      <c r="N521" s="277">
        <v>0</v>
      </c>
      <c r="O521" s="277">
        <v>0</v>
      </c>
      <c r="P521" s="272">
        <f t="shared" si="91"/>
        <v>0</v>
      </c>
      <c r="Q521" s="273">
        <f t="shared" si="92"/>
        <v>0</v>
      </c>
      <c r="R521" s="272">
        <f t="shared" si="95"/>
        <v>0</v>
      </c>
      <c r="S521" s="278">
        <v>0</v>
      </c>
      <c r="T521" s="278">
        <v>0</v>
      </c>
      <c r="U521" s="275">
        <f t="shared" si="94"/>
        <v>0</v>
      </c>
    </row>
    <row r="522" spans="1:21" ht="33.75" hidden="1" outlineLevel="1">
      <c r="A522" s="724"/>
      <c r="B522" s="725"/>
      <c r="C522" s="328" t="s">
        <v>671</v>
      </c>
      <c r="D522" s="276">
        <v>0</v>
      </c>
      <c r="E522" s="276">
        <v>0</v>
      </c>
      <c r="F522" s="276">
        <v>0</v>
      </c>
      <c r="G522" s="276">
        <v>0</v>
      </c>
      <c r="H522" s="276">
        <v>0</v>
      </c>
      <c r="I522" s="276">
        <v>0</v>
      </c>
      <c r="J522" s="277">
        <v>0</v>
      </c>
      <c r="K522" s="277">
        <v>0</v>
      </c>
      <c r="L522" s="277">
        <v>0</v>
      </c>
      <c r="M522" s="277">
        <v>0</v>
      </c>
      <c r="N522" s="277">
        <v>0</v>
      </c>
      <c r="O522" s="276">
        <v>0</v>
      </c>
      <c r="P522" s="272">
        <f t="shared" si="91"/>
        <v>0</v>
      </c>
      <c r="Q522" s="273">
        <f t="shared" si="92"/>
        <v>0</v>
      </c>
      <c r="R522" s="272">
        <f t="shared" si="95"/>
        <v>0</v>
      </c>
      <c r="S522" s="278">
        <v>0</v>
      </c>
      <c r="T522" s="278">
        <v>0</v>
      </c>
      <c r="U522" s="275">
        <f t="shared" si="94"/>
        <v>0</v>
      </c>
    </row>
    <row r="523" spans="1:21" ht="33.75" hidden="1" outlineLevel="1">
      <c r="A523" s="724"/>
      <c r="B523" s="328" t="s">
        <v>672</v>
      </c>
      <c r="C523" s="328" t="s">
        <v>673</v>
      </c>
      <c r="D523" s="276">
        <v>72</v>
      </c>
      <c r="E523" s="276">
        <v>1</v>
      </c>
      <c r="F523" s="277">
        <v>2</v>
      </c>
      <c r="G523" s="277">
        <v>4</v>
      </c>
      <c r="H523" s="277">
        <v>1</v>
      </c>
      <c r="I523" s="276">
        <v>72</v>
      </c>
      <c r="J523" s="277">
        <v>0</v>
      </c>
      <c r="K523" s="277">
        <v>0</v>
      </c>
      <c r="L523" s="277">
        <v>0</v>
      </c>
      <c r="M523" s="277">
        <v>0</v>
      </c>
      <c r="N523" s="277">
        <v>0</v>
      </c>
      <c r="O523" s="277">
        <v>0</v>
      </c>
      <c r="P523" s="272">
        <f t="shared" si="91"/>
        <v>152</v>
      </c>
      <c r="Q523" s="273">
        <f t="shared" si="92"/>
        <v>0</v>
      </c>
      <c r="R523" s="272">
        <f t="shared" si="95"/>
        <v>152</v>
      </c>
      <c r="S523" s="278">
        <v>2</v>
      </c>
      <c r="T523" s="278">
        <v>0</v>
      </c>
      <c r="U523" s="275">
        <f t="shared" si="94"/>
        <v>2</v>
      </c>
    </row>
    <row r="524" spans="1:21" ht="22.5" hidden="1" outlineLevel="1">
      <c r="A524" s="724"/>
      <c r="B524" s="328" t="s">
        <v>674</v>
      </c>
      <c r="C524" s="328" t="s">
        <v>675</v>
      </c>
      <c r="D524" s="276">
        <v>0</v>
      </c>
      <c r="E524" s="277">
        <v>0</v>
      </c>
      <c r="F524" s="277">
        <v>0</v>
      </c>
      <c r="G524" s="277">
        <v>0</v>
      </c>
      <c r="H524" s="277">
        <v>0</v>
      </c>
      <c r="I524" s="276">
        <v>5</v>
      </c>
      <c r="J524" s="277">
        <v>0</v>
      </c>
      <c r="K524" s="277">
        <v>0</v>
      </c>
      <c r="L524" s="277">
        <v>0</v>
      </c>
      <c r="M524" s="277">
        <v>0</v>
      </c>
      <c r="N524" s="277">
        <v>0</v>
      </c>
      <c r="O524" s="277">
        <v>1</v>
      </c>
      <c r="P524" s="272">
        <f t="shared" si="91"/>
        <v>5</v>
      </c>
      <c r="Q524" s="273">
        <f t="shared" si="92"/>
        <v>1</v>
      </c>
      <c r="R524" s="272">
        <f t="shared" si="95"/>
        <v>6</v>
      </c>
      <c r="S524" s="278">
        <v>0</v>
      </c>
      <c r="T524" s="278">
        <v>0</v>
      </c>
      <c r="U524" s="275">
        <f t="shared" si="94"/>
        <v>0</v>
      </c>
    </row>
    <row r="525" spans="1:21" ht="22.5" hidden="1" outlineLevel="1">
      <c r="A525" s="724"/>
      <c r="B525" s="328" t="s">
        <v>676</v>
      </c>
      <c r="C525" s="328" t="s">
        <v>677</v>
      </c>
      <c r="D525" s="276">
        <v>6</v>
      </c>
      <c r="E525" s="277">
        <v>1</v>
      </c>
      <c r="F525" s="277">
        <v>0</v>
      </c>
      <c r="G525" s="277">
        <v>0</v>
      </c>
      <c r="H525" s="277">
        <v>0</v>
      </c>
      <c r="I525" s="277">
        <v>0</v>
      </c>
      <c r="J525" s="277">
        <v>0</v>
      </c>
      <c r="K525" s="277">
        <v>0</v>
      </c>
      <c r="L525" s="277">
        <v>0</v>
      </c>
      <c r="M525" s="277">
        <v>0</v>
      </c>
      <c r="N525" s="277">
        <v>0</v>
      </c>
      <c r="O525" s="276">
        <v>0</v>
      </c>
      <c r="P525" s="272">
        <f t="shared" si="91"/>
        <v>7</v>
      </c>
      <c r="Q525" s="273">
        <f t="shared" si="92"/>
        <v>0</v>
      </c>
      <c r="R525" s="272">
        <f t="shared" si="95"/>
        <v>7</v>
      </c>
      <c r="S525" s="278">
        <v>0</v>
      </c>
      <c r="T525" s="278">
        <v>0</v>
      </c>
      <c r="U525" s="275">
        <f t="shared" si="94"/>
        <v>0</v>
      </c>
    </row>
    <row r="526" spans="1:21" ht="14.1" customHeight="1" collapsed="1">
      <c r="A526" s="721" t="s">
        <v>678</v>
      </c>
      <c r="B526" s="721"/>
      <c r="C526" s="721"/>
      <c r="D526" s="191">
        <f t="shared" ref="D526:T526" si="96">+D527+D528+D529</f>
        <v>408</v>
      </c>
      <c r="E526" s="191">
        <f t="shared" si="96"/>
        <v>18</v>
      </c>
      <c r="F526" s="191">
        <f t="shared" si="96"/>
        <v>23</v>
      </c>
      <c r="G526" s="191">
        <f t="shared" si="96"/>
        <v>16</v>
      </c>
      <c r="H526" s="191">
        <f t="shared" si="96"/>
        <v>8</v>
      </c>
      <c r="I526" s="191">
        <f t="shared" si="96"/>
        <v>99</v>
      </c>
      <c r="J526" s="191">
        <f t="shared" si="96"/>
        <v>719</v>
      </c>
      <c r="K526" s="191">
        <f t="shared" si="96"/>
        <v>59</v>
      </c>
      <c r="L526" s="191">
        <f t="shared" si="96"/>
        <v>83</v>
      </c>
      <c r="M526" s="191">
        <f t="shared" si="96"/>
        <v>53</v>
      </c>
      <c r="N526" s="191">
        <f t="shared" si="96"/>
        <v>31</v>
      </c>
      <c r="O526" s="191">
        <f t="shared" si="96"/>
        <v>188</v>
      </c>
      <c r="P526" s="192">
        <f t="shared" si="91"/>
        <v>572</v>
      </c>
      <c r="Q526" s="192">
        <f t="shared" si="92"/>
        <v>1133</v>
      </c>
      <c r="R526" s="192">
        <f t="shared" si="95"/>
        <v>1705</v>
      </c>
      <c r="S526" s="192">
        <f t="shared" si="96"/>
        <v>1</v>
      </c>
      <c r="T526" s="192">
        <f t="shared" si="96"/>
        <v>2</v>
      </c>
      <c r="U526" s="192">
        <f t="shared" si="94"/>
        <v>3</v>
      </c>
    </row>
    <row r="527" spans="1:21" ht="22.5" hidden="1" outlineLevel="1">
      <c r="A527" s="724" t="s">
        <v>678</v>
      </c>
      <c r="B527" s="328" t="s">
        <v>679</v>
      </c>
      <c r="C527" s="328" t="s">
        <v>680</v>
      </c>
      <c r="D527" s="276">
        <v>408</v>
      </c>
      <c r="E527" s="276">
        <v>18</v>
      </c>
      <c r="F527" s="276">
        <v>23</v>
      </c>
      <c r="G527" s="276">
        <v>16</v>
      </c>
      <c r="H527" s="276">
        <v>8</v>
      </c>
      <c r="I527" s="276">
        <v>99</v>
      </c>
      <c r="J527" s="276">
        <v>719</v>
      </c>
      <c r="K527" s="276">
        <v>59</v>
      </c>
      <c r="L527" s="276">
        <v>83</v>
      </c>
      <c r="M527" s="276">
        <v>53</v>
      </c>
      <c r="N527" s="276">
        <v>31</v>
      </c>
      <c r="O527" s="276">
        <v>188</v>
      </c>
      <c r="P527" s="272">
        <f t="shared" si="91"/>
        <v>572</v>
      </c>
      <c r="Q527" s="273">
        <f t="shared" si="92"/>
        <v>1133</v>
      </c>
      <c r="R527" s="272">
        <f t="shared" si="95"/>
        <v>1705</v>
      </c>
      <c r="S527" s="278">
        <v>1</v>
      </c>
      <c r="T527" s="278">
        <v>2</v>
      </c>
      <c r="U527" s="275">
        <f t="shared" si="94"/>
        <v>3</v>
      </c>
    </row>
    <row r="528" spans="1:21" hidden="1" outlineLevel="1">
      <c r="A528" s="724"/>
      <c r="B528" s="725" t="s">
        <v>681</v>
      </c>
      <c r="C528" s="328" t="s">
        <v>682</v>
      </c>
      <c r="D528" s="276">
        <v>0</v>
      </c>
      <c r="E528" s="277">
        <v>0</v>
      </c>
      <c r="F528" s="277">
        <v>0</v>
      </c>
      <c r="G528" s="277">
        <v>0</v>
      </c>
      <c r="H528" s="277">
        <v>0</v>
      </c>
      <c r="I528" s="277">
        <v>0</v>
      </c>
      <c r="J528" s="277">
        <v>0</v>
      </c>
      <c r="K528" s="277">
        <v>0</v>
      </c>
      <c r="L528" s="277">
        <v>0</v>
      </c>
      <c r="M528" s="277">
        <v>0</v>
      </c>
      <c r="N528" s="277">
        <v>0</v>
      </c>
      <c r="O528" s="277">
        <v>0</v>
      </c>
      <c r="P528" s="272">
        <f t="shared" si="91"/>
        <v>0</v>
      </c>
      <c r="Q528" s="273">
        <f t="shared" si="92"/>
        <v>0</v>
      </c>
      <c r="R528" s="272">
        <f t="shared" si="95"/>
        <v>0</v>
      </c>
      <c r="S528" s="278">
        <v>0</v>
      </c>
      <c r="T528" s="278">
        <v>0</v>
      </c>
      <c r="U528" s="275">
        <f t="shared" si="94"/>
        <v>0</v>
      </c>
    </row>
    <row r="529" spans="1:21" hidden="1" outlineLevel="1">
      <c r="A529" s="724"/>
      <c r="B529" s="725"/>
      <c r="C529" s="328" t="s">
        <v>683</v>
      </c>
      <c r="D529" s="277">
        <v>0</v>
      </c>
      <c r="E529" s="277">
        <v>0</v>
      </c>
      <c r="F529" s="277">
        <v>0</v>
      </c>
      <c r="G529" s="277">
        <v>0</v>
      </c>
      <c r="H529" s="277">
        <v>0</v>
      </c>
      <c r="I529" s="277">
        <v>0</v>
      </c>
      <c r="J529" s="277">
        <v>0</v>
      </c>
      <c r="K529" s="277">
        <v>0</v>
      </c>
      <c r="L529" s="277">
        <v>0</v>
      </c>
      <c r="M529" s="277">
        <v>0</v>
      </c>
      <c r="N529" s="277">
        <v>0</v>
      </c>
      <c r="O529" s="277">
        <v>0</v>
      </c>
      <c r="P529" s="272">
        <f t="shared" si="91"/>
        <v>0</v>
      </c>
      <c r="Q529" s="273">
        <f t="shared" si="92"/>
        <v>0</v>
      </c>
      <c r="R529" s="272">
        <f t="shared" si="95"/>
        <v>0</v>
      </c>
      <c r="S529" s="278">
        <v>0</v>
      </c>
      <c r="T529" s="278">
        <v>0</v>
      </c>
      <c r="U529" s="275">
        <f t="shared" si="94"/>
        <v>0</v>
      </c>
    </row>
    <row r="530" spans="1:21" ht="14.1" customHeight="1" collapsed="1">
      <c r="A530" s="721" t="s">
        <v>684</v>
      </c>
      <c r="B530" s="721"/>
      <c r="C530" s="721"/>
      <c r="D530" s="191">
        <f t="shared" ref="D530:T530" si="97">SUM(D531:D537)</f>
        <v>4324</v>
      </c>
      <c r="E530" s="191">
        <f t="shared" si="97"/>
        <v>236</v>
      </c>
      <c r="F530" s="191">
        <f t="shared" si="97"/>
        <v>383</v>
      </c>
      <c r="G530" s="191">
        <f t="shared" si="97"/>
        <v>479</v>
      </c>
      <c r="H530" s="191">
        <f t="shared" si="97"/>
        <v>119</v>
      </c>
      <c r="I530" s="191">
        <f t="shared" si="97"/>
        <v>2314</v>
      </c>
      <c r="J530" s="191">
        <f t="shared" si="97"/>
        <v>692</v>
      </c>
      <c r="K530" s="191">
        <f t="shared" si="97"/>
        <v>26</v>
      </c>
      <c r="L530" s="191">
        <f t="shared" si="97"/>
        <v>55</v>
      </c>
      <c r="M530" s="191">
        <f t="shared" si="97"/>
        <v>62</v>
      </c>
      <c r="N530" s="191">
        <f t="shared" si="97"/>
        <v>11</v>
      </c>
      <c r="O530" s="191">
        <f t="shared" si="97"/>
        <v>203</v>
      </c>
      <c r="P530" s="192">
        <f t="shared" si="91"/>
        <v>7855</v>
      </c>
      <c r="Q530" s="192">
        <f t="shared" si="92"/>
        <v>1049</v>
      </c>
      <c r="R530" s="192">
        <f t="shared" si="95"/>
        <v>8904</v>
      </c>
      <c r="S530" s="192">
        <f t="shared" si="97"/>
        <v>7</v>
      </c>
      <c r="T530" s="192">
        <f t="shared" si="97"/>
        <v>1</v>
      </c>
      <c r="U530" s="192">
        <f t="shared" si="94"/>
        <v>8</v>
      </c>
    </row>
    <row r="531" spans="1:21" hidden="1" outlineLevel="1">
      <c r="A531" s="724" t="s">
        <v>684</v>
      </c>
      <c r="B531" s="725" t="s">
        <v>685</v>
      </c>
      <c r="C531" s="328" t="s">
        <v>686</v>
      </c>
      <c r="D531" s="276">
        <v>946</v>
      </c>
      <c r="E531" s="276">
        <v>59</v>
      </c>
      <c r="F531" s="276">
        <v>126</v>
      </c>
      <c r="G531" s="276">
        <v>172</v>
      </c>
      <c r="H531" s="276">
        <v>39</v>
      </c>
      <c r="I531" s="276">
        <v>855</v>
      </c>
      <c r="J531" s="276">
        <v>183</v>
      </c>
      <c r="K531" s="276">
        <v>7</v>
      </c>
      <c r="L531" s="276">
        <v>13</v>
      </c>
      <c r="M531" s="276">
        <v>19</v>
      </c>
      <c r="N531" s="276">
        <v>1</v>
      </c>
      <c r="O531" s="276">
        <v>79</v>
      </c>
      <c r="P531" s="272">
        <f t="shared" si="91"/>
        <v>2197</v>
      </c>
      <c r="Q531" s="273">
        <f t="shared" si="92"/>
        <v>302</v>
      </c>
      <c r="R531" s="272">
        <f t="shared" si="95"/>
        <v>2499</v>
      </c>
      <c r="S531" s="278">
        <v>5</v>
      </c>
      <c r="T531" s="278">
        <v>1</v>
      </c>
      <c r="U531" s="275">
        <f t="shared" si="94"/>
        <v>6</v>
      </c>
    </row>
    <row r="532" spans="1:21" ht="22.5" hidden="1" outlineLevel="1">
      <c r="A532" s="724"/>
      <c r="B532" s="725"/>
      <c r="C532" s="328" t="s">
        <v>687</v>
      </c>
      <c r="D532" s="276">
        <v>0</v>
      </c>
      <c r="E532" s="277">
        <v>0</v>
      </c>
      <c r="F532" s="276">
        <v>0</v>
      </c>
      <c r="G532" s="277">
        <v>0</v>
      </c>
      <c r="H532" s="277">
        <v>0</v>
      </c>
      <c r="I532" s="276">
        <v>0</v>
      </c>
      <c r="J532" s="276">
        <v>0</v>
      </c>
      <c r="K532" s="276">
        <v>0</v>
      </c>
      <c r="L532" s="276">
        <v>0</v>
      </c>
      <c r="M532" s="276">
        <v>0</v>
      </c>
      <c r="N532" s="276">
        <v>0</v>
      </c>
      <c r="O532" s="276">
        <v>0</v>
      </c>
      <c r="P532" s="272">
        <f t="shared" si="91"/>
        <v>0</v>
      </c>
      <c r="Q532" s="273">
        <f t="shared" si="92"/>
        <v>0</v>
      </c>
      <c r="R532" s="272">
        <f t="shared" si="95"/>
        <v>0</v>
      </c>
      <c r="S532" s="278">
        <v>0</v>
      </c>
      <c r="T532" s="278">
        <v>0</v>
      </c>
      <c r="U532" s="275">
        <f t="shared" si="94"/>
        <v>0</v>
      </c>
    </row>
    <row r="533" spans="1:21" ht="22.5" hidden="1" outlineLevel="1">
      <c r="A533" s="724"/>
      <c r="B533" s="725" t="s">
        <v>688</v>
      </c>
      <c r="C533" s="328" t="s">
        <v>689</v>
      </c>
      <c r="D533" s="276">
        <v>106</v>
      </c>
      <c r="E533" s="276">
        <v>1</v>
      </c>
      <c r="F533" s="276">
        <v>0</v>
      </c>
      <c r="G533" s="276">
        <v>9</v>
      </c>
      <c r="H533" s="276">
        <v>0</v>
      </c>
      <c r="I533" s="276">
        <v>66</v>
      </c>
      <c r="J533" s="276">
        <v>2</v>
      </c>
      <c r="K533" s="277">
        <v>1</v>
      </c>
      <c r="L533" s="277">
        <v>0</v>
      </c>
      <c r="M533" s="277">
        <v>1</v>
      </c>
      <c r="N533" s="277">
        <v>0</v>
      </c>
      <c r="O533" s="276">
        <v>6</v>
      </c>
      <c r="P533" s="272">
        <f t="shared" si="91"/>
        <v>182</v>
      </c>
      <c r="Q533" s="273">
        <f t="shared" si="92"/>
        <v>10</v>
      </c>
      <c r="R533" s="272">
        <f t="shared" si="95"/>
        <v>192</v>
      </c>
      <c r="S533" s="278">
        <v>0</v>
      </c>
      <c r="T533" s="278">
        <v>0</v>
      </c>
      <c r="U533" s="275">
        <f t="shared" si="94"/>
        <v>0</v>
      </c>
    </row>
    <row r="534" spans="1:21" ht="22.5" hidden="1" outlineLevel="1">
      <c r="A534" s="724"/>
      <c r="B534" s="725"/>
      <c r="C534" s="328" t="s">
        <v>690</v>
      </c>
      <c r="D534" s="276">
        <v>108</v>
      </c>
      <c r="E534" s="276">
        <v>11</v>
      </c>
      <c r="F534" s="277">
        <v>13</v>
      </c>
      <c r="G534" s="276">
        <v>15</v>
      </c>
      <c r="H534" s="277">
        <v>3</v>
      </c>
      <c r="I534" s="276">
        <v>73</v>
      </c>
      <c r="J534" s="276">
        <v>0</v>
      </c>
      <c r="K534" s="277">
        <v>0</v>
      </c>
      <c r="L534" s="277">
        <v>0</v>
      </c>
      <c r="M534" s="277">
        <v>0</v>
      </c>
      <c r="N534" s="277">
        <v>0</v>
      </c>
      <c r="O534" s="277">
        <v>1</v>
      </c>
      <c r="P534" s="272">
        <f t="shared" si="91"/>
        <v>223</v>
      </c>
      <c r="Q534" s="273">
        <f t="shared" si="92"/>
        <v>1</v>
      </c>
      <c r="R534" s="272">
        <f t="shared" si="95"/>
        <v>224</v>
      </c>
      <c r="S534" s="278">
        <v>0</v>
      </c>
      <c r="T534" s="278">
        <v>0</v>
      </c>
      <c r="U534" s="275">
        <f t="shared" si="94"/>
        <v>0</v>
      </c>
    </row>
    <row r="535" spans="1:21" ht="22.5" hidden="1" outlineLevel="1">
      <c r="A535" s="724"/>
      <c r="B535" s="725"/>
      <c r="C535" s="328" t="s">
        <v>691</v>
      </c>
      <c r="D535" s="276">
        <v>1860</v>
      </c>
      <c r="E535" s="276">
        <v>84</v>
      </c>
      <c r="F535" s="276">
        <v>102</v>
      </c>
      <c r="G535" s="276">
        <v>100</v>
      </c>
      <c r="H535" s="276">
        <v>36</v>
      </c>
      <c r="I535" s="276">
        <v>371</v>
      </c>
      <c r="J535" s="276">
        <v>338</v>
      </c>
      <c r="K535" s="276">
        <v>7</v>
      </c>
      <c r="L535" s="276">
        <v>19</v>
      </c>
      <c r="M535" s="276">
        <v>20</v>
      </c>
      <c r="N535" s="276">
        <v>4</v>
      </c>
      <c r="O535" s="276">
        <v>49</v>
      </c>
      <c r="P535" s="272">
        <f t="shared" si="91"/>
        <v>2553</v>
      </c>
      <c r="Q535" s="273">
        <f t="shared" si="92"/>
        <v>437</v>
      </c>
      <c r="R535" s="272">
        <f t="shared" si="95"/>
        <v>2990</v>
      </c>
      <c r="S535" s="278">
        <v>2</v>
      </c>
      <c r="T535" s="278">
        <v>0</v>
      </c>
      <c r="U535" s="275">
        <f t="shared" si="94"/>
        <v>2</v>
      </c>
    </row>
    <row r="536" spans="1:21" hidden="1" outlineLevel="1">
      <c r="A536" s="724"/>
      <c r="B536" s="725"/>
      <c r="C536" s="328" t="s">
        <v>692</v>
      </c>
      <c r="D536" s="276">
        <v>1166</v>
      </c>
      <c r="E536" s="276">
        <v>77</v>
      </c>
      <c r="F536" s="276">
        <v>136</v>
      </c>
      <c r="G536" s="276">
        <v>171</v>
      </c>
      <c r="H536" s="276">
        <v>38</v>
      </c>
      <c r="I536" s="276">
        <v>845</v>
      </c>
      <c r="J536" s="276">
        <v>145</v>
      </c>
      <c r="K536" s="276">
        <v>10</v>
      </c>
      <c r="L536" s="276">
        <v>22</v>
      </c>
      <c r="M536" s="276">
        <v>22</v>
      </c>
      <c r="N536" s="276">
        <v>6</v>
      </c>
      <c r="O536" s="276">
        <v>62</v>
      </c>
      <c r="P536" s="272">
        <f t="shared" si="91"/>
        <v>2433</v>
      </c>
      <c r="Q536" s="273">
        <f t="shared" si="92"/>
        <v>267</v>
      </c>
      <c r="R536" s="272">
        <f t="shared" si="95"/>
        <v>2700</v>
      </c>
      <c r="S536" s="278">
        <v>0</v>
      </c>
      <c r="T536" s="278">
        <v>0</v>
      </c>
      <c r="U536" s="275">
        <f t="shared" si="94"/>
        <v>0</v>
      </c>
    </row>
    <row r="537" spans="1:21" ht="22.5" hidden="1" outlineLevel="1">
      <c r="A537" s="724"/>
      <c r="B537" s="725"/>
      <c r="C537" s="328" t="s">
        <v>693</v>
      </c>
      <c r="D537" s="276">
        <v>138</v>
      </c>
      <c r="E537" s="276">
        <v>4</v>
      </c>
      <c r="F537" s="276">
        <v>6</v>
      </c>
      <c r="G537" s="276">
        <v>12</v>
      </c>
      <c r="H537" s="276">
        <v>3</v>
      </c>
      <c r="I537" s="276">
        <v>104</v>
      </c>
      <c r="J537" s="276">
        <v>24</v>
      </c>
      <c r="K537" s="277">
        <v>1</v>
      </c>
      <c r="L537" s="276">
        <v>1</v>
      </c>
      <c r="M537" s="277">
        <v>0</v>
      </c>
      <c r="N537" s="277">
        <v>0</v>
      </c>
      <c r="O537" s="276">
        <v>6</v>
      </c>
      <c r="P537" s="272">
        <f t="shared" si="91"/>
        <v>267</v>
      </c>
      <c r="Q537" s="273">
        <f t="shared" si="92"/>
        <v>32</v>
      </c>
      <c r="R537" s="272">
        <f t="shared" si="95"/>
        <v>299</v>
      </c>
      <c r="S537" s="278">
        <v>0</v>
      </c>
      <c r="T537" s="278">
        <v>0</v>
      </c>
      <c r="U537" s="275">
        <f t="shared" si="94"/>
        <v>0</v>
      </c>
    </row>
    <row r="538" spans="1:21" ht="14.1" customHeight="1" collapsed="1">
      <c r="A538" s="721" t="s">
        <v>694</v>
      </c>
      <c r="B538" s="721"/>
      <c r="C538" s="721"/>
      <c r="D538" s="191">
        <f t="shared" ref="D538:T538" si="98">+D539+D540</f>
        <v>264</v>
      </c>
      <c r="E538" s="191">
        <f t="shared" si="98"/>
        <v>9</v>
      </c>
      <c r="F538" s="191">
        <f t="shared" si="98"/>
        <v>18</v>
      </c>
      <c r="G538" s="191">
        <f t="shared" si="98"/>
        <v>23</v>
      </c>
      <c r="H538" s="191">
        <f t="shared" si="98"/>
        <v>7</v>
      </c>
      <c r="I538" s="191">
        <f t="shared" si="98"/>
        <v>192</v>
      </c>
      <c r="J538" s="191">
        <f t="shared" si="98"/>
        <v>9</v>
      </c>
      <c r="K538" s="191">
        <f t="shared" si="98"/>
        <v>0</v>
      </c>
      <c r="L538" s="191">
        <f t="shared" si="98"/>
        <v>2</v>
      </c>
      <c r="M538" s="191">
        <f t="shared" si="98"/>
        <v>0</v>
      </c>
      <c r="N538" s="191">
        <f t="shared" si="98"/>
        <v>0</v>
      </c>
      <c r="O538" s="191">
        <f t="shared" si="98"/>
        <v>6</v>
      </c>
      <c r="P538" s="192">
        <f t="shared" si="91"/>
        <v>513</v>
      </c>
      <c r="Q538" s="192">
        <f t="shared" si="92"/>
        <v>17</v>
      </c>
      <c r="R538" s="192">
        <f t="shared" si="95"/>
        <v>530</v>
      </c>
      <c r="S538" s="192">
        <f t="shared" si="98"/>
        <v>0</v>
      </c>
      <c r="T538" s="192">
        <f t="shared" si="98"/>
        <v>0</v>
      </c>
      <c r="U538" s="192">
        <f t="shared" si="94"/>
        <v>0</v>
      </c>
    </row>
    <row r="539" spans="1:21" ht="45" hidden="1" outlineLevel="1">
      <c r="A539" s="724" t="s">
        <v>694</v>
      </c>
      <c r="B539" s="328" t="s">
        <v>695</v>
      </c>
      <c r="C539" s="328" t="s">
        <v>696</v>
      </c>
      <c r="D539" s="276">
        <v>45</v>
      </c>
      <c r="E539" s="277">
        <v>1</v>
      </c>
      <c r="F539" s="277">
        <v>2</v>
      </c>
      <c r="G539" s="276">
        <v>5</v>
      </c>
      <c r="H539" s="277">
        <v>0</v>
      </c>
      <c r="I539" s="276">
        <v>38</v>
      </c>
      <c r="J539" s="277">
        <v>2</v>
      </c>
      <c r="K539" s="277">
        <v>0</v>
      </c>
      <c r="L539" s="277">
        <v>1</v>
      </c>
      <c r="M539" s="277">
        <v>0</v>
      </c>
      <c r="N539" s="277">
        <v>0</v>
      </c>
      <c r="O539" s="277">
        <v>0</v>
      </c>
      <c r="P539" s="272">
        <f t="shared" si="91"/>
        <v>91</v>
      </c>
      <c r="Q539" s="273">
        <f t="shared" si="92"/>
        <v>3</v>
      </c>
      <c r="R539" s="272">
        <f t="shared" si="95"/>
        <v>94</v>
      </c>
      <c r="S539" s="278">
        <v>0</v>
      </c>
      <c r="T539" s="278">
        <v>0</v>
      </c>
      <c r="U539" s="275">
        <f t="shared" si="94"/>
        <v>0</v>
      </c>
    </row>
    <row r="540" spans="1:21" ht="22.5" hidden="1" outlineLevel="1">
      <c r="A540" s="724"/>
      <c r="B540" s="328" t="s">
        <v>697</v>
      </c>
      <c r="C540" s="328" t="s">
        <v>698</v>
      </c>
      <c r="D540" s="276">
        <v>219</v>
      </c>
      <c r="E540" s="276">
        <v>8</v>
      </c>
      <c r="F540" s="276">
        <v>16</v>
      </c>
      <c r="G540" s="276">
        <v>18</v>
      </c>
      <c r="H540" s="276">
        <v>7</v>
      </c>
      <c r="I540" s="276">
        <v>154</v>
      </c>
      <c r="J540" s="276">
        <v>7</v>
      </c>
      <c r="K540" s="277">
        <v>0</v>
      </c>
      <c r="L540" s="276">
        <v>1</v>
      </c>
      <c r="M540" s="277">
        <v>0</v>
      </c>
      <c r="N540" s="277">
        <v>0</v>
      </c>
      <c r="O540" s="276">
        <v>6</v>
      </c>
      <c r="P540" s="272">
        <f t="shared" si="91"/>
        <v>422</v>
      </c>
      <c r="Q540" s="273">
        <f t="shared" si="92"/>
        <v>14</v>
      </c>
      <c r="R540" s="272">
        <f t="shared" si="95"/>
        <v>436</v>
      </c>
      <c r="S540" s="278">
        <v>0</v>
      </c>
      <c r="T540" s="278">
        <v>0</v>
      </c>
      <c r="U540" s="275">
        <f t="shared" si="94"/>
        <v>0</v>
      </c>
    </row>
    <row r="541" spans="1:21" ht="14.1" customHeight="1" collapsed="1">
      <c r="A541" s="721" t="s">
        <v>699</v>
      </c>
      <c r="B541" s="721"/>
      <c r="C541" s="721"/>
      <c r="D541" s="191">
        <f t="shared" ref="D541:T541" si="99">SUM(D542:D545)</f>
        <v>2066</v>
      </c>
      <c r="E541" s="191">
        <f t="shared" si="99"/>
        <v>61</v>
      </c>
      <c r="F541" s="191">
        <f t="shared" si="99"/>
        <v>201</v>
      </c>
      <c r="G541" s="191">
        <f t="shared" si="99"/>
        <v>281</v>
      </c>
      <c r="H541" s="191">
        <f t="shared" si="99"/>
        <v>55</v>
      </c>
      <c r="I541" s="191">
        <f t="shared" si="99"/>
        <v>881</v>
      </c>
      <c r="J541" s="191">
        <f t="shared" si="99"/>
        <v>919</v>
      </c>
      <c r="K541" s="191">
        <f t="shared" si="99"/>
        <v>31</v>
      </c>
      <c r="L541" s="191">
        <f t="shared" si="99"/>
        <v>92</v>
      </c>
      <c r="M541" s="191">
        <f t="shared" si="99"/>
        <v>124</v>
      </c>
      <c r="N541" s="191">
        <f t="shared" si="99"/>
        <v>29</v>
      </c>
      <c r="O541" s="191">
        <f t="shared" si="99"/>
        <v>356</v>
      </c>
      <c r="P541" s="192">
        <f t="shared" si="91"/>
        <v>3545</v>
      </c>
      <c r="Q541" s="192">
        <f t="shared" si="92"/>
        <v>1551</v>
      </c>
      <c r="R541" s="192">
        <f t="shared" si="95"/>
        <v>5096</v>
      </c>
      <c r="S541" s="192">
        <f t="shared" si="99"/>
        <v>1</v>
      </c>
      <c r="T541" s="192">
        <f t="shared" si="99"/>
        <v>0</v>
      </c>
      <c r="U541" s="192">
        <f t="shared" si="94"/>
        <v>1</v>
      </c>
    </row>
    <row r="542" spans="1:21" ht="22.5" hidden="1" outlineLevel="1">
      <c r="A542" s="724" t="s">
        <v>699</v>
      </c>
      <c r="B542" s="328" t="s">
        <v>700</v>
      </c>
      <c r="C542" s="328" t="s">
        <v>701</v>
      </c>
      <c r="D542" s="276">
        <v>2031</v>
      </c>
      <c r="E542" s="276">
        <v>60</v>
      </c>
      <c r="F542" s="276">
        <v>194</v>
      </c>
      <c r="G542" s="276">
        <v>276</v>
      </c>
      <c r="H542" s="276">
        <v>53</v>
      </c>
      <c r="I542" s="276">
        <v>851</v>
      </c>
      <c r="J542" s="276">
        <v>901</v>
      </c>
      <c r="K542" s="276">
        <v>31</v>
      </c>
      <c r="L542" s="276">
        <v>90</v>
      </c>
      <c r="M542" s="276">
        <v>123</v>
      </c>
      <c r="N542" s="276">
        <v>27</v>
      </c>
      <c r="O542" s="276">
        <v>340</v>
      </c>
      <c r="P542" s="272">
        <f t="shared" si="91"/>
        <v>3465</v>
      </c>
      <c r="Q542" s="273">
        <f t="shared" si="92"/>
        <v>1512</v>
      </c>
      <c r="R542" s="272">
        <f t="shared" si="95"/>
        <v>4977</v>
      </c>
      <c r="S542" s="278">
        <v>1</v>
      </c>
      <c r="T542" s="278">
        <v>0</v>
      </c>
      <c r="U542" s="275">
        <f t="shared" si="94"/>
        <v>1</v>
      </c>
    </row>
    <row r="543" spans="1:21" ht="33.75" hidden="1" outlineLevel="1">
      <c r="A543" s="724"/>
      <c r="B543" s="328" t="s">
        <v>702</v>
      </c>
      <c r="C543" s="328" t="s">
        <v>703</v>
      </c>
      <c r="D543" s="276">
        <v>24</v>
      </c>
      <c r="E543" s="277">
        <v>0</v>
      </c>
      <c r="F543" s="277">
        <v>6</v>
      </c>
      <c r="G543" s="277">
        <v>4</v>
      </c>
      <c r="H543" s="277">
        <v>2</v>
      </c>
      <c r="I543" s="276">
        <v>13</v>
      </c>
      <c r="J543" s="276">
        <v>6</v>
      </c>
      <c r="K543" s="277">
        <v>0</v>
      </c>
      <c r="L543" s="277">
        <v>2</v>
      </c>
      <c r="M543" s="277">
        <v>0</v>
      </c>
      <c r="N543" s="277">
        <v>2</v>
      </c>
      <c r="O543" s="276">
        <v>1</v>
      </c>
      <c r="P543" s="272">
        <f t="shared" si="91"/>
        <v>49</v>
      </c>
      <c r="Q543" s="273">
        <f t="shared" si="92"/>
        <v>11</v>
      </c>
      <c r="R543" s="272">
        <f t="shared" si="95"/>
        <v>60</v>
      </c>
      <c r="S543" s="278">
        <v>0</v>
      </c>
      <c r="T543" s="278">
        <v>0</v>
      </c>
      <c r="U543" s="275">
        <f t="shared" si="94"/>
        <v>0</v>
      </c>
    </row>
    <row r="544" spans="1:21" ht="45" hidden="1" outlineLevel="1">
      <c r="A544" s="724"/>
      <c r="B544" s="328" t="s">
        <v>704</v>
      </c>
      <c r="C544" s="328" t="s">
        <v>705</v>
      </c>
      <c r="D544" s="276">
        <v>0</v>
      </c>
      <c r="E544" s="277">
        <v>0</v>
      </c>
      <c r="F544" s="277">
        <v>0</v>
      </c>
      <c r="G544" s="277">
        <v>0</v>
      </c>
      <c r="H544" s="277">
        <v>0</v>
      </c>
      <c r="I544" s="276">
        <v>1</v>
      </c>
      <c r="J544" s="277">
        <v>1</v>
      </c>
      <c r="K544" s="277">
        <v>0</v>
      </c>
      <c r="L544" s="277">
        <v>0</v>
      </c>
      <c r="M544" s="277">
        <v>0</v>
      </c>
      <c r="N544" s="277">
        <v>0</v>
      </c>
      <c r="O544" s="277">
        <v>0</v>
      </c>
      <c r="P544" s="272">
        <f t="shared" si="91"/>
        <v>1</v>
      </c>
      <c r="Q544" s="273">
        <f t="shared" si="92"/>
        <v>1</v>
      </c>
      <c r="R544" s="272">
        <f t="shared" si="95"/>
        <v>2</v>
      </c>
      <c r="S544" s="278">
        <v>0</v>
      </c>
      <c r="T544" s="278">
        <v>0</v>
      </c>
      <c r="U544" s="275">
        <f t="shared" si="94"/>
        <v>0</v>
      </c>
    </row>
    <row r="545" spans="1:21" ht="22.5" hidden="1" outlineLevel="1">
      <c r="A545" s="724"/>
      <c r="B545" s="328" t="s">
        <v>706</v>
      </c>
      <c r="C545" s="328" t="s">
        <v>707</v>
      </c>
      <c r="D545" s="276">
        <v>11</v>
      </c>
      <c r="E545" s="277">
        <v>1</v>
      </c>
      <c r="F545" s="277">
        <v>1</v>
      </c>
      <c r="G545" s="277">
        <v>1</v>
      </c>
      <c r="H545" s="277">
        <v>0</v>
      </c>
      <c r="I545" s="276">
        <v>16</v>
      </c>
      <c r="J545" s="276">
        <v>11</v>
      </c>
      <c r="K545" s="277">
        <v>0</v>
      </c>
      <c r="L545" s="277">
        <v>0</v>
      </c>
      <c r="M545" s="276">
        <v>1</v>
      </c>
      <c r="N545" s="277">
        <v>0</v>
      </c>
      <c r="O545" s="276">
        <v>15</v>
      </c>
      <c r="P545" s="272">
        <f t="shared" si="91"/>
        <v>30</v>
      </c>
      <c r="Q545" s="273">
        <f t="shared" si="92"/>
        <v>27</v>
      </c>
      <c r="R545" s="272">
        <f t="shared" si="95"/>
        <v>57</v>
      </c>
      <c r="S545" s="278">
        <v>0</v>
      </c>
      <c r="T545" s="278">
        <v>0</v>
      </c>
      <c r="U545" s="275">
        <f t="shared" si="94"/>
        <v>0</v>
      </c>
    </row>
    <row r="546" spans="1:21" ht="14.1" customHeight="1" collapsed="1">
      <c r="A546" s="721" t="s">
        <v>708</v>
      </c>
      <c r="B546" s="721"/>
      <c r="C546" s="721"/>
      <c r="D546" s="191">
        <f t="shared" ref="D546:T546" si="100">SUM(D547:D550)</f>
        <v>4561</v>
      </c>
      <c r="E546" s="191">
        <f t="shared" si="100"/>
        <v>80</v>
      </c>
      <c r="F546" s="191">
        <f t="shared" si="100"/>
        <v>221</v>
      </c>
      <c r="G546" s="191">
        <f t="shared" si="100"/>
        <v>354</v>
      </c>
      <c r="H546" s="191">
        <f t="shared" si="100"/>
        <v>90</v>
      </c>
      <c r="I546" s="191">
        <f t="shared" si="100"/>
        <v>2015</v>
      </c>
      <c r="J546" s="191">
        <f t="shared" si="100"/>
        <v>1963</v>
      </c>
      <c r="K546" s="191">
        <f t="shared" si="100"/>
        <v>59</v>
      </c>
      <c r="L546" s="191">
        <f t="shared" si="100"/>
        <v>135</v>
      </c>
      <c r="M546" s="191">
        <f t="shared" si="100"/>
        <v>167</v>
      </c>
      <c r="N546" s="191">
        <f t="shared" si="100"/>
        <v>63</v>
      </c>
      <c r="O546" s="191">
        <f t="shared" si="100"/>
        <v>750</v>
      </c>
      <c r="P546" s="192">
        <f t="shared" si="91"/>
        <v>7321</v>
      </c>
      <c r="Q546" s="192">
        <f t="shared" si="92"/>
        <v>3137</v>
      </c>
      <c r="R546" s="192">
        <f t="shared" si="95"/>
        <v>10458</v>
      </c>
      <c r="S546" s="192">
        <f t="shared" si="100"/>
        <v>0</v>
      </c>
      <c r="T546" s="192">
        <f t="shared" si="100"/>
        <v>1</v>
      </c>
      <c r="U546" s="192">
        <f t="shared" si="94"/>
        <v>1</v>
      </c>
    </row>
    <row r="547" spans="1:21" ht="33.75" hidden="1" outlineLevel="1">
      <c r="A547" s="724" t="s">
        <v>708</v>
      </c>
      <c r="B547" s="328" t="s">
        <v>709</v>
      </c>
      <c r="C547" s="328" t="s">
        <v>710</v>
      </c>
      <c r="D547" s="276">
        <v>3453</v>
      </c>
      <c r="E547" s="276">
        <v>50</v>
      </c>
      <c r="F547" s="276">
        <v>156</v>
      </c>
      <c r="G547" s="276">
        <v>249</v>
      </c>
      <c r="H547" s="276">
        <v>59</v>
      </c>
      <c r="I547" s="276">
        <v>1402</v>
      </c>
      <c r="J547" s="276">
        <v>1172</v>
      </c>
      <c r="K547" s="276">
        <v>26</v>
      </c>
      <c r="L547" s="276">
        <v>68</v>
      </c>
      <c r="M547" s="276">
        <v>88</v>
      </c>
      <c r="N547" s="276">
        <v>28</v>
      </c>
      <c r="O547" s="276">
        <v>346</v>
      </c>
      <c r="P547" s="272">
        <f t="shared" si="91"/>
        <v>5369</v>
      </c>
      <c r="Q547" s="273">
        <f t="shared" si="92"/>
        <v>1728</v>
      </c>
      <c r="R547" s="272">
        <f t="shared" si="95"/>
        <v>7097</v>
      </c>
      <c r="S547" s="278">
        <v>0</v>
      </c>
      <c r="T547" s="278">
        <v>1</v>
      </c>
      <c r="U547" s="275">
        <f t="shared" si="94"/>
        <v>1</v>
      </c>
    </row>
    <row r="548" spans="1:21" ht="22.5" hidden="1" outlineLevel="1">
      <c r="A548" s="724"/>
      <c r="B548" s="725" t="s">
        <v>711</v>
      </c>
      <c r="C548" s="328" t="s">
        <v>712</v>
      </c>
      <c r="D548" s="276">
        <v>90</v>
      </c>
      <c r="E548" s="276">
        <v>1</v>
      </c>
      <c r="F548" s="276">
        <v>5</v>
      </c>
      <c r="G548" s="276">
        <v>7</v>
      </c>
      <c r="H548" s="276">
        <v>0</v>
      </c>
      <c r="I548" s="276">
        <v>44</v>
      </c>
      <c r="J548" s="276">
        <v>71</v>
      </c>
      <c r="K548" s="276">
        <v>1</v>
      </c>
      <c r="L548" s="276">
        <v>6</v>
      </c>
      <c r="M548" s="276">
        <v>7</v>
      </c>
      <c r="N548" s="277">
        <v>5</v>
      </c>
      <c r="O548" s="276">
        <v>37</v>
      </c>
      <c r="P548" s="272">
        <f t="shared" si="91"/>
        <v>147</v>
      </c>
      <c r="Q548" s="273">
        <f t="shared" si="92"/>
        <v>127</v>
      </c>
      <c r="R548" s="272">
        <f t="shared" si="95"/>
        <v>274</v>
      </c>
      <c r="S548" s="278">
        <v>0</v>
      </c>
      <c r="T548" s="278">
        <v>0</v>
      </c>
      <c r="U548" s="275">
        <f t="shared" si="94"/>
        <v>0</v>
      </c>
    </row>
    <row r="549" spans="1:21" hidden="1" outlineLevel="1">
      <c r="A549" s="724"/>
      <c r="B549" s="725"/>
      <c r="C549" s="328" t="s">
        <v>713</v>
      </c>
      <c r="D549" s="276">
        <v>963</v>
      </c>
      <c r="E549" s="276">
        <v>25</v>
      </c>
      <c r="F549" s="276">
        <v>58</v>
      </c>
      <c r="G549" s="276">
        <v>90</v>
      </c>
      <c r="H549" s="276">
        <v>26</v>
      </c>
      <c r="I549" s="276">
        <v>529</v>
      </c>
      <c r="J549" s="276">
        <v>701</v>
      </c>
      <c r="K549" s="276">
        <v>32</v>
      </c>
      <c r="L549" s="276">
        <v>58</v>
      </c>
      <c r="M549" s="276">
        <v>69</v>
      </c>
      <c r="N549" s="276">
        <v>30</v>
      </c>
      <c r="O549" s="276">
        <v>359</v>
      </c>
      <c r="P549" s="272">
        <f t="shared" si="91"/>
        <v>1691</v>
      </c>
      <c r="Q549" s="273">
        <f t="shared" si="92"/>
        <v>1249</v>
      </c>
      <c r="R549" s="272">
        <f t="shared" si="95"/>
        <v>2940</v>
      </c>
      <c r="S549" s="278">
        <v>0</v>
      </c>
      <c r="T549" s="278">
        <v>0</v>
      </c>
      <c r="U549" s="275">
        <f t="shared" si="94"/>
        <v>0</v>
      </c>
    </row>
    <row r="550" spans="1:21" ht="22.5" hidden="1" outlineLevel="1">
      <c r="A550" s="724"/>
      <c r="B550" s="328" t="s">
        <v>714</v>
      </c>
      <c r="C550" s="328" t="s">
        <v>715</v>
      </c>
      <c r="D550" s="276">
        <v>55</v>
      </c>
      <c r="E550" s="277">
        <v>4</v>
      </c>
      <c r="F550" s="276">
        <v>2</v>
      </c>
      <c r="G550" s="276">
        <v>8</v>
      </c>
      <c r="H550" s="277">
        <v>5</v>
      </c>
      <c r="I550" s="276">
        <v>40</v>
      </c>
      <c r="J550" s="276">
        <v>19</v>
      </c>
      <c r="K550" s="277">
        <v>0</v>
      </c>
      <c r="L550" s="277">
        <v>3</v>
      </c>
      <c r="M550" s="277">
        <v>3</v>
      </c>
      <c r="N550" s="276">
        <v>0</v>
      </c>
      <c r="O550" s="276">
        <v>8</v>
      </c>
      <c r="P550" s="272">
        <f t="shared" si="91"/>
        <v>114</v>
      </c>
      <c r="Q550" s="273">
        <f t="shared" si="92"/>
        <v>33</v>
      </c>
      <c r="R550" s="272">
        <f t="shared" si="95"/>
        <v>147</v>
      </c>
      <c r="S550" s="278">
        <v>0</v>
      </c>
      <c r="T550" s="278">
        <v>0</v>
      </c>
      <c r="U550" s="275">
        <f t="shared" si="94"/>
        <v>0</v>
      </c>
    </row>
    <row r="551" spans="1:21" ht="14.1" customHeight="1" collapsed="1">
      <c r="A551" s="721" t="s">
        <v>716</v>
      </c>
      <c r="B551" s="721"/>
      <c r="C551" s="721"/>
      <c r="D551" s="191">
        <f t="shared" ref="D551:T551" si="101">SUM(D552:D558)</f>
        <v>8</v>
      </c>
      <c r="E551" s="191">
        <f t="shared" si="101"/>
        <v>0</v>
      </c>
      <c r="F551" s="191">
        <f t="shared" si="101"/>
        <v>0</v>
      </c>
      <c r="G551" s="191">
        <f t="shared" si="101"/>
        <v>3</v>
      </c>
      <c r="H551" s="191">
        <f t="shared" si="101"/>
        <v>1</v>
      </c>
      <c r="I551" s="191">
        <f t="shared" si="101"/>
        <v>12</v>
      </c>
      <c r="J551" s="191">
        <f t="shared" si="101"/>
        <v>3</v>
      </c>
      <c r="K551" s="191">
        <f t="shared" si="101"/>
        <v>0</v>
      </c>
      <c r="L551" s="191">
        <f t="shared" si="101"/>
        <v>0</v>
      </c>
      <c r="M551" s="191">
        <f t="shared" si="101"/>
        <v>0</v>
      </c>
      <c r="N551" s="191">
        <f t="shared" si="101"/>
        <v>0</v>
      </c>
      <c r="O551" s="191">
        <f t="shared" si="101"/>
        <v>1</v>
      </c>
      <c r="P551" s="192">
        <f t="shared" si="91"/>
        <v>24</v>
      </c>
      <c r="Q551" s="192">
        <f t="shared" si="92"/>
        <v>4</v>
      </c>
      <c r="R551" s="192">
        <f t="shared" si="95"/>
        <v>28</v>
      </c>
      <c r="S551" s="192">
        <f t="shared" si="101"/>
        <v>0</v>
      </c>
      <c r="T551" s="192">
        <f t="shared" si="101"/>
        <v>0</v>
      </c>
      <c r="U551" s="192">
        <f t="shared" si="94"/>
        <v>0</v>
      </c>
    </row>
    <row r="552" spans="1:21" hidden="1" outlineLevel="1">
      <c r="A552" s="724" t="s">
        <v>716</v>
      </c>
      <c r="B552" s="725" t="s">
        <v>717</v>
      </c>
      <c r="C552" s="328" t="s">
        <v>718</v>
      </c>
      <c r="D552" s="277">
        <v>4</v>
      </c>
      <c r="E552" s="277">
        <v>0</v>
      </c>
      <c r="F552" s="277">
        <v>0</v>
      </c>
      <c r="G552" s="277">
        <v>2</v>
      </c>
      <c r="H552" s="276">
        <v>0</v>
      </c>
      <c r="I552" s="276">
        <v>5</v>
      </c>
      <c r="J552" s="277">
        <v>0</v>
      </c>
      <c r="K552" s="277">
        <v>0</v>
      </c>
      <c r="L552" s="277">
        <v>0</v>
      </c>
      <c r="M552" s="277">
        <v>0</v>
      </c>
      <c r="N552" s="277">
        <v>0</v>
      </c>
      <c r="O552" s="277">
        <v>0</v>
      </c>
      <c r="P552" s="272">
        <f>SUM(D552:I552)</f>
        <v>11</v>
      </c>
      <c r="Q552" s="273">
        <f t="shared" ref="Q552" si="102">SUM(J552:O552)</f>
        <v>0</v>
      </c>
      <c r="R552" s="272">
        <f t="shared" si="95"/>
        <v>11</v>
      </c>
      <c r="S552" s="278">
        <v>0</v>
      </c>
      <c r="T552" s="278">
        <v>0</v>
      </c>
      <c r="U552" s="275">
        <f t="shared" si="94"/>
        <v>0</v>
      </c>
    </row>
    <row r="553" spans="1:21" ht="22.5" hidden="1" outlineLevel="1">
      <c r="A553" s="724"/>
      <c r="B553" s="725"/>
      <c r="C553" s="328" t="s">
        <v>719</v>
      </c>
      <c r="D553" s="276">
        <v>1</v>
      </c>
      <c r="E553" s="277">
        <v>0</v>
      </c>
      <c r="F553" s="277">
        <v>0</v>
      </c>
      <c r="G553" s="277">
        <v>0</v>
      </c>
      <c r="H553" s="277">
        <v>0</v>
      </c>
      <c r="I553" s="277">
        <v>0</v>
      </c>
      <c r="J553" s="276">
        <v>1</v>
      </c>
      <c r="K553" s="277">
        <v>0</v>
      </c>
      <c r="L553" s="277">
        <v>0</v>
      </c>
      <c r="M553" s="276">
        <v>0</v>
      </c>
      <c r="N553" s="277">
        <v>0</v>
      </c>
      <c r="O553" s="277">
        <v>0</v>
      </c>
      <c r="P553" s="272">
        <f t="shared" ref="P553:P558" si="103">SUM(D553:I553)</f>
        <v>1</v>
      </c>
      <c r="Q553" s="273">
        <f t="shared" ref="Q553:Q558" si="104">SUM(J553:O553)</f>
        <v>1</v>
      </c>
      <c r="R553" s="272">
        <f t="shared" ref="R553:R558" si="105">+Q553+P553</f>
        <v>2</v>
      </c>
      <c r="S553" s="278">
        <v>0</v>
      </c>
      <c r="T553" s="278">
        <v>0</v>
      </c>
      <c r="U553" s="275">
        <f t="shared" si="94"/>
        <v>0</v>
      </c>
    </row>
    <row r="554" spans="1:21" hidden="1" outlineLevel="1">
      <c r="A554" s="724"/>
      <c r="B554" s="725"/>
      <c r="C554" s="328" t="s">
        <v>720</v>
      </c>
      <c r="D554" s="276">
        <v>2</v>
      </c>
      <c r="E554" s="277">
        <v>0</v>
      </c>
      <c r="F554" s="276">
        <v>0</v>
      </c>
      <c r="G554" s="277">
        <v>0</v>
      </c>
      <c r="H554" s="277">
        <v>0</v>
      </c>
      <c r="I554" s="276">
        <v>2</v>
      </c>
      <c r="J554" s="276">
        <v>1</v>
      </c>
      <c r="K554" s="277">
        <v>0</v>
      </c>
      <c r="L554" s="277">
        <v>0</v>
      </c>
      <c r="M554" s="277">
        <v>0</v>
      </c>
      <c r="N554" s="277">
        <v>0</v>
      </c>
      <c r="O554" s="276">
        <v>0</v>
      </c>
      <c r="P554" s="272">
        <f t="shared" si="103"/>
        <v>4</v>
      </c>
      <c r="Q554" s="273">
        <f t="shared" si="104"/>
        <v>1</v>
      </c>
      <c r="R554" s="272">
        <f t="shared" si="105"/>
        <v>5</v>
      </c>
      <c r="S554" s="278">
        <v>0</v>
      </c>
      <c r="T554" s="278">
        <v>0</v>
      </c>
      <c r="U554" s="275">
        <f t="shared" si="94"/>
        <v>0</v>
      </c>
    </row>
    <row r="555" spans="1:21" ht="22.5" hidden="1" outlineLevel="1">
      <c r="A555" s="724"/>
      <c r="B555" s="725"/>
      <c r="C555" s="328" t="s">
        <v>721</v>
      </c>
      <c r="D555" s="277">
        <v>0</v>
      </c>
      <c r="E555" s="277">
        <v>0</v>
      </c>
      <c r="F555" s="277">
        <v>0</v>
      </c>
      <c r="G555" s="277">
        <v>0</v>
      </c>
      <c r="H555" s="277">
        <v>0</v>
      </c>
      <c r="I555" s="277">
        <v>1</v>
      </c>
      <c r="J555" s="276">
        <v>0</v>
      </c>
      <c r="K555" s="277">
        <v>0</v>
      </c>
      <c r="L555" s="277">
        <v>0</v>
      </c>
      <c r="M555" s="277">
        <v>0</v>
      </c>
      <c r="N555" s="277">
        <v>0</v>
      </c>
      <c r="O555" s="277">
        <v>0</v>
      </c>
      <c r="P555" s="272">
        <f t="shared" si="103"/>
        <v>1</v>
      </c>
      <c r="Q555" s="273">
        <f t="shared" si="104"/>
        <v>0</v>
      </c>
      <c r="R555" s="272">
        <f t="shared" si="105"/>
        <v>1</v>
      </c>
      <c r="S555" s="278">
        <v>0</v>
      </c>
      <c r="T555" s="278">
        <v>0</v>
      </c>
      <c r="U555" s="275">
        <f t="shared" si="94"/>
        <v>0</v>
      </c>
    </row>
    <row r="556" spans="1:21" hidden="1" outlineLevel="1">
      <c r="A556" s="724"/>
      <c r="B556" s="725"/>
      <c r="C556" s="328" t="s">
        <v>722</v>
      </c>
      <c r="D556" s="276">
        <v>1</v>
      </c>
      <c r="E556" s="276">
        <v>0</v>
      </c>
      <c r="F556" s="277">
        <v>0</v>
      </c>
      <c r="G556" s="277">
        <v>1</v>
      </c>
      <c r="H556" s="277">
        <v>1</v>
      </c>
      <c r="I556" s="277">
        <v>4</v>
      </c>
      <c r="J556" s="277">
        <v>0</v>
      </c>
      <c r="K556" s="277">
        <v>0</v>
      </c>
      <c r="L556" s="276">
        <v>0</v>
      </c>
      <c r="M556" s="277">
        <v>0</v>
      </c>
      <c r="N556" s="277">
        <v>0</v>
      </c>
      <c r="O556" s="276">
        <v>1</v>
      </c>
      <c r="P556" s="272">
        <f t="shared" si="103"/>
        <v>7</v>
      </c>
      <c r="Q556" s="273">
        <f t="shared" si="104"/>
        <v>1</v>
      </c>
      <c r="R556" s="272">
        <f t="shared" si="105"/>
        <v>8</v>
      </c>
      <c r="S556" s="278">
        <v>0</v>
      </c>
      <c r="T556" s="278">
        <v>0</v>
      </c>
      <c r="U556" s="275">
        <f t="shared" si="94"/>
        <v>0</v>
      </c>
    </row>
    <row r="557" spans="1:21" hidden="1" outlineLevel="1">
      <c r="A557" s="724"/>
      <c r="B557" s="725" t="s">
        <v>723</v>
      </c>
      <c r="C557" s="328" t="s">
        <v>724</v>
      </c>
      <c r="D557" s="277">
        <v>0</v>
      </c>
      <c r="E557" s="277">
        <v>0</v>
      </c>
      <c r="F557" s="277">
        <v>0</v>
      </c>
      <c r="G557" s="277">
        <v>0</v>
      </c>
      <c r="H557" s="277">
        <v>0</v>
      </c>
      <c r="I557" s="277">
        <v>0</v>
      </c>
      <c r="J557" s="277">
        <v>0</v>
      </c>
      <c r="K557" s="277">
        <v>0</v>
      </c>
      <c r="L557" s="277">
        <v>0</v>
      </c>
      <c r="M557" s="277">
        <v>0</v>
      </c>
      <c r="N557" s="277">
        <v>0</v>
      </c>
      <c r="O557" s="277">
        <v>0</v>
      </c>
      <c r="P557" s="272">
        <f t="shared" si="103"/>
        <v>0</v>
      </c>
      <c r="Q557" s="273">
        <f t="shared" si="104"/>
        <v>0</v>
      </c>
      <c r="R557" s="272">
        <f t="shared" si="105"/>
        <v>0</v>
      </c>
      <c r="S557" s="278">
        <v>0</v>
      </c>
      <c r="T557" s="278">
        <v>0</v>
      </c>
      <c r="U557" s="275">
        <f t="shared" si="94"/>
        <v>0</v>
      </c>
    </row>
    <row r="558" spans="1:21" ht="22.5" hidden="1" outlineLevel="1">
      <c r="A558" s="724"/>
      <c r="B558" s="725"/>
      <c r="C558" s="328" t="s">
        <v>725</v>
      </c>
      <c r="D558" s="276">
        <v>0</v>
      </c>
      <c r="E558" s="277">
        <v>0</v>
      </c>
      <c r="F558" s="277">
        <v>0</v>
      </c>
      <c r="G558" s="277">
        <v>0</v>
      </c>
      <c r="H558" s="277">
        <v>0</v>
      </c>
      <c r="I558" s="277">
        <v>0</v>
      </c>
      <c r="J558" s="277">
        <v>1</v>
      </c>
      <c r="K558" s="277">
        <v>0</v>
      </c>
      <c r="L558" s="277">
        <v>0</v>
      </c>
      <c r="M558" s="277">
        <v>0</v>
      </c>
      <c r="N558" s="277">
        <v>0</v>
      </c>
      <c r="O558" s="277">
        <v>0</v>
      </c>
      <c r="P558" s="272">
        <f t="shared" si="103"/>
        <v>0</v>
      </c>
      <c r="Q558" s="273">
        <f t="shared" si="104"/>
        <v>1</v>
      </c>
      <c r="R558" s="272">
        <f t="shared" si="105"/>
        <v>1</v>
      </c>
      <c r="S558" s="278">
        <v>0</v>
      </c>
      <c r="T558" s="278">
        <v>0</v>
      </c>
      <c r="U558" s="275">
        <f t="shared" si="94"/>
        <v>0</v>
      </c>
    </row>
    <row r="559" spans="1:21" ht="18.75" customHeight="1" collapsed="1">
      <c r="A559" s="721" t="s">
        <v>726</v>
      </c>
      <c r="B559" s="721"/>
      <c r="C559" s="721"/>
      <c r="D559" s="191">
        <f t="shared" ref="D559:T559" si="106">SUM(D560:D564)</f>
        <v>14</v>
      </c>
      <c r="E559" s="191">
        <f t="shared" si="106"/>
        <v>0</v>
      </c>
      <c r="F559" s="191">
        <f t="shared" si="106"/>
        <v>1</v>
      </c>
      <c r="G559" s="191">
        <f t="shared" si="106"/>
        <v>1</v>
      </c>
      <c r="H559" s="191">
        <f t="shared" si="106"/>
        <v>3</v>
      </c>
      <c r="I559" s="191">
        <f t="shared" si="106"/>
        <v>11</v>
      </c>
      <c r="J559" s="191">
        <f t="shared" si="106"/>
        <v>10</v>
      </c>
      <c r="K559" s="191">
        <f t="shared" si="106"/>
        <v>0</v>
      </c>
      <c r="L559" s="191">
        <f t="shared" si="106"/>
        <v>0</v>
      </c>
      <c r="M559" s="191">
        <f t="shared" si="106"/>
        <v>1</v>
      </c>
      <c r="N559" s="191">
        <f t="shared" si="106"/>
        <v>0</v>
      </c>
      <c r="O559" s="191">
        <f t="shared" si="106"/>
        <v>1</v>
      </c>
      <c r="P559" s="192">
        <f t="shared" si="91"/>
        <v>30</v>
      </c>
      <c r="Q559" s="192">
        <f t="shared" si="92"/>
        <v>12</v>
      </c>
      <c r="R559" s="192">
        <f t="shared" si="95"/>
        <v>42</v>
      </c>
      <c r="S559" s="192">
        <f t="shared" si="106"/>
        <v>0</v>
      </c>
      <c r="T559" s="192">
        <f t="shared" si="106"/>
        <v>0</v>
      </c>
      <c r="U559" s="192">
        <f t="shared" si="94"/>
        <v>0</v>
      </c>
    </row>
    <row r="560" spans="1:21" ht="22.5" hidden="1" outlineLevel="1">
      <c r="A560" s="724" t="s">
        <v>726</v>
      </c>
      <c r="B560" s="725" t="s">
        <v>727</v>
      </c>
      <c r="C560" s="328" t="s">
        <v>728</v>
      </c>
      <c r="D560" s="276">
        <v>12</v>
      </c>
      <c r="E560" s="277">
        <v>0</v>
      </c>
      <c r="F560" s="277">
        <v>0</v>
      </c>
      <c r="G560" s="277">
        <v>0</v>
      </c>
      <c r="H560" s="277">
        <v>1</v>
      </c>
      <c r="I560" s="276">
        <v>8</v>
      </c>
      <c r="J560" s="276">
        <v>10</v>
      </c>
      <c r="K560" s="277">
        <v>0</v>
      </c>
      <c r="L560" s="277">
        <v>0</v>
      </c>
      <c r="M560" s="277">
        <v>1</v>
      </c>
      <c r="N560" s="277">
        <v>0</v>
      </c>
      <c r="O560" s="276">
        <v>1</v>
      </c>
      <c r="P560" s="272">
        <f t="shared" si="91"/>
        <v>21</v>
      </c>
      <c r="Q560" s="273">
        <f t="shared" si="92"/>
        <v>12</v>
      </c>
      <c r="R560" s="272">
        <f t="shared" si="95"/>
        <v>33</v>
      </c>
      <c r="S560" s="278">
        <v>0</v>
      </c>
      <c r="T560" s="278">
        <v>0</v>
      </c>
      <c r="U560" s="275">
        <f t="shared" si="94"/>
        <v>0</v>
      </c>
    </row>
    <row r="561" spans="1:21" ht="22.5" hidden="1" outlineLevel="1">
      <c r="A561" s="724"/>
      <c r="B561" s="725"/>
      <c r="C561" s="328" t="s">
        <v>729</v>
      </c>
      <c r="D561" s="277">
        <v>0</v>
      </c>
      <c r="E561" s="277">
        <v>0</v>
      </c>
      <c r="F561" s="277">
        <v>0</v>
      </c>
      <c r="G561" s="277">
        <v>0</v>
      </c>
      <c r="H561" s="277">
        <v>0</v>
      </c>
      <c r="I561" s="276">
        <v>1</v>
      </c>
      <c r="J561" s="277">
        <v>0</v>
      </c>
      <c r="K561" s="277">
        <v>0</v>
      </c>
      <c r="L561" s="277">
        <v>0</v>
      </c>
      <c r="M561" s="277">
        <v>0</v>
      </c>
      <c r="N561" s="277">
        <v>0</v>
      </c>
      <c r="O561" s="277">
        <v>0</v>
      </c>
      <c r="P561" s="272">
        <f t="shared" si="91"/>
        <v>1</v>
      </c>
      <c r="Q561" s="273">
        <f t="shared" si="92"/>
        <v>0</v>
      </c>
      <c r="R561" s="272">
        <f t="shared" si="95"/>
        <v>1</v>
      </c>
      <c r="S561" s="278">
        <v>0</v>
      </c>
      <c r="T561" s="278">
        <v>0</v>
      </c>
      <c r="U561" s="275">
        <f t="shared" si="94"/>
        <v>0</v>
      </c>
    </row>
    <row r="562" spans="1:21" ht="22.5" hidden="1" outlineLevel="1">
      <c r="A562" s="724"/>
      <c r="B562" s="725"/>
      <c r="C562" s="328" t="s">
        <v>730</v>
      </c>
      <c r="D562" s="277">
        <v>0</v>
      </c>
      <c r="E562" s="277">
        <v>0</v>
      </c>
      <c r="F562" s="277">
        <v>0</v>
      </c>
      <c r="G562" s="277">
        <v>0</v>
      </c>
      <c r="H562" s="277">
        <v>0</v>
      </c>
      <c r="I562" s="277">
        <v>0</v>
      </c>
      <c r="J562" s="277">
        <v>0</v>
      </c>
      <c r="K562" s="277">
        <v>0</v>
      </c>
      <c r="L562" s="277">
        <v>0</v>
      </c>
      <c r="M562" s="277">
        <v>0</v>
      </c>
      <c r="N562" s="277">
        <v>0</v>
      </c>
      <c r="O562" s="277">
        <v>0</v>
      </c>
      <c r="P562" s="272">
        <f t="shared" si="91"/>
        <v>0</v>
      </c>
      <c r="Q562" s="273">
        <f t="shared" si="92"/>
        <v>0</v>
      </c>
      <c r="R562" s="272">
        <f t="shared" si="95"/>
        <v>0</v>
      </c>
      <c r="S562" s="278">
        <v>0</v>
      </c>
      <c r="T562" s="278">
        <v>0</v>
      </c>
      <c r="U562" s="275">
        <f t="shared" si="94"/>
        <v>0</v>
      </c>
    </row>
    <row r="563" spans="1:21" hidden="1" outlineLevel="1">
      <c r="A563" s="724"/>
      <c r="B563" s="725"/>
      <c r="C563" s="328" t="s">
        <v>731</v>
      </c>
      <c r="D563" s="276">
        <v>2</v>
      </c>
      <c r="E563" s="277">
        <v>0</v>
      </c>
      <c r="F563" s="277">
        <v>1</v>
      </c>
      <c r="G563" s="277">
        <v>0</v>
      </c>
      <c r="H563" s="277">
        <v>1</v>
      </c>
      <c r="I563" s="277">
        <v>1</v>
      </c>
      <c r="J563" s="276">
        <v>0</v>
      </c>
      <c r="K563" s="277">
        <v>0</v>
      </c>
      <c r="L563" s="277">
        <v>0</v>
      </c>
      <c r="M563" s="277">
        <v>0</v>
      </c>
      <c r="N563" s="277">
        <v>0</v>
      </c>
      <c r="O563" s="276">
        <v>0</v>
      </c>
      <c r="P563" s="272">
        <f t="shared" si="91"/>
        <v>5</v>
      </c>
      <c r="Q563" s="273">
        <f t="shared" si="92"/>
        <v>0</v>
      </c>
      <c r="R563" s="272">
        <f t="shared" si="95"/>
        <v>5</v>
      </c>
      <c r="S563" s="278">
        <v>0</v>
      </c>
      <c r="T563" s="278">
        <v>0</v>
      </c>
      <c r="U563" s="275">
        <f t="shared" si="94"/>
        <v>0</v>
      </c>
    </row>
    <row r="564" spans="1:21" ht="33.75" hidden="1" outlineLevel="1">
      <c r="A564" s="724"/>
      <c r="B564" s="328" t="s">
        <v>732</v>
      </c>
      <c r="C564" s="328" t="s">
        <v>733</v>
      </c>
      <c r="D564" s="276">
        <v>0</v>
      </c>
      <c r="E564" s="277">
        <v>0</v>
      </c>
      <c r="F564" s="277">
        <v>0</v>
      </c>
      <c r="G564" s="277">
        <v>1</v>
      </c>
      <c r="H564" s="277">
        <v>1</v>
      </c>
      <c r="I564" s="277">
        <v>1</v>
      </c>
      <c r="J564" s="277">
        <v>0</v>
      </c>
      <c r="K564" s="277">
        <v>0</v>
      </c>
      <c r="L564" s="277">
        <v>0</v>
      </c>
      <c r="M564" s="277">
        <v>0</v>
      </c>
      <c r="N564" s="277">
        <v>0</v>
      </c>
      <c r="O564" s="277">
        <v>0</v>
      </c>
      <c r="P564" s="272">
        <f t="shared" si="91"/>
        <v>3</v>
      </c>
      <c r="Q564" s="273">
        <f t="shared" si="92"/>
        <v>0</v>
      </c>
      <c r="R564" s="272">
        <f t="shared" si="95"/>
        <v>3</v>
      </c>
      <c r="S564" s="278">
        <v>0</v>
      </c>
      <c r="T564" s="278">
        <v>0</v>
      </c>
      <c r="U564" s="275">
        <f t="shared" si="94"/>
        <v>0</v>
      </c>
    </row>
    <row r="565" spans="1:21" ht="14.1" customHeight="1" collapsed="1">
      <c r="A565" s="721" t="s">
        <v>734</v>
      </c>
      <c r="B565" s="721"/>
      <c r="C565" s="721"/>
      <c r="D565" s="191">
        <f t="shared" ref="D565:T565" si="107">+D566+D567</f>
        <v>4</v>
      </c>
      <c r="E565" s="191">
        <f t="shared" si="107"/>
        <v>0</v>
      </c>
      <c r="F565" s="191">
        <f t="shared" si="107"/>
        <v>1</v>
      </c>
      <c r="G565" s="191">
        <f t="shared" si="107"/>
        <v>0</v>
      </c>
      <c r="H565" s="191">
        <f t="shared" si="107"/>
        <v>0</v>
      </c>
      <c r="I565" s="191">
        <f t="shared" si="107"/>
        <v>2</v>
      </c>
      <c r="J565" s="191">
        <f t="shared" si="107"/>
        <v>0</v>
      </c>
      <c r="K565" s="191">
        <f t="shared" si="107"/>
        <v>0</v>
      </c>
      <c r="L565" s="191">
        <f t="shared" si="107"/>
        <v>0</v>
      </c>
      <c r="M565" s="191">
        <f t="shared" si="107"/>
        <v>0</v>
      </c>
      <c r="N565" s="191">
        <f t="shared" si="107"/>
        <v>0</v>
      </c>
      <c r="O565" s="191">
        <f t="shared" si="107"/>
        <v>2</v>
      </c>
      <c r="P565" s="192">
        <f t="shared" si="91"/>
        <v>7</v>
      </c>
      <c r="Q565" s="192">
        <f t="shared" si="92"/>
        <v>2</v>
      </c>
      <c r="R565" s="192">
        <f t="shared" si="95"/>
        <v>9</v>
      </c>
      <c r="S565" s="192">
        <f t="shared" si="107"/>
        <v>0</v>
      </c>
      <c r="T565" s="192">
        <f t="shared" si="107"/>
        <v>0</v>
      </c>
      <c r="U565" s="192">
        <f t="shared" si="94"/>
        <v>0</v>
      </c>
    </row>
    <row r="566" spans="1:21" hidden="1" outlineLevel="1">
      <c r="A566" s="724" t="s">
        <v>734</v>
      </c>
      <c r="B566" s="328" t="s">
        <v>735</v>
      </c>
      <c r="C566" s="328" t="s">
        <v>736</v>
      </c>
      <c r="D566" s="277">
        <v>0</v>
      </c>
      <c r="E566" s="277">
        <v>0</v>
      </c>
      <c r="F566" s="277">
        <v>0</v>
      </c>
      <c r="G566" s="277">
        <v>0</v>
      </c>
      <c r="H566" s="277">
        <v>0</v>
      </c>
      <c r="I566" s="277">
        <v>0</v>
      </c>
      <c r="J566" s="277">
        <v>0</v>
      </c>
      <c r="K566" s="277">
        <v>0</v>
      </c>
      <c r="L566" s="277">
        <v>0</v>
      </c>
      <c r="M566" s="277">
        <v>0</v>
      </c>
      <c r="N566" s="277">
        <v>0</v>
      </c>
      <c r="O566" s="277">
        <v>0</v>
      </c>
      <c r="P566" s="272">
        <f>SUM(D566:I566)</f>
        <v>0</v>
      </c>
      <c r="Q566" s="273">
        <f t="shared" si="92"/>
        <v>0</v>
      </c>
      <c r="R566" s="272">
        <f t="shared" si="95"/>
        <v>0</v>
      </c>
      <c r="S566" s="278">
        <v>0</v>
      </c>
      <c r="T566" s="278">
        <v>0</v>
      </c>
      <c r="U566" s="275">
        <f t="shared" si="94"/>
        <v>0</v>
      </c>
    </row>
    <row r="567" spans="1:21" ht="33.75" hidden="1" outlineLevel="1">
      <c r="A567" s="724"/>
      <c r="B567" s="328" t="s">
        <v>737</v>
      </c>
      <c r="C567" s="328" t="s">
        <v>738</v>
      </c>
      <c r="D567" s="276">
        <v>4</v>
      </c>
      <c r="E567" s="277">
        <v>0</v>
      </c>
      <c r="F567" s="277">
        <v>1</v>
      </c>
      <c r="G567" s="277">
        <v>0</v>
      </c>
      <c r="H567" s="277">
        <v>0</v>
      </c>
      <c r="I567" s="276">
        <v>2</v>
      </c>
      <c r="J567" s="276">
        <v>0</v>
      </c>
      <c r="K567" s="277">
        <v>0</v>
      </c>
      <c r="L567" s="277">
        <v>0</v>
      </c>
      <c r="M567" s="277">
        <v>0</v>
      </c>
      <c r="N567" s="277">
        <v>0</v>
      </c>
      <c r="O567" s="276">
        <v>2</v>
      </c>
      <c r="P567" s="272">
        <f>SUM(D567:I567)</f>
        <v>7</v>
      </c>
      <c r="Q567" s="273">
        <f t="shared" si="92"/>
        <v>2</v>
      </c>
      <c r="R567" s="272">
        <f t="shared" si="95"/>
        <v>9</v>
      </c>
      <c r="S567" s="278">
        <v>0</v>
      </c>
      <c r="T567" s="278">
        <v>0</v>
      </c>
      <c r="U567" s="275">
        <f t="shared" si="94"/>
        <v>0</v>
      </c>
    </row>
    <row r="568" spans="1:21" ht="14.1" customHeight="1" collapsed="1">
      <c r="A568" s="721" t="s">
        <v>739</v>
      </c>
      <c r="B568" s="721"/>
      <c r="C568" s="721"/>
      <c r="D568" s="191">
        <f t="shared" ref="D568:T568" si="108">SUM(D569:D572)</f>
        <v>40</v>
      </c>
      <c r="E568" s="191">
        <f t="shared" si="108"/>
        <v>3</v>
      </c>
      <c r="F568" s="191">
        <f t="shared" si="108"/>
        <v>2</v>
      </c>
      <c r="G568" s="191">
        <f t="shared" si="108"/>
        <v>1</v>
      </c>
      <c r="H568" s="191">
        <f t="shared" si="108"/>
        <v>0</v>
      </c>
      <c r="I568" s="191">
        <f t="shared" si="108"/>
        <v>23</v>
      </c>
      <c r="J568" s="191">
        <f t="shared" si="108"/>
        <v>27</v>
      </c>
      <c r="K568" s="191">
        <f t="shared" si="108"/>
        <v>0</v>
      </c>
      <c r="L568" s="191">
        <f t="shared" si="108"/>
        <v>1</v>
      </c>
      <c r="M568" s="191">
        <f t="shared" si="108"/>
        <v>0</v>
      </c>
      <c r="N568" s="191">
        <f t="shared" si="108"/>
        <v>0</v>
      </c>
      <c r="O568" s="191">
        <f t="shared" si="108"/>
        <v>3</v>
      </c>
      <c r="P568" s="192">
        <f t="shared" si="91"/>
        <v>69</v>
      </c>
      <c r="Q568" s="192">
        <f t="shared" si="92"/>
        <v>31</v>
      </c>
      <c r="R568" s="192">
        <f t="shared" si="95"/>
        <v>100</v>
      </c>
      <c r="S568" s="192">
        <f t="shared" si="108"/>
        <v>0</v>
      </c>
      <c r="T568" s="192">
        <f t="shared" si="108"/>
        <v>0</v>
      </c>
      <c r="U568" s="192">
        <f t="shared" si="94"/>
        <v>0</v>
      </c>
    </row>
    <row r="569" spans="1:21" ht="33.75" hidden="1" outlineLevel="1">
      <c r="A569" s="730" t="s">
        <v>739</v>
      </c>
      <c r="B569" s="328" t="s">
        <v>740</v>
      </c>
      <c r="C569" s="328" t="s">
        <v>741</v>
      </c>
      <c r="D569" s="276">
        <v>14</v>
      </c>
      <c r="E569" s="276">
        <v>0</v>
      </c>
      <c r="F569" s="277">
        <v>1</v>
      </c>
      <c r="G569" s="276">
        <v>1</v>
      </c>
      <c r="H569" s="277">
        <v>0</v>
      </c>
      <c r="I569" s="276">
        <v>10</v>
      </c>
      <c r="J569" s="277">
        <v>2</v>
      </c>
      <c r="K569" s="277">
        <v>0</v>
      </c>
      <c r="L569" s="277">
        <v>0</v>
      </c>
      <c r="M569" s="277">
        <v>0</v>
      </c>
      <c r="N569" s="277">
        <v>0</v>
      </c>
      <c r="O569" s="277">
        <v>0</v>
      </c>
      <c r="P569" s="272">
        <f t="shared" si="91"/>
        <v>26</v>
      </c>
      <c r="Q569" s="273">
        <f t="shared" si="92"/>
        <v>2</v>
      </c>
      <c r="R569" s="272">
        <f t="shared" si="95"/>
        <v>28</v>
      </c>
      <c r="S569" s="278">
        <v>0</v>
      </c>
      <c r="T569" s="278">
        <v>0</v>
      </c>
      <c r="U569" s="275">
        <f t="shared" si="94"/>
        <v>0</v>
      </c>
    </row>
    <row r="570" spans="1:21" ht="33.75" hidden="1" outlineLevel="1">
      <c r="A570" s="731"/>
      <c r="B570" s="328" t="s">
        <v>742</v>
      </c>
      <c r="C570" s="328" t="s">
        <v>743</v>
      </c>
      <c r="D570" s="276">
        <v>1</v>
      </c>
      <c r="E570" s="277">
        <v>0</v>
      </c>
      <c r="F570" s="277">
        <v>0</v>
      </c>
      <c r="G570" s="277">
        <v>0</v>
      </c>
      <c r="H570" s="277">
        <v>0</v>
      </c>
      <c r="I570" s="276">
        <v>3</v>
      </c>
      <c r="J570" s="276">
        <v>2</v>
      </c>
      <c r="K570" s="277">
        <v>0</v>
      </c>
      <c r="L570" s="277">
        <v>0</v>
      </c>
      <c r="M570" s="277">
        <v>0</v>
      </c>
      <c r="N570" s="277">
        <v>0</v>
      </c>
      <c r="O570" s="277">
        <v>0</v>
      </c>
      <c r="P570" s="272">
        <f t="shared" si="91"/>
        <v>4</v>
      </c>
      <c r="Q570" s="273">
        <f t="shared" si="92"/>
        <v>2</v>
      </c>
      <c r="R570" s="272">
        <f t="shared" si="95"/>
        <v>6</v>
      </c>
      <c r="S570" s="278">
        <v>0</v>
      </c>
      <c r="T570" s="278">
        <v>0</v>
      </c>
      <c r="U570" s="275">
        <f t="shared" si="94"/>
        <v>0</v>
      </c>
    </row>
    <row r="571" spans="1:21" ht="33.75" hidden="1" outlineLevel="1">
      <c r="A571" s="731"/>
      <c r="B571" s="328" t="s">
        <v>744</v>
      </c>
      <c r="C571" s="328" t="s">
        <v>745</v>
      </c>
      <c r="D571" s="276">
        <v>2</v>
      </c>
      <c r="E571" s="277">
        <v>0</v>
      </c>
      <c r="F571" s="277">
        <v>1</v>
      </c>
      <c r="G571" s="277">
        <v>0</v>
      </c>
      <c r="H571" s="277">
        <v>0</v>
      </c>
      <c r="I571" s="276">
        <v>1</v>
      </c>
      <c r="J571" s="276">
        <v>0</v>
      </c>
      <c r="K571" s="277">
        <v>0</v>
      </c>
      <c r="L571" s="277">
        <v>1</v>
      </c>
      <c r="M571" s="277">
        <v>0</v>
      </c>
      <c r="N571" s="277">
        <v>0</v>
      </c>
      <c r="O571" s="277">
        <v>0</v>
      </c>
      <c r="P571" s="272">
        <f t="shared" si="91"/>
        <v>4</v>
      </c>
      <c r="Q571" s="273">
        <f t="shared" si="92"/>
        <v>1</v>
      </c>
      <c r="R571" s="272">
        <f t="shared" si="95"/>
        <v>5</v>
      </c>
      <c r="S571" s="278">
        <v>0</v>
      </c>
      <c r="T571" s="278">
        <v>0</v>
      </c>
      <c r="U571" s="275">
        <f t="shared" si="94"/>
        <v>0</v>
      </c>
    </row>
    <row r="572" spans="1:21" ht="33.75" hidden="1" outlineLevel="1">
      <c r="A572" s="732"/>
      <c r="B572" s="328" t="s">
        <v>746</v>
      </c>
      <c r="C572" s="328" t="s">
        <v>747</v>
      </c>
      <c r="D572" s="276">
        <v>23</v>
      </c>
      <c r="E572" s="277">
        <v>3</v>
      </c>
      <c r="F572" s="277">
        <v>0</v>
      </c>
      <c r="G572" s="277">
        <v>0</v>
      </c>
      <c r="H572" s="277">
        <v>0</v>
      </c>
      <c r="I572" s="276">
        <v>9</v>
      </c>
      <c r="J572" s="276">
        <v>23</v>
      </c>
      <c r="K572" s="277">
        <v>0</v>
      </c>
      <c r="L572" s="277">
        <v>0</v>
      </c>
      <c r="M572" s="277">
        <v>0</v>
      </c>
      <c r="N572" s="277">
        <v>0</v>
      </c>
      <c r="O572" s="276">
        <v>3</v>
      </c>
      <c r="P572" s="272">
        <f t="shared" si="91"/>
        <v>35</v>
      </c>
      <c r="Q572" s="273">
        <f t="shared" si="92"/>
        <v>26</v>
      </c>
      <c r="R572" s="272">
        <f t="shared" si="95"/>
        <v>61</v>
      </c>
      <c r="S572" s="278">
        <v>0</v>
      </c>
      <c r="T572" s="278">
        <v>0</v>
      </c>
      <c r="U572" s="275">
        <f t="shared" si="94"/>
        <v>0</v>
      </c>
    </row>
    <row r="573" spans="1:21" ht="14.1" customHeight="1" collapsed="1">
      <c r="A573" s="721" t="s">
        <v>748</v>
      </c>
      <c r="B573" s="721"/>
      <c r="C573" s="721"/>
      <c r="D573" s="191">
        <f t="shared" ref="D573:T573" si="109">SUM(D574:D577)</f>
        <v>51</v>
      </c>
      <c r="E573" s="191">
        <f t="shared" si="109"/>
        <v>1</v>
      </c>
      <c r="F573" s="191">
        <f t="shared" si="109"/>
        <v>2</v>
      </c>
      <c r="G573" s="191">
        <f t="shared" si="109"/>
        <v>2</v>
      </c>
      <c r="H573" s="191">
        <f t="shared" si="109"/>
        <v>1</v>
      </c>
      <c r="I573" s="191">
        <f t="shared" si="109"/>
        <v>19</v>
      </c>
      <c r="J573" s="191">
        <f t="shared" si="109"/>
        <v>19</v>
      </c>
      <c r="K573" s="191">
        <f t="shared" si="109"/>
        <v>1</v>
      </c>
      <c r="L573" s="191">
        <f t="shared" si="109"/>
        <v>1</v>
      </c>
      <c r="M573" s="191">
        <f t="shared" si="109"/>
        <v>1</v>
      </c>
      <c r="N573" s="191">
        <f t="shared" si="109"/>
        <v>1</v>
      </c>
      <c r="O573" s="191">
        <f t="shared" si="109"/>
        <v>7</v>
      </c>
      <c r="P573" s="192">
        <f t="shared" si="91"/>
        <v>76</v>
      </c>
      <c r="Q573" s="192">
        <f t="shared" si="92"/>
        <v>30</v>
      </c>
      <c r="R573" s="192">
        <f t="shared" si="95"/>
        <v>106</v>
      </c>
      <c r="S573" s="192">
        <f t="shared" si="109"/>
        <v>0</v>
      </c>
      <c r="T573" s="192">
        <f t="shared" si="109"/>
        <v>0</v>
      </c>
      <c r="U573" s="192">
        <f t="shared" si="94"/>
        <v>0</v>
      </c>
    </row>
    <row r="574" spans="1:21" hidden="1" outlineLevel="1">
      <c r="A574" s="724" t="s">
        <v>748</v>
      </c>
      <c r="B574" s="725" t="s">
        <v>749</v>
      </c>
      <c r="C574" s="328" t="s">
        <v>750</v>
      </c>
      <c r="D574" s="276">
        <v>28</v>
      </c>
      <c r="E574" s="276">
        <v>1</v>
      </c>
      <c r="F574" s="277">
        <v>2</v>
      </c>
      <c r="G574" s="277">
        <v>1</v>
      </c>
      <c r="H574" s="277">
        <v>1</v>
      </c>
      <c r="I574" s="276">
        <v>11</v>
      </c>
      <c r="J574" s="276">
        <v>8</v>
      </c>
      <c r="K574" s="277">
        <v>0</v>
      </c>
      <c r="L574" s="277">
        <v>1</v>
      </c>
      <c r="M574" s="276">
        <v>1</v>
      </c>
      <c r="N574" s="277">
        <v>0</v>
      </c>
      <c r="O574" s="276">
        <v>3</v>
      </c>
      <c r="P574" s="272">
        <f t="shared" si="91"/>
        <v>44</v>
      </c>
      <c r="Q574" s="273">
        <f t="shared" si="92"/>
        <v>13</v>
      </c>
      <c r="R574" s="272">
        <f t="shared" si="95"/>
        <v>57</v>
      </c>
      <c r="S574" s="278">
        <v>0</v>
      </c>
      <c r="T574" s="278">
        <v>0</v>
      </c>
      <c r="U574" s="275">
        <f t="shared" si="94"/>
        <v>0</v>
      </c>
    </row>
    <row r="575" spans="1:21" hidden="1" outlineLevel="1">
      <c r="A575" s="724"/>
      <c r="B575" s="725"/>
      <c r="C575" s="328" t="s">
        <v>751</v>
      </c>
      <c r="D575" s="276">
        <v>4</v>
      </c>
      <c r="E575" s="277">
        <v>0</v>
      </c>
      <c r="F575" s="277">
        <v>0</v>
      </c>
      <c r="G575" s="277">
        <v>1</v>
      </c>
      <c r="H575" s="277">
        <v>0</v>
      </c>
      <c r="I575" s="276">
        <v>4</v>
      </c>
      <c r="J575" s="277">
        <v>2</v>
      </c>
      <c r="K575" s="277">
        <v>0</v>
      </c>
      <c r="L575" s="277">
        <v>0</v>
      </c>
      <c r="M575" s="277">
        <v>0</v>
      </c>
      <c r="N575" s="277">
        <v>0</v>
      </c>
      <c r="O575" s="277">
        <v>0</v>
      </c>
      <c r="P575" s="272">
        <f t="shared" si="91"/>
        <v>9</v>
      </c>
      <c r="Q575" s="273">
        <f t="shared" si="92"/>
        <v>2</v>
      </c>
      <c r="R575" s="272">
        <f t="shared" si="95"/>
        <v>11</v>
      </c>
      <c r="S575" s="278">
        <v>0</v>
      </c>
      <c r="T575" s="278">
        <v>0</v>
      </c>
      <c r="U575" s="275">
        <f t="shared" si="94"/>
        <v>0</v>
      </c>
    </row>
    <row r="576" spans="1:21" hidden="1" outlineLevel="1">
      <c r="A576" s="724"/>
      <c r="B576" s="725"/>
      <c r="C576" s="328" t="s">
        <v>752</v>
      </c>
      <c r="D576" s="276">
        <v>8</v>
      </c>
      <c r="E576" s="277">
        <v>0</v>
      </c>
      <c r="F576" s="277">
        <v>0</v>
      </c>
      <c r="G576" s="277">
        <v>0</v>
      </c>
      <c r="H576" s="277">
        <v>0</v>
      </c>
      <c r="I576" s="277">
        <v>1</v>
      </c>
      <c r="J576" s="277">
        <v>2</v>
      </c>
      <c r="K576" s="277">
        <v>0</v>
      </c>
      <c r="L576" s="277">
        <v>0</v>
      </c>
      <c r="M576" s="277">
        <v>0</v>
      </c>
      <c r="N576" s="277">
        <v>1</v>
      </c>
      <c r="O576" s="277">
        <v>1</v>
      </c>
      <c r="P576" s="272">
        <f t="shared" si="91"/>
        <v>9</v>
      </c>
      <c r="Q576" s="273">
        <f>SUM(J576:O576)</f>
        <v>4</v>
      </c>
      <c r="R576" s="272">
        <f t="shared" si="95"/>
        <v>13</v>
      </c>
      <c r="S576" s="278">
        <v>0</v>
      </c>
      <c r="T576" s="278">
        <v>0</v>
      </c>
      <c r="U576" s="275">
        <f t="shared" si="94"/>
        <v>0</v>
      </c>
    </row>
    <row r="577" spans="1:21" ht="22.5" hidden="1" outlineLevel="1">
      <c r="A577" s="724"/>
      <c r="B577" s="725"/>
      <c r="C577" s="328" t="s">
        <v>753</v>
      </c>
      <c r="D577" s="276">
        <v>11</v>
      </c>
      <c r="E577" s="277">
        <v>0</v>
      </c>
      <c r="F577" s="276">
        <v>0</v>
      </c>
      <c r="G577" s="276">
        <v>0</v>
      </c>
      <c r="H577" s="277">
        <v>0</v>
      </c>
      <c r="I577" s="276">
        <v>3</v>
      </c>
      <c r="J577" s="276">
        <v>7</v>
      </c>
      <c r="K577" s="277">
        <v>1</v>
      </c>
      <c r="L577" s="277">
        <v>0</v>
      </c>
      <c r="M577" s="277">
        <v>0</v>
      </c>
      <c r="N577" s="277">
        <v>0</v>
      </c>
      <c r="O577" s="276">
        <v>3</v>
      </c>
      <c r="P577" s="272">
        <f t="shared" si="91"/>
        <v>14</v>
      </c>
      <c r="Q577" s="273">
        <f t="shared" si="92"/>
        <v>11</v>
      </c>
      <c r="R577" s="272">
        <f t="shared" si="95"/>
        <v>25</v>
      </c>
      <c r="S577" s="278">
        <v>0</v>
      </c>
      <c r="T577" s="278">
        <v>0</v>
      </c>
      <c r="U577" s="275">
        <f t="shared" si="94"/>
        <v>0</v>
      </c>
    </row>
    <row r="578" spans="1:21" ht="14.1" customHeight="1" collapsed="1">
      <c r="A578" s="721" t="s">
        <v>754</v>
      </c>
      <c r="B578" s="721"/>
      <c r="C578" s="721"/>
      <c r="D578" s="191">
        <f t="shared" ref="D578:T578" si="110">SUM(D579:D582)</f>
        <v>37</v>
      </c>
      <c r="E578" s="191">
        <f t="shared" si="110"/>
        <v>0</v>
      </c>
      <c r="F578" s="191">
        <f t="shared" si="110"/>
        <v>0</v>
      </c>
      <c r="G578" s="191">
        <f t="shared" si="110"/>
        <v>2</v>
      </c>
      <c r="H578" s="191">
        <f t="shared" si="110"/>
        <v>3</v>
      </c>
      <c r="I578" s="191">
        <f t="shared" si="110"/>
        <v>12</v>
      </c>
      <c r="J578" s="191">
        <f t="shared" si="110"/>
        <v>61</v>
      </c>
      <c r="K578" s="191">
        <f t="shared" si="110"/>
        <v>2</v>
      </c>
      <c r="L578" s="191">
        <f t="shared" si="110"/>
        <v>5</v>
      </c>
      <c r="M578" s="191">
        <f t="shared" si="110"/>
        <v>1</v>
      </c>
      <c r="N578" s="191">
        <f t="shared" si="110"/>
        <v>3</v>
      </c>
      <c r="O578" s="191">
        <f t="shared" si="110"/>
        <v>10</v>
      </c>
      <c r="P578" s="192">
        <f t="shared" si="91"/>
        <v>54</v>
      </c>
      <c r="Q578" s="192">
        <f t="shared" si="92"/>
        <v>82</v>
      </c>
      <c r="R578" s="192">
        <f t="shared" si="95"/>
        <v>136</v>
      </c>
      <c r="S578" s="192">
        <f t="shared" si="110"/>
        <v>1</v>
      </c>
      <c r="T578" s="192">
        <f t="shared" si="110"/>
        <v>0</v>
      </c>
      <c r="U578" s="192">
        <f t="shared" si="94"/>
        <v>1</v>
      </c>
    </row>
    <row r="579" spans="1:21" ht="22.5" hidden="1" outlineLevel="1">
      <c r="A579" s="724" t="s">
        <v>754</v>
      </c>
      <c r="B579" s="725" t="s">
        <v>755</v>
      </c>
      <c r="C579" s="328" t="s">
        <v>756</v>
      </c>
      <c r="D579" s="276">
        <v>29</v>
      </c>
      <c r="E579" s="276">
        <v>0</v>
      </c>
      <c r="F579" s="277">
        <v>0</v>
      </c>
      <c r="G579" s="277">
        <v>0</v>
      </c>
      <c r="H579" s="277">
        <v>1</v>
      </c>
      <c r="I579" s="276">
        <v>8</v>
      </c>
      <c r="J579" s="276">
        <v>54</v>
      </c>
      <c r="K579" s="277">
        <v>2</v>
      </c>
      <c r="L579" s="277">
        <v>5</v>
      </c>
      <c r="M579" s="277">
        <v>1</v>
      </c>
      <c r="N579" s="277">
        <v>1</v>
      </c>
      <c r="O579" s="276">
        <v>9</v>
      </c>
      <c r="P579" s="272">
        <f t="shared" si="91"/>
        <v>38</v>
      </c>
      <c r="Q579" s="273">
        <f t="shared" si="92"/>
        <v>72</v>
      </c>
      <c r="R579" s="272">
        <f t="shared" si="95"/>
        <v>110</v>
      </c>
      <c r="S579" s="278">
        <v>1</v>
      </c>
      <c r="T579" s="278">
        <v>0</v>
      </c>
      <c r="U579" s="275">
        <f t="shared" si="94"/>
        <v>1</v>
      </c>
    </row>
    <row r="580" spans="1:21" hidden="1" outlineLevel="1">
      <c r="A580" s="724"/>
      <c r="B580" s="725"/>
      <c r="C580" s="328" t="s">
        <v>757</v>
      </c>
      <c r="D580" s="276">
        <v>2</v>
      </c>
      <c r="E580" s="277">
        <v>0</v>
      </c>
      <c r="F580" s="277">
        <v>0</v>
      </c>
      <c r="G580" s="277">
        <v>0</v>
      </c>
      <c r="H580" s="277">
        <v>0</v>
      </c>
      <c r="I580" s="277">
        <v>0</v>
      </c>
      <c r="J580" s="277">
        <v>3</v>
      </c>
      <c r="K580" s="277">
        <v>0</v>
      </c>
      <c r="L580" s="277">
        <v>0</v>
      </c>
      <c r="M580" s="277">
        <v>0</v>
      </c>
      <c r="N580" s="277">
        <v>0</v>
      </c>
      <c r="O580" s="276">
        <v>0</v>
      </c>
      <c r="P580" s="272">
        <f t="shared" si="91"/>
        <v>2</v>
      </c>
      <c r="Q580" s="273">
        <f t="shared" si="92"/>
        <v>3</v>
      </c>
      <c r="R580" s="272">
        <f t="shared" si="95"/>
        <v>5</v>
      </c>
      <c r="S580" s="278">
        <v>0</v>
      </c>
      <c r="T580" s="278">
        <v>0</v>
      </c>
      <c r="U580" s="275">
        <f t="shared" si="94"/>
        <v>0</v>
      </c>
    </row>
    <row r="581" spans="1:21" hidden="1" outlineLevel="1">
      <c r="A581" s="724"/>
      <c r="B581" s="725" t="s">
        <v>758</v>
      </c>
      <c r="C581" s="328" t="s">
        <v>759</v>
      </c>
      <c r="D581" s="276">
        <v>3</v>
      </c>
      <c r="E581" s="277">
        <v>0</v>
      </c>
      <c r="F581" s="277">
        <v>0</v>
      </c>
      <c r="G581" s="277">
        <v>0</v>
      </c>
      <c r="H581" s="277">
        <v>0</v>
      </c>
      <c r="I581" s="277">
        <v>1</v>
      </c>
      <c r="J581" s="277">
        <v>2</v>
      </c>
      <c r="K581" s="277">
        <v>0</v>
      </c>
      <c r="L581" s="277">
        <v>0</v>
      </c>
      <c r="M581" s="277">
        <v>0</v>
      </c>
      <c r="N581" s="277">
        <v>0</v>
      </c>
      <c r="O581" s="277">
        <v>0</v>
      </c>
      <c r="P581" s="272">
        <f t="shared" ref="P581:P582" si="111">SUM(D581:I581)</f>
        <v>4</v>
      </c>
      <c r="Q581" s="273">
        <f t="shared" ref="Q581:Q582" si="112">SUM(J581:O581)</f>
        <v>2</v>
      </c>
      <c r="R581" s="272">
        <f t="shared" si="95"/>
        <v>6</v>
      </c>
      <c r="S581" s="278">
        <v>0</v>
      </c>
      <c r="T581" s="278">
        <v>0</v>
      </c>
      <c r="U581" s="275">
        <f t="shared" ref="U581:U644" si="113">+T581+S581</f>
        <v>0</v>
      </c>
    </row>
    <row r="582" spans="1:21" ht="22.5" hidden="1" outlineLevel="1">
      <c r="A582" s="724"/>
      <c r="B582" s="725"/>
      <c r="C582" s="328" t="s">
        <v>760</v>
      </c>
      <c r="D582" s="276">
        <v>3</v>
      </c>
      <c r="E582" s="277">
        <v>0</v>
      </c>
      <c r="F582" s="277">
        <v>0</v>
      </c>
      <c r="G582" s="277">
        <v>2</v>
      </c>
      <c r="H582" s="277">
        <v>2</v>
      </c>
      <c r="I582" s="276">
        <v>3</v>
      </c>
      <c r="J582" s="276">
        <v>2</v>
      </c>
      <c r="K582" s="277">
        <v>0</v>
      </c>
      <c r="L582" s="277">
        <v>0</v>
      </c>
      <c r="M582" s="276">
        <v>0</v>
      </c>
      <c r="N582" s="276">
        <v>2</v>
      </c>
      <c r="O582" s="276">
        <v>1</v>
      </c>
      <c r="P582" s="272">
        <f t="shared" si="111"/>
        <v>10</v>
      </c>
      <c r="Q582" s="273">
        <f t="shared" si="112"/>
        <v>5</v>
      </c>
      <c r="R582" s="272">
        <f t="shared" ref="R582:R645" si="114">+Q582+P582</f>
        <v>15</v>
      </c>
      <c r="S582" s="278">
        <v>0</v>
      </c>
      <c r="T582" s="278">
        <v>0</v>
      </c>
      <c r="U582" s="275">
        <f t="shared" si="113"/>
        <v>0</v>
      </c>
    </row>
    <row r="583" spans="1:21" ht="14.1" customHeight="1" collapsed="1">
      <c r="A583" s="721" t="s">
        <v>761</v>
      </c>
      <c r="B583" s="721"/>
      <c r="C583" s="721"/>
      <c r="D583" s="191">
        <f t="shared" ref="D583:T583" si="115">SUM(D584:D590)</f>
        <v>84</v>
      </c>
      <c r="E583" s="191">
        <f t="shared" si="115"/>
        <v>0</v>
      </c>
      <c r="F583" s="191">
        <f t="shared" si="115"/>
        <v>1</v>
      </c>
      <c r="G583" s="191">
        <f t="shared" si="115"/>
        <v>1</v>
      </c>
      <c r="H583" s="191">
        <f t="shared" si="115"/>
        <v>0</v>
      </c>
      <c r="I583" s="191">
        <f t="shared" si="115"/>
        <v>14</v>
      </c>
      <c r="J583" s="191">
        <f t="shared" si="115"/>
        <v>131</v>
      </c>
      <c r="K583" s="191">
        <f t="shared" si="115"/>
        <v>0</v>
      </c>
      <c r="L583" s="191">
        <f t="shared" si="115"/>
        <v>2</v>
      </c>
      <c r="M583" s="191">
        <f t="shared" si="115"/>
        <v>2</v>
      </c>
      <c r="N583" s="191">
        <f t="shared" si="115"/>
        <v>0</v>
      </c>
      <c r="O583" s="191">
        <f t="shared" si="115"/>
        <v>14</v>
      </c>
      <c r="P583" s="192">
        <f t="shared" ref="P583:P644" si="116">SUM(D583:I583)</f>
        <v>100</v>
      </c>
      <c r="Q583" s="192">
        <f t="shared" ref="Q583:Q644" si="117">SUM(J583:O583)</f>
        <v>149</v>
      </c>
      <c r="R583" s="192">
        <f t="shared" si="114"/>
        <v>249</v>
      </c>
      <c r="S583" s="192">
        <f t="shared" si="115"/>
        <v>0</v>
      </c>
      <c r="T583" s="192">
        <f t="shared" si="115"/>
        <v>0</v>
      </c>
      <c r="U583" s="192">
        <f t="shared" si="113"/>
        <v>0</v>
      </c>
    </row>
    <row r="584" spans="1:21" hidden="1" outlineLevel="1">
      <c r="A584" s="724" t="s">
        <v>761</v>
      </c>
      <c r="B584" s="725" t="s">
        <v>762</v>
      </c>
      <c r="C584" s="328" t="s">
        <v>763</v>
      </c>
      <c r="D584" s="277">
        <v>2</v>
      </c>
      <c r="E584" s="277">
        <v>0</v>
      </c>
      <c r="F584" s="277">
        <v>0</v>
      </c>
      <c r="G584" s="277">
        <v>0</v>
      </c>
      <c r="H584" s="277">
        <v>0</v>
      </c>
      <c r="I584" s="277">
        <v>0</v>
      </c>
      <c r="J584" s="277">
        <v>1</v>
      </c>
      <c r="K584" s="277">
        <v>0</v>
      </c>
      <c r="L584" s="277">
        <v>0</v>
      </c>
      <c r="M584" s="277">
        <v>0</v>
      </c>
      <c r="N584" s="277">
        <v>0</v>
      </c>
      <c r="O584" s="277">
        <v>0</v>
      </c>
      <c r="P584" s="272">
        <f t="shared" si="116"/>
        <v>2</v>
      </c>
      <c r="Q584" s="273">
        <f t="shared" si="117"/>
        <v>1</v>
      </c>
      <c r="R584" s="272">
        <f t="shared" si="114"/>
        <v>3</v>
      </c>
      <c r="S584" s="278">
        <v>0</v>
      </c>
      <c r="T584" s="278">
        <v>0</v>
      </c>
      <c r="U584" s="275">
        <f t="shared" si="113"/>
        <v>0</v>
      </c>
    </row>
    <row r="585" spans="1:21" hidden="1" outlineLevel="1">
      <c r="A585" s="724"/>
      <c r="B585" s="725"/>
      <c r="C585" s="328" t="s">
        <v>764</v>
      </c>
      <c r="D585" s="276">
        <v>57</v>
      </c>
      <c r="E585" s="277">
        <v>0</v>
      </c>
      <c r="F585" s="277">
        <v>0</v>
      </c>
      <c r="G585" s="277">
        <v>1</v>
      </c>
      <c r="H585" s="277">
        <v>0</v>
      </c>
      <c r="I585" s="276">
        <v>4</v>
      </c>
      <c r="J585" s="276">
        <v>93</v>
      </c>
      <c r="K585" s="277">
        <v>0</v>
      </c>
      <c r="L585" s="276">
        <v>1</v>
      </c>
      <c r="M585" s="277">
        <v>1</v>
      </c>
      <c r="N585" s="277">
        <v>0</v>
      </c>
      <c r="O585" s="276">
        <v>10</v>
      </c>
      <c r="P585" s="272">
        <f t="shared" si="116"/>
        <v>62</v>
      </c>
      <c r="Q585" s="273">
        <f t="shared" si="117"/>
        <v>105</v>
      </c>
      <c r="R585" s="272">
        <f t="shared" si="114"/>
        <v>167</v>
      </c>
      <c r="S585" s="278">
        <v>0</v>
      </c>
      <c r="T585" s="278">
        <v>0</v>
      </c>
      <c r="U585" s="275">
        <f t="shared" si="113"/>
        <v>0</v>
      </c>
    </row>
    <row r="586" spans="1:21" ht="33.75" hidden="1" outlineLevel="1">
      <c r="A586" s="724"/>
      <c r="B586" s="328" t="s">
        <v>765</v>
      </c>
      <c r="C586" s="328" t="s">
        <v>766</v>
      </c>
      <c r="D586" s="276">
        <v>7</v>
      </c>
      <c r="E586" s="277">
        <v>0</v>
      </c>
      <c r="F586" s="277">
        <v>0</v>
      </c>
      <c r="G586" s="277">
        <v>0</v>
      </c>
      <c r="H586" s="277">
        <v>0</v>
      </c>
      <c r="I586" s="276">
        <v>4</v>
      </c>
      <c r="J586" s="276">
        <v>0</v>
      </c>
      <c r="K586" s="277">
        <v>0</v>
      </c>
      <c r="L586" s="277">
        <v>0</v>
      </c>
      <c r="M586" s="276">
        <v>0</v>
      </c>
      <c r="N586" s="277">
        <v>0</v>
      </c>
      <c r="O586" s="277">
        <v>1</v>
      </c>
      <c r="P586" s="272">
        <f t="shared" si="116"/>
        <v>11</v>
      </c>
      <c r="Q586" s="273">
        <f t="shared" si="117"/>
        <v>1</v>
      </c>
      <c r="R586" s="272">
        <f t="shared" si="114"/>
        <v>12</v>
      </c>
      <c r="S586" s="278">
        <v>0</v>
      </c>
      <c r="T586" s="278">
        <v>0</v>
      </c>
      <c r="U586" s="275">
        <f t="shared" si="113"/>
        <v>0</v>
      </c>
    </row>
    <row r="587" spans="1:21" ht="22.5" hidden="1" outlineLevel="1">
      <c r="A587" s="724"/>
      <c r="B587" s="328" t="s">
        <v>767</v>
      </c>
      <c r="C587" s="328" t="s">
        <v>768</v>
      </c>
      <c r="D587" s="277">
        <v>0</v>
      </c>
      <c r="E587" s="277">
        <v>0</v>
      </c>
      <c r="F587" s="277">
        <v>0</v>
      </c>
      <c r="G587" s="277">
        <v>0</v>
      </c>
      <c r="H587" s="277">
        <v>0</v>
      </c>
      <c r="I587" s="277">
        <v>0</v>
      </c>
      <c r="J587" s="277">
        <v>0</v>
      </c>
      <c r="K587" s="277">
        <v>0</v>
      </c>
      <c r="L587" s="277">
        <v>0</v>
      </c>
      <c r="M587" s="277">
        <v>0</v>
      </c>
      <c r="N587" s="277">
        <v>0</v>
      </c>
      <c r="O587" s="277">
        <v>0</v>
      </c>
      <c r="P587" s="272">
        <f t="shared" si="116"/>
        <v>0</v>
      </c>
      <c r="Q587" s="273">
        <f t="shared" si="117"/>
        <v>0</v>
      </c>
      <c r="R587" s="272">
        <f t="shared" si="114"/>
        <v>0</v>
      </c>
      <c r="S587" s="278">
        <v>0</v>
      </c>
      <c r="T587" s="278">
        <v>0</v>
      </c>
      <c r="U587" s="275">
        <f t="shared" si="113"/>
        <v>0</v>
      </c>
    </row>
    <row r="588" spans="1:21" hidden="1" outlineLevel="1">
      <c r="A588" s="724"/>
      <c r="B588" s="725" t="s">
        <v>769</v>
      </c>
      <c r="C588" s="328" t="s">
        <v>770</v>
      </c>
      <c r="D588" s="277">
        <v>2</v>
      </c>
      <c r="E588" s="277">
        <v>0</v>
      </c>
      <c r="F588" s="277">
        <v>0</v>
      </c>
      <c r="G588" s="277">
        <v>0</v>
      </c>
      <c r="H588" s="277">
        <v>0</v>
      </c>
      <c r="I588" s="276">
        <v>0</v>
      </c>
      <c r="J588" s="277">
        <v>2</v>
      </c>
      <c r="K588" s="277">
        <v>0</v>
      </c>
      <c r="L588" s="277">
        <v>0</v>
      </c>
      <c r="M588" s="277">
        <v>0</v>
      </c>
      <c r="N588" s="277">
        <v>0</v>
      </c>
      <c r="O588" s="277">
        <v>0</v>
      </c>
      <c r="P588" s="272">
        <f t="shared" si="116"/>
        <v>2</v>
      </c>
      <c r="Q588" s="273">
        <f t="shared" si="117"/>
        <v>2</v>
      </c>
      <c r="R588" s="272">
        <f t="shared" si="114"/>
        <v>4</v>
      </c>
      <c r="S588" s="278">
        <v>0</v>
      </c>
      <c r="T588" s="278">
        <v>0</v>
      </c>
      <c r="U588" s="275">
        <f t="shared" si="113"/>
        <v>0</v>
      </c>
    </row>
    <row r="589" spans="1:21" hidden="1" outlineLevel="1">
      <c r="A589" s="724"/>
      <c r="B589" s="725"/>
      <c r="C589" s="328" t="s">
        <v>771</v>
      </c>
      <c r="D589" s="276">
        <v>12</v>
      </c>
      <c r="E589" s="277">
        <v>0</v>
      </c>
      <c r="F589" s="277">
        <v>1</v>
      </c>
      <c r="G589" s="276">
        <v>0</v>
      </c>
      <c r="H589" s="277">
        <v>0</v>
      </c>
      <c r="I589" s="276">
        <v>5</v>
      </c>
      <c r="J589" s="276">
        <v>35</v>
      </c>
      <c r="K589" s="277">
        <v>0</v>
      </c>
      <c r="L589" s="277">
        <v>1</v>
      </c>
      <c r="M589" s="277">
        <v>1</v>
      </c>
      <c r="N589" s="276">
        <v>0</v>
      </c>
      <c r="O589" s="276">
        <v>3</v>
      </c>
      <c r="P589" s="272">
        <f t="shared" si="116"/>
        <v>18</v>
      </c>
      <c r="Q589" s="273">
        <f t="shared" si="117"/>
        <v>40</v>
      </c>
      <c r="R589" s="272">
        <f t="shared" si="114"/>
        <v>58</v>
      </c>
      <c r="S589" s="278">
        <v>0</v>
      </c>
      <c r="T589" s="278">
        <v>0</v>
      </c>
      <c r="U589" s="275">
        <f t="shared" si="113"/>
        <v>0</v>
      </c>
    </row>
    <row r="590" spans="1:21" ht="33.75" hidden="1" outlineLevel="1">
      <c r="A590" s="724"/>
      <c r="B590" s="725"/>
      <c r="C590" s="328" t="s">
        <v>772</v>
      </c>
      <c r="D590" s="276">
        <v>4</v>
      </c>
      <c r="E590" s="277">
        <v>0</v>
      </c>
      <c r="F590" s="277">
        <v>0</v>
      </c>
      <c r="G590" s="277">
        <v>0</v>
      </c>
      <c r="H590" s="277">
        <v>0</v>
      </c>
      <c r="I590" s="277">
        <v>1</v>
      </c>
      <c r="J590" s="277">
        <v>0</v>
      </c>
      <c r="K590" s="277">
        <v>0</v>
      </c>
      <c r="L590" s="277">
        <v>0</v>
      </c>
      <c r="M590" s="277">
        <v>0</v>
      </c>
      <c r="N590" s="277">
        <v>0</v>
      </c>
      <c r="O590" s="277">
        <v>0</v>
      </c>
      <c r="P590" s="272">
        <f t="shared" si="116"/>
        <v>5</v>
      </c>
      <c r="Q590" s="273">
        <f t="shared" si="117"/>
        <v>0</v>
      </c>
      <c r="R590" s="272">
        <f t="shared" si="114"/>
        <v>5</v>
      </c>
      <c r="S590" s="278">
        <v>0</v>
      </c>
      <c r="T590" s="278">
        <v>0</v>
      </c>
      <c r="U590" s="275">
        <f t="shared" si="113"/>
        <v>0</v>
      </c>
    </row>
    <row r="591" spans="1:21" ht="14.1" customHeight="1" collapsed="1">
      <c r="A591" s="721" t="s">
        <v>3094</v>
      </c>
      <c r="B591" s="721"/>
      <c r="C591" s="721"/>
      <c r="D591" s="191">
        <f t="shared" ref="D591:T591" si="118">SUM(D592:D595)</f>
        <v>7</v>
      </c>
      <c r="E591" s="191">
        <f t="shared" si="118"/>
        <v>0</v>
      </c>
      <c r="F591" s="191">
        <f t="shared" si="118"/>
        <v>0</v>
      </c>
      <c r="G591" s="191">
        <f t="shared" si="118"/>
        <v>1</v>
      </c>
      <c r="H591" s="191">
        <f t="shared" si="118"/>
        <v>0</v>
      </c>
      <c r="I591" s="191">
        <f t="shared" si="118"/>
        <v>4</v>
      </c>
      <c r="J591" s="191">
        <f t="shared" si="118"/>
        <v>18</v>
      </c>
      <c r="K591" s="191">
        <f t="shared" si="118"/>
        <v>0</v>
      </c>
      <c r="L591" s="191">
        <f t="shared" si="118"/>
        <v>1</v>
      </c>
      <c r="M591" s="191">
        <f t="shared" si="118"/>
        <v>1</v>
      </c>
      <c r="N591" s="191">
        <f t="shared" si="118"/>
        <v>0</v>
      </c>
      <c r="O591" s="191">
        <f t="shared" si="118"/>
        <v>0</v>
      </c>
      <c r="P591" s="192">
        <f t="shared" si="116"/>
        <v>12</v>
      </c>
      <c r="Q591" s="192">
        <f t="shared" si="117"/>
        <v>20</v>
      </c>
      <c r="R591" s="192">
        <f t="shared" si="114"/>
        <v>32</v>
      </c>
      <c r="S591" s="192">
        <f t="shared" si="118"/>
        <v>0</v>
      </c>
      <c r="T591" s="192">
        <f t="shared" si="118"/>
        <v>0</v>
      </c>
      <c r="U591" s="192">
        <f t="shared" si="113"/>
        <v>0</v>
      </c>
    </row>
    <row r="592" spans="1:21" hidden="1" outlineLevel="1">
      <c r="A592" s="724" t="s">
        <v>773</v>
      </c>
      <c r="B592" s="725" t="s">
        <v>774</v>
      </c>
      <c r="C592" s="328" t="s">
        <v>775</v>
      </c>
      <c r="D592" s="276">
        <v>3</v>
      </c>
      <c r="E592" s="277">
        <v>0</v>
      </c>
      <c r="F592" s="277">
        <v>0</v>
      </c>
      <c r="G592" s="277">
        <v>1</v>
      </c>
      <c r="H592" s="277">
        <v>0</v>
      </c>
      <c r="I592" s="276">
        <v>2</v>
      </c>
      <c r="J592" s="276">
        <v>9</v>
      </c>
      <c r="K592" s="277">
        <v>0</v>
      </c>
      <c r="L592" s="277">
        <v>0</v>
      </c>
      <c r="M592" s="277">
        <v>0</v>
      </c>
      <c r="N592" s="277">
        <v>0</v>
      </c>
      <c r="O592" s="276">
        <v>0</v>
      </c>
      <c r="P592" s="272">
        <f t="shared" si="116"/>
        <v>6</v>
      </c>
      <c r="Q592" s="273">
        <f t="shared" si="117"/>
        <v>9</v>
      </c>
      <c r="R592" s="272">
        <f t="shared" si="114"/>
        <v>15</v>
      </c>
      <c r="S592" s="278">
        <v>0</v>
      </c>
      <c r="T592" s="278">
        <v>0</v>
      </c>
      <c r="U592" s="275">
        <f t="shared" si="113"/>
        <v>0</v>
      </c>
    </row>
    <row r="593" spans="1:21" hidden="1" outlineLevel="1">
      <c r="A593" s="724"/>
      <c r="B593" s="725"/>
      <c r="C593" s="328" t="s">
        <v>776</v>
      </c>
      <c r="D593" s="276">
        <v>4</v>
      </c>
      <c r="E593" s="277">
        <v>0</v>
      </c>
      <c r="F593" s="277">
        <v>0</v>
      </c>
      <c r="G593" s="277">
        <v>0</v>
      </c>
      <c r="H593" s="277">
        <v>0</v>
      </c>
      <c r="I593" s="277">
        <v>1</v>
      </c>
      <c r="J593" s="277">
        <v>8</v>
      </c>
      <c r="K593" s="277">
        <v>0</v>
      </c>
      <c r="L593" s="277">
        <v>1</v>
      </c>
      <c r="M593" s="277">
        <v>0</v>
      </c>
      <c r="N593" s="277">
        <v>0</v>
      </c>
      <c r="O593" s="276">
        <v>0</v>
      </c>
      <c r="P593" s="272">
        <f t="shared" si="116"/>
        <v>5</v>
      </c>
      <c r="Q593" s="273">
        <f t="shared" si="117"/>
        <v>9</v>
      </c>
      <c r="R593" s="272">
        <f t="shared" si="114"/>
        <v>14</v>
      </c>
      <c r="S593" s="278">
        <v>0</v>
      </c>
      <c r="T593" s="278">
        <v>0</v>
      </c>
      <c r="U593" s="275">
        <f t="shared" si="113"/>
        <v>0</v>
      </c>
    </row>
    <row r="594" spans="1:21" hidden="1" outlineLevel="1">
      <c r="A594" s="724"/>
      <c r="B594" s="328" t="s">
        <v>777</v>
      </c>
      <c r="C594" s="328" t="s">
        <v>778</v>
      </c>
      <c r="D594" s="276">
        <v>0</v>
      </c>
      <c r="E594" s="277">
        <v>0</v>
      </c>
      <c r="F594" s="277">
        <v>0</v>
      </c>
      <c r="G594" s="277">
        <v>0</v>
      </c>
      <c r="H594" s="277">
        <v>0</v>
      </c>
      <c r="I594" s="277">
        <v>0</v>
      </c>
      <c r="J594" s="276">
        <v>0</v>
      </c>
      <c r="K594" s="277">
        <v>0</v>
      </c>
      <c r="L594" s="277">
        <v>0</v>
      </c>
      <c r="M594" s="277">
        <v>1</v>
      </c>
      <c r="N594" s="277">
        <v>0</v>
      </c>
      <c r="O594" s="277">
        <v>0</v>
      </c>
      <c r="P594" s="272">
        <f t="shared" si="116"/>
        <v>0</v>
      </c>
      <c r="Q594" s="273">
        <f t="shared" si="117"/>
        <v>1</v>
      </c>
      <c r="R594" s="272">
        <f t="shared" si="114"/>
        <v>1</v>
      </c>
      <c r="S594" s="278">
        <v>0</v>
      </c>
      <c r="T594" s="278">
        <v>0</v>
      </c>
      <c r="U594" s="275">
        <f t="shared" si="113"/>
        <v>0</v>
      </c>
    </row>
    <row r="595" spans="1:21" hidden="1" outlineLevel="1">
      <c r="A595" s="724"/>
      <c r="B595" s="328" t="s">
        <v>779</v>
      </c>
      <c r="C595" s="328" t="s">
        <v>780</v>
      </c>
      <c r="D595" s="277">
        <v>0</v>
      </c>
      <c r="E595" s="277">
        <v>0</v>
      </c>
      <c r="F595" s="277">
        <v>0</v>
      </c>
      <c r="G595" s="277">
        <v>0</v>
      </c>
      <c r="H595" s="277">
        <v>0</v>
      </c>
      <c r="I595" s="277">
        <v>1</v>
      </c>
      <c r="J595" s="277">
        <v>1</v>
      </c>
      <c r="K595" s="277">
        <v>0</v>
      </c>
      <c r="L595" s="277">
        <v>0</v>
      </c>
      <c r="M595" s="277">
        <v>0</v>
      </c>
      <c r="N595" s="277">
        <v>0</v>
      </c>
      <c r="O595" s="277">
        <v>0</v>
      </c>
      <c r="P595" s="272">
        <f t="shared" si="116"/>
        <v>1</v>
      </c>
      <c r="Q595" s="273">
        <f t="shared" si="117"/>
        <v>1</v>
      </c>
      <c r="R595" s="272">
        <f t="shared" si="114"/>
        <v>2</v>
      </c>
      <c r="S595" s="278">
        <v>0</v>
      </c>
      <c r="T595" s="278">
        <v>0</v>
      </c>
      <c r="U595" s="275">
        <f t="shared" si="113"/>
        <v>0</v>
      </c>
    </row>
    <row r="596" spans="1:21" ht="14.1" customHeight="1" collapsed="1">
      <c r="A596" s="721" t="s">
        <v>781</v>
      </c>
      <c r="B596" s="721"/>
      <c r="C596" s="721"/>
      <c r="D596" s="191">
        <f t="shared" ref="D596:T596" si="119">SUM(D597:D603)</f>
        <v>13</v>
      </c>
      <c r="E596" s="191">
        <f t="shared" si="119"/>
        <v>0</v>
      </c>
      <c r="F596" s="191">
        <f t="shared" si="119"/>
        <v>0</v>
      </c>
      <c r="G596" s="191">
        <f t="shared" si="119"/>
        <v>0</v>
      </c>
      <c r="H596" s="191">
        <f t="shared" si="119"/>
        <v>0</v>
      </c>
      <c r="I596" s="191">
        <f t="shared" si="119"/>
        <v>3</v>
      </c>
      <c r="J596" s="191">
        <f t="shared" si="119"/>
        <v>20</v>
      </c>
      <c r="K596" s="191">
        <f t="shared" si="119"/>
        <v>1</v>
      </c>
      <c r="L596" s="191">
        <f t="shared" si="119"/>
        <v>1</v>
      </c>
      <c r="M596" s="191">
        <f t="shared" si="119"/>
        <v>1</v>
      </c>
      <c r="N596" s="191">
        <f t="shared" si="119"/>
        <v>0</v>
      </c>
      <c r="O596" s="191">
        <f t="shared" si="119"/>
        <v>0</v>
      </c>
      <c r="P596" s="192">
        <f t="shared" si="116"/>
        <v>16</v>
      </c>
      <c r="Q596" s="192">
        <f t="shared" si="117"/>
        <v>23</v>
      </c>
      <c r="R596" s="192">
        <f t="shared" si="114"/>
        <v>39</v>
      </c>
      <c r="S596" s="192">
        <f t="shared" si="119"/>
        <v>0</v>
      </c>
      <c r="T596" s="192">
        <f t="shared" si="119"/>
        <v>0</v>
      </c>
      <c r="U596" s="192">
        <f t="shared" si="113"/>
        <v>0</v>
      </c>
    </row>
    <row r="597" spans="1:21" hidden="1" outlineLevel="1">
      <c r="A597" s="724" t="s">
        <v>781</v>
      </c>
      <c r="B597" s="725" t="s">
        <v>782</v>
      </c>
      <c r="C597" s="328" t="s">
        <v>783</v>
      </c>
      <c r="D597" s="277">
        <v>0</v>
      </c>
      <c r="E597" s="277">
        <v>0</v>
      </c>
      <c r="F597" s="277">
        <v>0</v>
      </c>
      <c r="G597" s="277">
        <v>0</v>
      </c>
      <c r="H597" s="277">
        <v>0</v>
      </c>
      <c r="I597" s="277">
        <v>0</v>
      </c>
      <c r="J597" s="277">
        <v>0</v>
      </c>
      <c r="K597" s="277">
        <v>0</v>
      </c>
      <c r="L597" s="277">
        <v>0</v>
      </c>
      <c r="M597" s="277">
        <v>0</v>
      </c>
      <c r="N597" s="277">
        <v>0</v>
      </c>
      <c r="O597" s="277">
        <v>0</v>
      </c>
      <c r="P597" s="272">
        <f>SUM(D597:I597)</f>
        <v>0</v>
      </c>
      <c r="Q597" s="273">
        <f t="shared" si="117"/>
        <v>0</v>
      </c>
      <c r="R597" s="272">
        <f t="shared" si="114"/>
        <v>0</v>
      </c>
      <c r="S597" s="278">
        <v>0</v>
      </c>
      <c r="T597" s="278">
        <v>0</v>
      </c>
      <c r="U597" s="275">
        <f t="shared" si="113"/>
        <v>0</v>
      </c>
    </row>
    <row r="598" spans="1:21" ht="22.5" hidden="1" outlineLevel="1">
      <c r="A598" s="724"/>
      <c r="B598" s="725"/>
      <c r="C598" s="328" t="s">
        <v>784</v>
      </c>
      <c r="D598" s="276">
        <v>2</v>
      </c>
      <c r="E598" s="277">
        <v>0</v>
      </c>
      <c r="F598" s="277">
        <v>0</v>
      </c>
      <c r="G598" s="277">
        <v>0</v>
      </c>
      <c r="H598" s="277">
        <v>0</v>
      </c>
      <c r="I598" s="276">
        <v>0</v>
      </c>
      <c r="J598" s="276">
        <v>1</v>
      </c>
      <c r="K598" s="277">
        <v>0</v>
      </c>
      <c r="L598" s="277">
        <v>0</v>
      </c>
      <c r="M598" s="277">
        <v>0</v>
      </c>
      <c r="N598" s="277">
        <v>0</v>
      </c>
      <c r="O598" s="277">
        <v>0</v>
      </c>
      <c r="P598" s="272">
        <f t="shared" ref="P598:P603" si="120">SUM(D598:I598)</f>
        <v>2</v>
      </c>
      <c r="Q598" s="273">
        <f t="shared" si="117"/>
        <v>1</v>
      </c>
      <c r="R598" s="272">
        <f t="shared" si="114"/>
        <v>3</v>
      </c>
      <c r="S598" s="278">
        <v>0</v>
      </c>
      <c r="T598" s="278">
        <v>0</v>
      </c>
      <c r="U598" s="275">
        <f t="shared" si="113"/>
        <v>0</v>
      </c>
    </row>
    <row r="599" spans="1:21" ht="33.75" hidden="1" outlineLevel="1">
      <c r="A599" s="724"/>
      <c r="B599" s="725"/>
      <c r="C599" s="328" t="s">
        <v>785</v>
      </c>
      <c r="D599" s="277">
        <v>1</v>
      </c>
      <c r="E599" s="277">
        <v>0</v>
      </c>
      <c r="F599" s="277">
        <v>0</v>
      </c>
      <c r="G599" s="277">
        <v>0</v>
      </c>
      <c r="H599" s="277">
        <v>0</v>
      </c>
      <c r="I599" s="277">
        <v>0</v>
      </c>
      <c r="J599" s="276">
        <v>3</v>
      </c>
      <c r="K599" s="277">
        <v>1</v>
      </c>
      <c r="L599" s="277">
        <v>0</v>
      </c>
      <c r="M599" s="277">
        <v>1</v>
      </c>
      <c r="N599" s="277">
        <v>0</v>
      </c>
      <c r="O599" s="277">
        <v>0</v>
      </c>
      <c r="P599" s="272">
        <f t="shared" si="120"/>
        <v>1</v>
      </c>
      <c r="Q599" s="273">
        <f t="shared" si="117"/>
        <v>5</v>
      </c>
      <c r="R599" s="272">
        <f t="shared" si="114"/>
        <v>6</v>
      </c>
      <c r="S599" s="278">
        <v>0</v>
      </c>
      <c r="T599" s="278">
        <v>0</v>
      </c>
      <c r="U599" s="275">
        <f t="shared" si="113"/>
        <v>0</v>
      </c>
    </row>
    <row r="600" spans="1:21" hidden="1" outlineLevel="1">
      <c r="A600" s="724"/>
      <c r="B600" s="725" t="s">
        <v>786</v>
      </c>
      <c r="C600" s="328" t="s">
        <v>787</v>
      </c>
      <c r="D600" s="277">
        <v>1</v>
      </c>
      <c r="E600" s="277">
        <v>0</v>
      </c>
      <c r="F600" s="277">
        <v>0</v>
      </c>
      <c r="G600" s="277">
        <v>0</v>
      </c>
      <c r="H600" s="277">
        <v>0</v>
      </c>
      <c r="I600" s="276">
        <v>0</v>
      </c>
      <c r="J600" s="277">
        <v>1</v>
      </c>
      <c r="K600" s="277">
        <v>0</v>
      </c>
      <c r="L600" s="277">
        <v>0</v>
      </c>
      <c r="M600" s="277">
        <v>0</v>
      </c>
      <c r="N600" s="277">
        <v>0</v>
      </c>
      <c r="O600" s="277">
        <v>0</v>
      </c>
      <c r="P600" s="272">
        <f t="shared" si="120"/>
        <v>1</v>
      </c>
      <c r="Q600" s="273">
        <f t="shared" si="117"/>
        <v>1</v>
      </c>
      <c r="R600" s="272">
        <f t="shared" si="114"/>
        <v>2</v>
      </c>
      <c r="S600" s="278">
        <v>0</v>
      </c>
      <c r="T600" s="278">
        <v>0</v>
      </c>
      <c r="U600" s="275">
        <f t="shared" si="113"/>
        <v>0</v>
      </c>
    </row>
    <row r="601" spans="1:21" ht="22.5" hidden="1" outlineLevel="1">
      <c r="A601" s="724"/>
      <c r="B601" s="725"/>
      <c r="C601" s="328" t="s">
        <v>788</v>
      </c>
      <c r="D601" s="276">
        <v>9</v>
      </c>
      <c r="E601" s="277">
        <v>0</v>
      </c>
      <c r="F601" s="277">
        <v>0</v>
      </c>
      <c r="G601" s="277">
        <v>0</v>
      </c>
      <c r="H601" s="277">
        <v>0</v>
      </c>
      <c r="I601" s="276">
        <v>3</v>
      </c>
      <c r="J601" s="276">
        <v>15</v>
      </c>
      <c r="K601" s="277">
        <v>0</v>
      </c>
      <c r="L601" s="277">
        <v>1</v>
      </c>
      <c r="M601" s="277">
        <v>0</v>
      </c>
      <c r="N601" s="277">
        <v>0</v>
      </c>
      <c r="O601" s="276">
        <v>0</v>
      </c>
      <c r="P601" s="272">
        <f t="shared" si="120"/>
        <v>12</v>
      </c>
      <c r="Q601" s="273">
        <f t="shared" si="117"/>
        <v>16</v>
      </c>
      <c r="R601" s="272">
        <f t="shared" si="114"/>
        <v>28</v>
      </c>
      <c r="S601" s="278">
        <v>0</v>
      </c>
      <c r="T601" s="278">
        <v>0</v>
      </c>
      <c r="U601" s="275">
        <f t="shared" si="113"/>
        <v>0</v>
      </c>
    </row>
    <row r="602" spans="1:21" ht="22.5" hidden="1" outlineLevel="1">
      <c r="A602" s="724"/>
      <c r="B602" s="725"/>
      <c r="C602" s="328" t="s">
        <v>789</v>
      </c>
      <c r="D602" s="277">
        <v>0</v>
      </c>
      <c r="E602" s="277">
        <v>0</v>
      </c>
      <c r="F602" s="277">
        <v>0</v>
      </c>
      <c r="G602" s="277">
        <v>0</v>
      </c>
      <c r="H602" s="277">
        <v>0</v>
      </c>
      <c r="I602" s="277">
        <v>0</v>
      </c>
      <c r="J602" s="277">
        <v>0</v>
      </c>
      <c r="K602" s="277">
        <v>0</v>
      </c>
      <c r="L602" s="277">
        <v>0</v>
      </c>
      <c r="M602" s="277">
        <v>0</v>
      </c>
      <c r="N602" s="277">
        <v>0</v>
      </c>
      <c r="O602" s="277">
        <v>0</v>
      </c>
      <c r="P602" s="272">
        <f t="shared" si="120"/>
        <v>0</v>
      </c>
      <c r="Q602" s="273">
        <f t="shared" si="117"/>
        <v>0</v>
      </c>
      <c r="R602" s="272">
        <f t="shared" si="114"/>
        <v>0</v>
      </c>
      <c r="S602" s="278">
        <v>0</v>
      </c>
      <c r="T602" s="278">
        <v>0</v>
      </c>
      <c r="U602" s="275">
        <f t="shared" si="113"/>
        <v>0</v>
      </c>
    </row>
    <row r="603" spans="1:21" ht="22.5" hidden="1" outlineLevel="1">
      <c r="A603" s="724"/>
      <c r="B603" s="328" t="s">
        <v>790</v>
      </c>
      <c r="C603" s="328" t="s">
        <v>791</v>
      </c>
      <c r="D603" s="277">
        <v>0</v>
      </c>
      <c r="E603" s="277">
        <v>0</v>
      </c>
      <c r="F603" s="277">
        <v>0</v>
      </c>
      <c r="G603" s="277">
        <v>0</v>
      </c>
      <c r="H603" s="277">
        <v>0</v>
      </c>
      <c r="I603" s="277">
        <v>0</v>
      </c>
      <c r="J603" s="277">
        <v>0</v>
      </c>
      <c r="K603" s="277">
        <v>0</v>
      </c>
      <c r="L603" s="277">
        <v>0</v>
      </c>
      <c r="M603" s="277">
        <v>0</v>
      </c>
      <c r="N603" s="277">
        <v>0</v>
      </c>
      <c r="O603" s="277">
        <v>0</v>
      </c>
      <c r="P603" s="272">
        <f t="shared" si="120"/>
        <v>0</v>
      </c>
      <c r="Q603" s="273">
        <f t="shared" si="117"/>
        <v>0</v>
      </c>
      <c r="R603" s="272">
        <f t="shared" si="114"/>
        <v>0</v>
      </c>
      <c r="S603" s="278">
        <v>0</v>
      </c>
      <c r="T603" s="278">
        <v>0</v>
      </c>
      <c r="U603" s="275">
        <f t="shared" si="113"/>
        <v>0</v>
      </c>
    </row>
    <row r="604" spans="1:21" ht="14.1" customHeight="1" collapsed="1">
      <c r="A604" s="721" t="s">
        <v>792</v>
      </c>
      <c r="B604" s="721"/>
      <c r="C604" s="721"/>
      <c r="D604" s="191">
        <f t="shared" ref="D604:T604" si="121">SUM(D605:D608)</f>
        <v>116</v>
      </c>
      <c r="E604" s="191">
        <f t="shared" si="121"/>
        <v>5</v>
      </c>
      <c r="F604" s="191">
        <f t="shared" si="121"/>
        <v>6</v>
      </c>
      <c r="G604" s="191">
        <f t="shared" si="121"/>
        <v>13</v>
      </c>
      <c r="H604" s="191">
        <f t="shared" si="121"/>
        <v>2</v>
      </c>
      <c r="I604" s="191">
        <f t="shared" si="121"/>
        <v>122</v>
      </c>
      <c r="J604" s="191">
        <f t="shared" si="121"/>
        <v>13</v>
      </c>
      <c r="K604" s="191">
        <f t="shared" si="121"/>
        <v>0</v>
      </c>
      <c r="L604" s="191">
        <f t="shared" si="121"/>
        <v>0</v>
      </c>
      <c r="M604" s="191">
        <f t="shared" si="121"/>
        <v>2</v>
      </c>
      <c r="N604" s="191">
        <f t="shared" si="121"/>
        <v>1</v>
      </c>
      <c r="O604" s="191">
        <f t="shared" si="121"/>
        <v>13</v>
      </c>
      <c r="P604" s="192">
        <f t="shared" si="116"/>
        <v>264</v>
      </c>
      <c r="Q604" s="192">
        <f t="shared" si="117"/>
        <v>29</v>
      </c>
      <c r="R604" s="192">
        <f t="shared" si="114"/>
        <v>293</v>
      </c>
      <c r="S604" s="192">
        <f t="shared" si="121"/>
        <v>0</v>
      </c>
      <c r="T604" s="192">
        <f t="shared" si="121"/>
        <v>1</v>
      </c>
      <c r="U604" s="192">
        <f t="shared" si="113"/>
        <v>1</v>
      </c>
    </row>
    <row r="605" spans="1:21" ht="33.75" hidden="1" outlineLevel="1">
      <c r="A605" s="724" t="s">
        <v>792</v>
      </c>
      <c r="B605" s="328" t="s">
        <v>793</v>
      </c>
      <c r="C605" s="328" t="s">
        <v>794</v>
      </c>
      <c r="D605" s="276">
        <v>4</v>
      </c>
      <c r="E605" s="277">
        <v>0</v>
      </c>
      <c r="F605" s="277">
        <v>0</v>
      </c>
      <c r="G605" s="277">
        <v>0</v>
      </c>
      <c r="H605" s="277">
        <v>0</v>
      </c>
      <c r="I605" s="277">
        <v>1</v>
      </c>
      <c r="J605" s="277">
        <v>1</v>
      </c>
      <c r="K605" s="277">
        <v>0</v>
      </c>
      <c r="L605" s="277">
        <v>0</v>
      </c>
      <c r="M605" s="277">
        <v>0</v>
      </c>
      <c r="N605" s="277">
        <v>0</v>
      </c>
      <c r="O605" s="277">
        <v>2</v>
      </c>
      <c r="P605" s="272">
        <f t="shared" si="116"/>
        <v>5</v>
      </c>
      <c r="Q605" s="273">
        <f t="shared" si="117"/>
        <v>3</v>
      </c>
      <c r="R605" s="272">
        <f t="shared" si="114"/>
        <v>8</v>
      </c>
      <c r="S605" s="278">
        <v>0</v>
      </c>
      <c r="T605" s="278">
        <v>0</v>
      </c>
      <c r="U605" s="275">
        <f t="shared" si="113"/>
        <v>0</v>
      </c>
    </row>
    <row r="606" spans="1:21" ht="33.75" hidden="1" outlineLevel="1">
      <c r="A606" s="724"/>
      <c r="B606" s="328" t="s">
        <v>795</v>
      </c>
      <c r="C606" s="328" t="s">
        <v>796</v>
      </c>
      <c r="D606" s="277">
        <v>5</v>
      </c>
      <c r="E606" s="277">
        <v>0</v>
      </c>
      <c r="F606" s="277">
        <v>3</v>
      </c>
      <c r="G606" s="277">
        <v>0</v>
      </c>
      <c r="H606" s="277">
        <v>0</v>
      </c>
      <c r="I606" s="277">
        <v>5</v>
      </c>
      <c r="J606" s="277">
        <v>1</v>
      </c>
      <c r="K606" s="277">
        <v>0</v>
      </c>
      <c r="L606" s="277">
        <v>0</v>
      </c>
      <c r="M606" s="277">
        <v>0</v>
      </c>
      <c r="N606" s="277">
        <v>0</v>
      </c>
      <c r="O606" s="277">
        <v>1</v>
      </c>
      <c r="P606" s="272">
        <f t="shared" si="116"/>
        <v>13</v>
      </c>
      <c r="Q606" s="273">
        <f t="shared" si="117"/>
        <v>2</v>
      </c>
      <c r="R606" s="272">
        <f t="shared" si="114"/>
        <v>15</v>
      </c>
      <c r="S606" s="278">
        <v>0</v>
      </c>
      <c r="T606" s="278">
        <v>0</v>
      </c>
      <c r="U606" s="275">
        <f t="shared" si="113"/>
        <v>0</v>
      </c>
    </row>
    <row r="607" spans="1:21" hidden="1" outlineLevel="1">
      <c r="A607" s="724"/>
      <c r="B607" s="725" t="s">
        <v>797</v>
      </c>
      <c r="C607" s="328" t="s">
        <v>798</v>
      </c>
      <c r="D607" s="276">
        <v>8</v>
      </c>
      <c r="E607" s="277">
        <v>0</v>
      </c>
      <c r="F607" s="277">
        <v>0</v>
      </c>
      <c r="G607" s="277">
        <v>1</v>
      </c>
      <c r="H607" s="277">
        <v>0</v>
      </c>
      <c r="I607" s="276">
        <v>11</v>
      </c>
      <c r="J607" s="276">
        <v>4</v>
      </c>
      <c r="K607" s="277">
        <v>0</v>
      </c>
      <c r="L607" s="277">
        <v>0</v>
      </c>
      <c r="M607" s="277">
        <v>0</v>
      </c>
      <c r="N607" s="277">
        <v>0</v>
      </c>
      <c r="O607" s="276">
        <v>2</v>
      </c>
      <c r="P607" s="272">
        <f t="shared" si="116"/>
        <v>20</v>
      </c>
      <c r="Q607" s="273">
        <f t="shared" si="117"/>
        <v>6</v>
      </c>
      <c r="R607" s="272">
        <f t="shared" si="114"/>
        <v>26</v>
      </c>
      <c r="S607" s="278">
        <v>0</v>
      </c>
      <c r="T607" s="278">
        <v>0</v>
      </c>
      <c r="U607" s="275">
        <f t="shared" si="113"/>
        <v>0</v>
      </c>
    </row>
    <row r="608" spans="1:21" ht="22.5" hidden="1" outlineLevel="1">
      <c r="A608" s="724"/>
      <c r="B608" s="725"/>
      <c r="C608" s="328" t="s">
        <v>799</v>
      </c>
      <c r="D608" s="276">
        <v>99</v>
      </c>
      <c r="E608" s="277">
        <v>5</v>
      </c>
      <c r="F608" s="276">
        <v>3</v>
      </c>
      <c r="G608" s="276">
        <v>12</v>
      </c>
      <c r="H608" s="276">
        <v>2</v>
      </c>
      <c r="I608" s="276">
        <v>105</v>
      </c>
      <c r="J608" s="276">
        <v>7</v>
      </c>
      <c r="K608" s="277">
        <v>0</v>
      </c>
      <c r="L608" s="277">
        <v>0</v>
      </c>
      <c r="M608" s="277">
        <v>2</v>
      </c>
      <c r="N608" s="277">
        <v>1</v>
      </c>
      <c r="O608" s="276">
        <v>8</v>
      </c>
      <c r="P608" s="272">
        <f t="shared" si="116"/>
        <v>226</v>
      </c>
      <c r="Q608" s="273">
        <f t="shared" si="117"/>
        <v>18</v>
      </c>
      <c r="R608" s="272">
        <f t="shared" si="114"/>
        <v>244</v>
      </c>
      <c r="S608" s="278">
        <v>0</v>
      </c>
      <c r="T608" s="278">
        <v>1</v>
      </c>
      <c r="U608" s="275">
        <f t="shared" si="113"/>
        <v>1</v>
      </c>
    </row>
    <row r="609" spans="1:21" ht="14.1" customHeight="1" collapsed="1">
      <c r="A609" s="721" t="s">
        <v>800</v>
      </c>
      <c r="B609" s="721"/>
      <c r="C609" s="721"/>
      <c r="D609" s="191">
        <f t="shared" ref="D609:T609" si="122">SUM(D610:D612)</f>
        <v>11</v>
      </c>
      <c r="E609" s="191">
        <f t="shared" si="122"/>
        <v>0</v>
      </c>
      <c r="F609" s="191">
        <f t="shared" si="122"/>
        <v>0</v>
      </c>
      <c r="G609" s="191">
        <f t="shared" si="122"/>
        <v>1</v>
      </c>
      <c r="H609" s="191">
        <f t="shared" si="122"/>
        <v>0</v>
      </c>
      <c r="I609" s="191">
        <f t="shared" si="122"/>
        <v>10</v>
      </c>
      <c r="J609" s="191">
        <f t="shared" si="122"/>
        <v>11</v>
      </c>
      <c r="K609" s="191">
        <f t="shared" si="122"/>
        <v>1</v>
      </c>
      <c r="L609" s="191">
        <f t="shared" si="122"/>
        <v>0</v>
      </c>
      <c r="M609" s="191">
        <f t="shared" si="122"/>
        <v>0</v>
      </c>
      <c r="N609" s="191">
        <f t="shared" si="122"/>
        <v>0</v>
      </c>
      <c r="O609" s="191">
        <f t="shared" si="122"/>
        <v>4</v>
      </c>
      <c r="P609" s="192">
        <f t="shared" si="116"/>
        <v>22</v>
      </c>
      <c r="Q609" s="192">
        <f t="shared" si="117"/>
        <v>16</v>
      </c>
      <c r="R609" s="192">
        <f t="shared" si="114"/>
        <v>38</v>
      </c>
      <c r="S609" s="192">
        <f t="shared" si="122"/>
        <v>0</v>
      </c>
      <c r="T609" s="192">
        <f t="shared" si="122"/>
        <v>0</v>
      </c>
      <c r="U609" s="192">
        <f t="shared" si="113"/>
        <v>0</v>
      </c>
    </row>
    <row r="610" spans="1:21" hidden="1" outlineLevel="1">
      <c r="A610" s="724" t="s">
        <v>800</v>
      </c>
      <c r="B610" s="725" t="s">
        <v>801</v>
      </c>
      <c r="C610" s="328" t="s">
        <v>802</v>
      </c>
      <c r="D610" s="276">
        <v>0</v>
      </c>
      <c r="E610" s="277">
        <v>0</v>
      </c>
      <c r="F610" s="277">
        <v>0</v>
      </c>
      <c r="G610" s="277">
        <v>0</v>
      </c>
      <c r="H610" s="277">
        <v>0</v>
      </c>
      <c r="I610" s="277">
        <v>0</v>
      </c>
      <c r="J610" s="276">
        <v>7</v>
      </c>
      <c r="K610" s="277">
        <v>1</v>
      </c>
      <c r="L610" s="276">
        <v>0</v>
      </c>
      <c r="M610" s="277">
        <v>0</v>
      </c>
      <c r="N610" s="277">
        <v>0</v>
      </c>
      <c r="O610" s="276">
        <v>2</v>
      </c>
      <c r="P610" s="272">
        <f t="shared" si="116"/>
        <v>0</v>
      </c>
      <c r="Q610" s="273">
        <f t="shared" si="117"/>
        <v>10</v>
      </c>
      <c r="R610" s="272">
        <f t="shared" si="114"/>
        <v>10</v>
      </c>
      <c r="S610" s="278">
        <v>0</v>
      </c>
      <c r="T610" s="278">
        <v>0</v>
      </c>
      <c r="U610" s="275">
        <f t="shared" si="113"/>
        <v>0</v>
      </c>
    </row>
    <row r="611" spans="1:21" hidden="1" outlineLevel="1">
      <c r="A611" s="724"/>
      <c r="B611" s="725"/>
      <c r="C611" s="328" t="s">
        <v>803</v>
      </c>
      <c r="D611" s="277">
        <v>0</v>
      </c>
      <c r="E611" s="277">
        <v>0</v>
      </c>
      <c r="F611" s="277">
        <v>0</v>
      </c>
      <c r="G611" s="277">
        <v>0</v>
      </c>
      <c r="H611" s="277">
        <v>0</v>
      </c>
      <c r="I611" s="277">
        <v>0</v>
      </c>
      <c r="J611" s="276">
        <v>0</v>
      </c>
      <c r="K611" s="277">
        <v>0</v>
      </c>
      <c r="L611" s="277">
        <v>0</v>
      </c>
      <c r="M611" s="277">
        <v>0</v>
      </c>
      <c r="N611" s="277">
        <v>0</v>
      </c>
      <c r="O611" s="277">
        <v>0</v>
      </c>
      <c r="P611" s="272">
        <f t="shared" si="116"/>
        <v>0</v>
      </c>
      <c r="Q611" s="273">
        <f t="shared" si="117"/>
        <v>0</v>
      </c>
      <c r="R611" s="272">
        <f t="shared" si="114"/>
        <v>0</v>
      </c>
      <c r="S611" s="278">
        <v>0</v>
      </c>
      <c r="T611" s="278">
        <v>0</v>
      </c>
      <c r="U611" s="275">
        <f t="shared" si="113"/>
        <v>0</v>
      </c>
    </row>
    <row r="612" spans="1:21" ht="45" hidden="1" outlineLevel="1">
      <c r="A612" s="724"/>
      <c r="B612" s="328" t="s">
        <v>804</v>
      </c>
      <c r="C612" s="328" t="s">
        <v>805</v>
      </c>
      <c r="D612" s="276">
        <v>11</v>
      </c>
      <c r="E612" s="277">
        <v>0</v>
      </c>
      <c r="F612" s="276">
        <v>0</v>
      </c>
      <c r="G612" s="277">
        <v>1</v>
      </c>
      <c r="H612" s="277">
        <v>0</v>
      </c>
      <c r="I612" s="276">
        <v>10</v>
      </c>
      <c r="J612" s="276">
        <v>4</v>
      </c>
      <c r="K612" s="277">
        <v>0</v>
      </c>
      <c r="L612" s="277">
        <v>0</v>
      </c>
      <c r="M612" s="277">
        <v>0</v>
      </c>
      <c r="N612" s="277">
        <v>0</v>
      </c>
      <c r="O612" s="276">
        <v>2</v>
      </c>
      <c r="P612" s="272">
        <f t="shared" si="116"/>
        <v>22</v>
      </c>
      <c r="Q612" s="273">
        <f t="shared" si="117"/>
        <v>6</v>
      </c>
      <c r="R612" s="272">
        <f t="shared" si="114"/>
        <v>28</v>
      </c>
      <c r="S612" s="278">
        <v>0</v>
      </c>
      <c r="T612" s="278">
        <v>0</v>
      </c>
      <c r="U612" s="275">
        <f t="shared" si="113"/>
        <v>0</v>
      </c>
    </row>
    <row r="613" spans="1:21" ht="14.1" customHeight="1" collapsed="1">
      <c r="A613" s="721" t="s">
        <v>806</v>
      </c>
      <c r="B613" s="721"/>
      <c r="C613" s="721"/>
      <c r="D613" s="191">
        <f t="shared" ref="D613:T613" si="123">+D614+D615+D616</f>
        <v>372</v>
      </c>
      <c r="E613" s="191">
        <f t="shared" si="123"/>
        <v>10</v>
      </c>
      <c r="F613" s="191">
        <f t="shared" si="123"/>
        <v>18</v>
      </c>
      <c r="G613" s="191">
        <f t="shared" si="123"/>
        <v>42</v>
      </c>
      <c r="H613" s="191">
        <f t="shared" si="123"/>
        <v>13</v>
      </c>
      <c r="I613" s="191">
        <f t="shared" si="123"/>
        <v>207</v>
      </c>
      <c r="J613" s="191">
        <f t="shared" si="123"/>
        <v>187</v>
      </c>
      <c r="K613" s="191">
        <f t="shared" si="123"/>
        <v>5</v>
      </c>
      <c r="L613" s="191">
        <f t="shared" si="123"/>
        <v>10</v>
      </c>
      <c r="M613" s="191">
        <f t="shared" si="123"/>
        <v>11</v>
      </c>
      <c r="N613" s="191">
        <f t="shared" si="123"/>
        <v>1</v>
      </c>
      <c r="O613" s="191">
        <f t="shared" si="123"/>
        <v>59</v>
      </c>
      <c r="P613" s="192">
        <f t="shared" si="116"/>
        <v>662</v>
      </c>
      <c r="Q613" s="192">
        <f t="shared" si="117"/>
        <v>273</v>
      </c>
      <c r="R613" s="192">
        <f t="shared" si="114"/>
        <v>935</v>
      </c>
      <c r="S613" s="192">
        <f t="shared" si="123"/>
        <v>2</v>
      </c>
      <c r="T613" s="192">
        <f t="shared" si="123"/>
        <v>0</v>
      </c>
      <c r="U613" s="192">
        <f t="shared" si="113"/>
        <v>2</v>
      </c>
    </row>
    <row r="614" spans="1:21" ht="22.5" hidden="1" outlineLevel="1">
      <c r="A614" s="724" t="s">
        <v>806</v>
      </c>
      <c r="B614" s="328" t="s">
        <v>807</v>
      </c>
      <c r="C614" s="328" t="s">
        <v>808</v>
      </c>
      <c r="D614" s="276">
        <v>154</v>
      </c>
      <c r="E614" s="276">
        <v>1</v>
      </c>
      <c r="F614" s="276">
        <v>4</v>
      </c>
      <c r="G614" s="276">
        <v>9</v>
      </c>
      <c r="H614" s="276">
        <v>1</v>
      </c>
      <c r="I614" s="276">
        <v>88</v>
      </c>
      <c r="J614" s="276">
        <v>70</v>
      </c>
      <c r="K614" s="277">
        <v>1</v>
      </c>
      <c r="L614" s="277">
        <v>2</v>
      </c>
      <c r="M614" s="276">
        <v>0</v>
      </c>
      <c r="N614" s="276">
        <v>1</v>
      </c>
      <c r="O614" s="276">
        <v>20</v>
      </c>
      <c r="P614" s="272">
        <f t="shared" si="116"/>
        <v>257</v>
      </c>
      <c r="Q614" s="273">
        <f t="shared" si="117"/>
        <v>94</v>
      </c>
      <c r="R614" s="272">
        <f t="shared" si="114"/>
        <v>351</v>
      </c>
      <c r="S614" s="278">
        <v>0</v>
      </c>
      <c r="T614" s="278">
        <v>0</v>
      </c>
      <c r="U614" s="275">
        <f t="shared" si="113"/>
        <v>0</v>
      </c>
    </row>
    <row r="615" spans="1:21" hidden="1" outlineLevel="1">
      <c r="A615" s="724"/>
      <c r="B615" s="725" t="s">
        <v>809</v>
      </c>
      <c r="C615" s="328" t="s">
        <v>810</v>
      </c>
      <c r="D615" s="276">
        <v>8</v>
      </c>
      <c r="E615" s="277">
        <v>0</v>
      </c>
      <c r="F615" s="277">
        <v>0</v>
      </c>
      <c r="G615" s="277">
        <v>0</v>
      </c>
      <c r="H615" s="277">
        <v>1</v>
      </c>
      <c r="I615" s="276">
        <v>5</v>
      </c>
      <c r="J615" s="276">
        <v>7</v>
      </c>
      <c r="K615" s="277">
        <v>1</v>
      </c>
      <c r="L615" s="277">
        <v>0</v>
      </c>
      <c r="M615" s="277">
        <v>1</v>
      </c>
      <c r="N615" s="277">
        <v>0</v>
      </c>
      <c r="O615" s="277">
        <v>2</v>
      </c>
      <c r="P615" s="272">
        <f t="shared" si="116"/>
        <v>14</v>
      </c>
      <c r="Q615" s="273">
        <f t="shared" si="117"/>
        <v>11</v>
      </c>
      <c r="R615" s="272">
        <f t="shared" si="114"/>
        <v>25</v>
      </c>
      <c r="S615" s="278">
        <v>1</v>
      </c>
      <c r="T615" s="278">
        <v>0</v>
      </c>
      <c r="U615" s="275">
        <f t="shared" si="113"/>
        <v>1</v>
      </c>
    </row>
    <row r="616" spans="1:21" ht="22.5" hidden="1" outlineLevel="1">
      <c r="A616" s="724"/>
      <c r="B616" s="725"/>
      <c r="C616" s="328" t="s">
        <v>811</v>
      </c>
      <c r="D616" s="276">
        <v>210</v>
      </c>
      <c r="E616" s="276">
        <v>9</v>
      </c>
      <c r="F616" s="276">
        <v>14</v>
      </c>
      <c r="G616" s="276">
        <v>33</v>
      </c>
      <c r="H616" s="276">
        <v>11</v>
      </c>
      <c r="I616" s="276">
        <v>114</v>
      </c>
      <c r="J616" s="276">
        <v>110</v>
      </c>
      <c r="K616" s="277">
        <v>3</v>
      </c>
      <c r="L616" s="276">
        <v>8</v>
      </c>
      <c r="M616" s="276">
        <v>10</v>
      </c>
      <c r="N616" s="277">
        <v>0</v>
      </c>
      <c r="O616" s="276">
        <v>37</v>
      </c>
      <c r="P616" s="272">
        <f t="shared" si="116"/>
        <v>391</v>
      </c>
      <c r="Q616" s="273">
        <f t="shared" si="117"/>
        <v>168</v>
      </c>
      <c r="R616" s="272">
        <f t="shared" si="114"/>
        <v>559</v>
      </c>
      <c r="S616" s="278">
        <v>1</v>
      </c>
      <c r="T616" s="278">
        <v>0</v>
      </c>
      <c r="U616" s="275">
        <f t="shared" si="113"/>
        <v>1</v>
      </c>
    </row>
    <row r="617" spans="1:21" ht="14.1" customHeight="1" collapsed="1">
      <c r="A617" s="721" t="s">
        <v>812</v>
      </c>
      <c r="B617" s="721"/>
      <c r="C617" s="721"/>
      <c r="D617" s="191">
        <f t="shared" ref="D617:T617" si="124">+D618+D619+D620</f>
        <v>302</v>
      </c>
      <c r="E617" s="191">
        <f t="shared" si="124"/>
        <v>10</v>
      </c>
      <c r="F617" s="191">
        <f t="shared" si="124"/>
        <v>19</v>
      </c>
      <c r="G617" s="191">
        <f t="shared" si="124"/>
        <v>51</v>
      </c>
      <c r="H617" s="191">
        <f t="shared" si="124"/>
        <v>9</v>
      </c>
      <c r="I617" s="191">
        <f t="shared" si="124"/>
        <v>227</v>
      </c>
      <c r="J617" s="191">
        <f t="shared" si="124"/>
        <v>57</v>
      </c>
      <c r="K617" s="191">
        <f t="shared" si="124"/>
        <v>2</v>
      </c>
      <c r="L617" s="191">
        <f t="shared" si="124"/>
        <v>1</v>
      </c>
      <c r="M617" s="191">
        <f t="shared" si="124"/>
        <v>7</v>
      </c>
      <c r="N617" s="191">
        <f t="shared" si="124"/>
        <v>1</v>
      </c>
      <c r="O617" s="191">
        <f t="shared" si="124"/>
        <v>15</v>
      </c>
      <c r="P617" s="192">
        <f t="shared" si="116"/>
        <v>618</v>
      </c>
      <c r="Q617" s="192">
        <f t="shared" si="117"/>
        <v>83</v>
      </c>
      <c r="R617" s="192">
        <f t="shared" si="114"/>
        <v>701</v>
      </c>
      <c r="S617" s="192">
        <f t="shared" si="124"/>
        <v>0</v>
      </c>
      <c r="T617" s="192">
        <f t="shared" si="124"/>
        <v>0</v>
      </c>
      <c r="U617" s="192">
        <f t="shared" si="113"/>
        <v>0</v>
      </c>
    </row>
    <row r="618" spans="1:21" hidden="1" outlineLevel="1">
      <c r="A618" s="724" t="s">
        <v>812</v>
      </c>
      <c r="B618" s="725" t="s">
        <v>813</v>
      </c>
      <c r="C618" s="328" t="s">
        <v>814</v>
      </c>
      <c r="D618" s="276">
        <v>42</v>
      </c>
      <c r="E618" s="276">
        <v>2</v>
      </c>
      <c r="F618" s="276">
        <v>2</v>
      </c>
      <c r="G618" s="276">
        <v>1</v>
      </c>
      <c r="H618" s="276">
        <v>2</v>
      </c>
      <c r="I618" s="276">
        <v>30</v>
      </c>
      <c r="J618" s="276">
        <v>9</v>
      </c>
      <c r="K618" s="277">
        <v>0</v>
      </c>
      <c r="L618" s="277">
        <v>0</v>
      </c>
      <c r="M618" s="277">
        <v>1</v>
      </c>
      <c r="N618" s="277">
        <v>0</v>
      </c>
      <c r="O618" s="276">
        <v>4</v>
      </c>
      <c r="P618" s="272">
        <f t="shared" si="116"/>
        <v>79</v>
      </c>
      <c r="Q618" s="273">
        <f t="shared" si="117"/>
        <v>14</v>
      </c>
      <c r="R618" s="272">
        <f t="shared" si="114"/>
        <v>93</v>
      </c>
      <c r="S618" s="278">
        <v>0</v>
      </c>
      <c r="T618" s="278">
        <v>0</v>
      </c>
      <c r="U618" s="275">
        <f t="shared" si="113"/>
        <v>0</v>
      </c>
    </row>
    <row r="619" spans="1:21" ht="22.5" hidden="1" outlineLevel="1">
      <c r="A619" s="724"/>
      <c r="B619" s="725"/>
      <c r="C619" s="328" t="s">
        <v>815</v>
      </c>
      <c r="D619" s="276">
        <v>193</v>
      </c>
      <c r="E619" s="276">
        <v>4</v>
      </c>
      <c r="F619" s="276">
        <v>10</v>
      </c>
      <c r="G619" s="276">
        <v>39</v>
      </c>
      <c r="H619" s="276">
        <v>5</v>
      </c>
      <c r="I619" s="276">
        <v>150</v>
      </c>
      <c r="J619" s="276">
        <v>31</v>
      </c>
      <c r="K619" s="276">
        <v>0</v>
      </c>
      <c r="L619" s="277">
        <v>1</v>
      </c>
      <c r="M619" s="276">
        <v>1</v>
      </c>
      <c r="N619" s="277">
        <v>1</v>
      </c>
      <c r="O619" s="277">
        <v>4</v>
      </c>
      <c r="P619" s="272">
        <f t="shared" si="116"/>
        <v>401</v>
      </c>
      <c r="Q619" s="273">
        <f t="shared" si="117"/>
        <v>38</v>
      </c>
      <c r="R619" s="272">
        <f t="shared" si="114"/>
        <v>439</v>
      </c>
      <c r="S619" s="278">
        <v>0</v>
      </c>
      <c r="T619" s="278">
        <v>0</v>
      </c>
      <c r="U619" s="275">
        <f t="shared" si="113"/>
        <v>0</v>
      </c>
    </row>
    <row r="620" spans="1:21" ht="22.5" hidden="1" outlineLevel="1">
      <c r="A620" s="724"/>
      <c r="B620" s="328" t="s">
        <v>816</v>
      </c>
      <c r="C620" s="328" t="s">
        <v>817</v>
      </c>
      <c r="D620" s="276">
        <v>67</v>
      </c>
      <c r="E620" s="276">
        <v>4</v>
      </c>
      <c r="F620" s="276">
        <v>7</v>
      </c>
      <c r="G620" s="276">
        <v>11</v>
      </c>
      <c r="H620" s="276">
        <v>2</v>
      </c>
      <c r="I620" s="276">
        <v>47</v>
      </c>
      <c r="J620" s="276">
        <v>17</v>
      </c>
      <c r="K620" s="277">
        <v>2</v>
      </c>
      <c r="L620" s="276">
        <v>0</v>
      </c>
      <c r="M620" s="276">
        <v>5</v>
      </c>
      <c r="N620" s="277">
        <v>0</v>
      </c>
      <c r="O620" s="276">
        <v>7</v>
      </c>
      <c r="P620" s="272">
        <f t="shared" si="116"/>
        <v>138</v>
      </c>
      <c r="Q620" s="273">
        <f t="shared" si="117"/>
        <v>31</v>
      </c>
      <c r="R620" s="272">
        <f t="shared" si="114"/>
        <v>169</v>
      </c>
      <c r="S620" s="278">
        <v>0</v>
      </c>
      <c r="T620" s="278">
        <v>0</v>
      </c>
      <c r="U620" s="275">
        <f t="shared" si="113"/>
        <v>0</v>
      </c>
    </row>
    <row r="621" spans="1:21" ht="14.1" customHeight="1" collapsed="1">
      <c r="A621" s="721" t="s">
        <v>818</v>
      </c>
      <c r="B621" s="721"/>
      <c r="C621" s="721"/>
      <c r="D621" s="191">
        <f t="shared" ref="D621:T621" si="125">+D622+D623+D624</f>
        <v>19</v>
      </c>
      <c r="E621" s="191">
        <f t="shared" si="125"/>
        <v>1</v>
      </c>
      <c r="F621" s="191">
        <f t="shared" si="125"/>
        <v>2</v>
      </c>
      <c r="G621" s="191">
        <f t="shared" si="125"/>
        <v>5</v>
      </c>
      <c r="H621" s="191">
        <f t="shared" si="125"/>
        <v>0</v>
      </c>
      <c r="I621" s="191">
        <f t="shared" si="125"/>
        <v>14</v>
      </c>
      <c r="J621" s="191">
        <f t="shared" si="125"/>
        <v>4</v>
      </c>
      <c r="K621" s="191">
        <f t="shared" si="125"/>
        <v>0</v>
      </c>
      <c r="L621" s="191">
        <f t="shared" si="125"/>
        <v>0</v>
      </c>
      <c r="M621" s="191">
        <f t="shared" si="125"/>
        <v>1</v>
      </c>
      <c r="N621" s="191">
        <f t="shared" si="125"/>
        <v>0</v>
      </c>
      <c r="O621" s="191">
        <f t="shared" si="125"/>
        <v>3</v>
      </c>
      <c r="P621" s="192">
        <f t="shared" si="116"/>
        <v>41</v>
      </c>
      <c r="Q621" s="192">
        <f t="shared" si="117"/>
        <v>8</v>
      </c>
      <c r="R621" s="192">
        <f t="shared" si="114"/>
        <v>49</v>
      </c>
      <c r="S621" s="192">
        <f t="shared" si="125"/>
        <v>0</v>
      </c>
      <c r="T621" s="192">
        <f t="shared" si="125"/>
        <v>0</v>
      </c>
      <c r="U621" s="192">
        <f t="shared" si="113"/>
        <v>0</v>
      </c>
    </row>
    <row r="622" spans="1:21" ht="22.5" hidden="1" outlineLevel="1">
      <c r="A622" s="724" t="s">
        <v>818</v>
      </c>
      <c r="B622" s="725" t="s">
        <v>819</v>
      </c>
      <c r="C622" s="328" t="s">
        <v>820</v>
      </c>
      <c r="D622" s="277">
        <v>6</v>
      </c>
      <c r="E622" s="277">
        <v>0</v>
      </c>
      <c r="F622" s="277">
        <v>0</v>
      </c>
      <c r="G622" s="277">
        <v>1</v>
      </c>
      <c r="H622" s="277">
        <v>0</v>
      </c>
      <c r="I622" s="276">
        <v>0</v>
      </c>
      <c r="J622" s="276">
        <v>4</v>
      </c>
      <c r="K622" s="277">
        <v>0</v>
      </c>
      <c r="L622" s="277">
        <v>0</v>
      </c>
      <c r="M622" s="277">
        <v>0</v>
      </c>
      <c r="N622" s="277">
        <v>0</v>
      </c>
      <c r="O622" s="276">
        <v>1</v>
      </c>
      <c r="P622" s="272">
        <f t="shared" si="116"/>
        <v>7</v>
      </c>
      <c r="Q622" s="273">
        <f t="shared" si="117"/>
        <v>5</v>
      </c>
      <c r="R622" s="272">
        <f t="shared" si="114"/>
        <v>12</v>
      </c>
      <c r="S622" s="278">
        <v>0</v>
      </c>
      <c r="T622" s="278">
        <v>0</v>
      </c>
      <c r="U622" s="275">
        <f t="shared" si="113"/>
        <v>0</v>
      </c>
    </row>
    <row r="623" spans="1:21" ht="33.75" hidden="1" outlineLevel="1">
      <c r="A623" s="724"/>
      <c r="B623" s="725"/>
      <c r="C623" s="328" t="s">
        <v>821</v>
      </c>
      <c r="D623" s="276">
        <v>13</v>
      </c>
      <c r="E623" s="277">
        <v>1</v>
      </c>
      <c r="F623" s="277">
        <v>2</v>
      </c>
      <c r="G623" s="277">
        <v>3</v>
      </c>
      <c r="H623" s="276">
        <v>0</v>
      </c>
      <c r="I623" s="276">
        <v>14</v>
      </c>
      <c r="J623" s="276">
        <v>0</v>
      </c>
      <c r="K623" s="276">
        <v>0</v>
      </c>
      <c r="L623" s="276">
        <v>0</v>
      </c>
      <c r="M623" s="276">
        <v>1</v>
      </c>
      <c r="N623" s="277">
        <v>0</v>
      </c>
      <c r="O623" s="276">
        <v>2</v>
      </c>
      <c r="P623" s="272">
        <f t="shared" si="116"/>
        <v>33</v>
      </c>
      <c r="Q623" s="273">
        <f t="shared" si="117"/>
        <v>3</v>
      </c>
      <c r="R623" s="272">
        <f t="shared" si="114"/>
        <v>36</v>
      </c>
      <c r="S623" s="278">
        <v>0</v>
      </c>
      <c r="T623" s="278">
        <v>0</v>
      </c>
      <c r="U623" s="275">
        <f t="shared" si="113"/>
        <v>0</v>
      </c>
    </row>
    <row r="624" spans="1:21" ht="56.25" hidden="1" outlineLevel="1">
      <c r="A624" s="724"/>
      <c r="B624" s="328" t="s">
        <v>822</v>
      </c>
      <c r="C624" s="328" t="s">
        <v>823</v>
      </c>
      <c r="D624" s="277">
        <v>0</v>
      </c>
      <c r="E624" s="277">
        <v>0</v>
      </c>
      <c r="F624" s="277">
        <v>0</v>
      </c>
      <c r="G624" s="277">
        <v>1</v>
      </c>
      <c r="H624" s="277">
        <v>0</v>
      </c>
      <c r="I624" s="277">
        <v>0</v>
      </c>
      <c r="J624" s="277">
        <v>0</v>
      </c>
      <c r="K624" s="277">
        <v>0</v>
      </c>
      <c r="L624" s="277">
        <v>0</v>
      </c>
      <c r="M624" s="277">
        <v>0</v>
      </c>
      <c r="N624" s="277">
        <v>0</v>
      </c>
      <c r="O624" s="277">
        <v>0</v>
      </c>
      <c r="P624" s="272">
        <f t="shared" si="116"/>
        <v>1</v>
      </c>
      <c r="Q624" s="273">
        <f t="shared" si="117"/>
        <v>0</v>
      </c>
      <c r="R624" s="272">
        <f t="shared" si="114"/>
        <v>1</v>
      </c>
      <c r="S624" s="278">
        <v>0</v>
      </c>
      <c r="T624" s="278">
        <v>0</v>
      </c>
      <c r="U624" s="275">
        <f t="shared" si="113"/>
        <v>0</v>
      </c>
    </row>
    <row r="625" spans="1:21" ht="14.1" customHeight="1" collapsed="1">
      <c r="A625" s="721" t="s">
        <v>824</v>
      </c>
      <c r="B625" s="721"/>
      <c r="C625" s="721"/>
      <c r="D625" s="191">
        <f t="shared" ref="D625:T625" si="126">+D626+D627+D628</f>
        <v>80</v>
      </c>
      <c r="E625" s="191">
        <f t="shared" si="126"/>
        <v>6</v>
      </c>
      <c r="F625" s="191">
        <f t="shared" si="126"/>
        <v>8</v>
      </c>
      <c r="G625" s="191">
        <f t="shared" si="126"/>
        <v>11</v>
      </c>
      <c r="H625" s="191">
        <f t="shared" si="126"/>
        <v>5</v>
      </c>
      <c r="I625" s="191">
        <f t="shared" si="126"/>
        <v>74</v>
      </c>
      <c r="J625" s="191">
        <f t="shared" si="126"/>
        <v>69</v>
      </c>
      <c r="K625" s="191">
        <f t="shared" si="126"/>
        <v>4</v>
      </c>
      <c r="L625" s="191">
        <f t="shared" si="126"/>
        <v>4</v>
      </c>
      <c r="M625" s="191">
        <f t="shared" si="126"/>
        <v>6</v>
      </c>
      <c r="N625" s="191">
        <f t="shared" si="126"/>
        <v>4</v>
      </c>
      <c r="O625" s="191">
        <f t="shared" si="126"/>
        <v>32</v>
      </c>
      <c r="P625" s="192">
        <f t="shared" si="116"/>
        <v>184</v>
      </c>
      <c r="Q625" s="192">
        <f t="shared" si="117"/>
        <v>119</v>
      </c>
      <c r="R625" s="192">
        <f t="shared" si="114"/>
        <v>303</v>
      </c>
      <c r="S625" s="192">
        <f t="shared" si="126"/>
        <v>0</v>
      </c>
      <c r="T625" s="192">
        <f t="shared" si="126"/>
        <v>0</v>
      </c>
      <c r="U625" s="192">
        <f t="shared" si="113"/>
        <v>0</v>
      </c>
    </row>
    <row r="626" spans="1:21" ht="17.25" hidden="1" customHeight="1" outlineLevel="1">
      <c r="A626" s="724" t="s">
        <v>824</v>
      </c>
      <c r="B626" s="725" t="s">
        <v>825</v>
      </c>
      <c r="C626" s="328" t="s">
        <v>826</v>
      </c>
      <c r="D626" s="276">
        <v>75</v>
      </c>
      <c r="E626" s="276">
        <v>6</v>
      </c>
      <c r="F626" s="276">
        <v>8</v>
      </c>
      <c r="G626" s="276">
        <v>10</v>
      </c>
      <c r="H626" s="276">
        <v>5</v>
      </c>
      <c r="I626" s="276">
        <v>68</v>
      </c>
      <c r="J626" s="276">
        <v>69</v>
      </c>
      <c r="K626" s="276">
        <v>3</v>
      </c>
      <c r="L626" s="276">
        <v>4</v>
      </c>
      <c r="M626" s="276">
        <v>6</v>
      </c>
      <c r="N626" s="276">
        <v>4</v>
      </c>
      <c r="O626" s="276">
        <v>30</v>
      </c>
      <c r="P626" s="272">
        <f t="shared" si="116"/>
        <v>172</v>
      </c>
      <c r="Q626" s="273">
        <f t="shared" si="117"/>
        <v>116</v>
      </c>
      <c r="R626" s="272">
        <f t="shared" si="114"/>
        <v>288</v>
      </c>
      <c r="S626" s="278">
        <v>0</v>
      </c>
      <c r="T626" s="278">
        <v>0</v>
      </c>
      <c r="U626" s="275">
        <f t="shared" si="113"/>
        <v>0</v>
      </c>
    </row>
    <row r="627" spans="1:21" ht="33.75" hidden="1" outlineLevel="1">
      <c r="A627" s="724"/>
      <c r="B627" s="725"/>
      <c r="C627" s="328" t="s">
        <v>827</v>
      </c>
      <c r="D627" s="276">
        <v>5</v>
      </c>
      <c r="E627" s="277">
        <v>0</v>
      </c>
      <c r="F627" s="277">
        <v>0</v>
      </c>
      <c r="G627" s="277">
        <v>1</v>
      </c>
      <c r="H627" s="277">
        <v>0</v>
      </c>
      <c r="I627" s="276">
        <v>6</v>
      </c>
      <c r="J627" s="276">
        <v>0</v>
      </c>
      <c r="K627" s="277">
        <v>0</v>
      </c>
      <c r="L627" s="277">
        <v>0</v>
      </c>
      <c r="M627" s="277">
        <v>0</v>
      </c>
      <c r="N627" s="277">
        <v>0</v>
      </c>
      <c r="O627" s="276">
        <v>1</v>
      </c>
      <c r="P627" s="272">
        <f t="shared" si="116"/>
        <v>12</v>
      </c>
      <c r="Q627" s="273">
        <f t="shared" si="117"/>
        <v>1</v>
      </c>
      <c r="R627" s="272">
        <f t="shared" si="114"/>
        <v>13</v>
      </c>
      <c r="S627" s="278">
        <v>0</v>
      </c>
      <c r="T627" s="278">
        <v>0</v>
      </c>
      <c r="U627" s="275">
        <f t="shared" si="113"/>
        <v>0</v>
      </c>
    </row>
    <row r="628" spans="1:21" ht="33.75" hidden="1" outlineLevel="1">
      <c r="A628" s="724"/>
      <c r="B628" s="328" t="s">
        <v>828</v>
      </c>
      <c r="C628" s="328" t="s">
        <v>829</v>
      </c>
      <c r="D628" s="276">
        <v>0</v>
      </c>
      <c r="E628" s="277">
        <v>0</v>
      </c>
      <c r="F628" s="277">
        <v>0</v>
      </c>
      <c r="G628" s="277">
        <v>0</v>
      </c>
      <c r="H628" s="277">
        <v>0</v>
      </c>
      <c r="I628" s="277">
        <v>0</v>
      </c>
      <c r="J628" s="277">
        <v>0</v>
      </c>
      <c r="K628" s="277">
        <v>1</v>
      </c>
      <c r="L628" s="277">
        <v>0</v>
      </c>
      <c r="M628" s="277">
        <v>0</v>
      </c>
      <c r="N628" s="277">
        <v>0</v>
      </c>
      <c r="O628" s="277">
        <v>1</v>
      </c>
      <c r="P628" s="272">
        <f t="shared" si="116"/>
        <v>0</v>
      </c>
      <c r="Q628" s="273">
        <f t="shared" si="117"/>
        <v>2</v>
      </c>
      <c r="R628" s="272">
        <f t="shared" si="114"/>
        <v>2</v>
      </c>
      <c r="S628" s="278">
        <v>0</v>
      </c>
      <c r="T628" s="278">
        <v>0</v>
      </c>
      <c r="U628" s="275">
        <f t="shared" si="113"/>
        <v>0</v>
      </c>
    </row>
    <row r="629" spans="1:21" ht="14.1" customHeight="1" collapsed="1">
      <c r="A629" s="721" t="s">
        <v>830</v>
      </c>
      <c r="B629" s="721"/>
      <c r="C629" s="721"/>
      <c r="D629" s="191">
        <f t="shared" ref="D629:T629" si="127">SUM(D630:D633)</f>
        <v>25</v>
      </c>
      <c r="E629" s="191">
        <f t="shared" si="127"/>
        <v>1</v>
      </c>
      <c r="F629" s="191">
        <f t="shared" si="127"/>
        <v>0</v>
      </c>
      <c r="G629" s="191">
        <f t="shared" si="127"/>
        <v>2</v>
      </c>
      <c r="H629" s="191">
        <f t="shared" si="127"/>
        <v>0</v>
      </c>
      <c r="I629" s="191">
        <f t="shared" si="127"/>
        <v>20</v>
      </c>
      <c r="J629" s="191">
        <f t="shared" si="127"/>
        <v>14</v>
      </c>
      <c r="K629" s="191">
        <f t="shared" si="127"/>
        <v>1</v>
      </c>
      <c r="L629" s="191">
        <f t="shared" si="127"/>
        <v>2</v>
      </c>
      <c r="M629" s="191">
        <f t="shared" si="127"/>
        <v>0</v>
      </c>
      <c r="N629" s="191">
        <f t="shared" si="127"/>
        <v>0</v>
      </c>
      <c r="O629" s="191">
        <f t="shared" si="127"/>
        <v>5</v>
      </c>
      <c r="P629" s="192">
        <f t="shared" si="116"/>
        <v>48</v>
      </c>
      <c r="Q629" s="192">
        <f t="shared" si="117"/>
        <v>22</v>
      </c>
      <c r="R629" s="192">
        <f t="shared" si="114"/>
        <v>70</v>
      </c>
      <c r="S629" s="192">
        <f t="shared" si="127"/>
        <v>0</v>
      </c>
      <c r="T629" s="192">
        <f t="shared" si="127"/>
        <v>0</v>
      </c>
      <c r="U629" s="192">
        <f t="shared" si="113"/>
        <v>0</v>
      </c>
    </row>
    <row r="630" spans="1:21" ht="22.5" hidden="1" outlineLevel="1">
      <c r="A630" s="724" t="s">
        <v>830</v>
      </c>
      <c r="B630" s="328" t="s">
        <v>831</v>
      </c>
      <c r="C630" s="328" t="s">
        <v>832</v>
      </c>
      <c r="D630" s="276">
        <v>7</v>
      </c>
      <c r="E630" s="277">
        <v>0</v>
      </c>
      <c r="F630" s="277">
        <v>0</v>
      </c>
      <c r="G630" s="277">
        <v>0</v>
      </c>
      <c r="H630" s="276">
        <v>0</v>
      </c>
      <c r="I630" s="276">
        <v>7</v>
      </c>
      <c r="J630" s="276">
        <v>2</v>
      </c>
      <c r="K630" s="277">
        <v>0</v>
      </c>
      <c r="L630" s="277">
        <v>1</v>
      </c>
      <c r="M630" s="277">
        <v>0</v>
      </c>
      <c r="N630" s="277">
        <v>0</v>
      </c>
      <c r="O630" s="277">
        <v>2</v>
      </c>
      <c r="P630" s="272">
        <f t="shared" si="116"/>
        <v>14</v>
      </c>
      <c r="Q630" s="273">
        <f t="shared" si="117"/>
        <v>5</v>
      </c>
      <c r="R630" s="272">
        <f t="shared" si="114"/>
        <v>19</v>
      </c>
      <c r="S630" s="278">
        <v>0</v>
      </c>
      <c r="T630" s="278">
        <v>0</v>
      </c>
      <c r="U630" s="275">
        <f t="shared" si="113"/>
        <v>0</v>
      </c>
    </row>
    <row r="631" spans="1:21" ht="22.5" hidden="1" outlineLevel="1">
      <c r="A631" s="724"/>
      <c r="B631" s="328" t="s">
        <v>833</v>
      </c>
      <c r="C631" s="328" t="s">
        <v>834</v>
      </c>
      <c r="D631" s="276">
        <v>4</v>
      </c>
      <c r="E631" s="277">
        <v>0</v>
      </c>
      <c r="F631" s="277">
        <v>0</v>
      </c>
      <c r="G631" s="277">
        <v>0</v>
      </c>
      <c r="H631" s="277">
        <v>0</v>
      </c>
      <c r="I631" s="276">
        <v>2</v>
      </c>
      <c r="J631" s="277">
        <v>1</v>
      </c>
      <c r="K631" s="277">
        <v>0</v>
      </c>
      <c r="L631" s="277">
        <v>0</v>
      </c>
      <c r="M631" s="276">
        <v>0</v>
      </c>
      <c r="N631" s="277">
        <v>0</v>
      </c>
      <c r="O631" s="276">
        <v>1</v>
      </c>
      <c r="P631" s="272">
        <f t="shared" si="116"/>
        <v>6</v>
      </c>
      <c r="Q631" s="273">
        <f t="shared" si="117"/>
        <v>2</v>
      </c>
      <c r="R631" s="272">
        <f t="shared" si="114"/>
        <v>8</v>
      </c>
      <c r="S631" s="278">
        <v>0</v>
      </c>
      <c r="T631" s="278">
        <v>0</v>
      </c>
      <c r="U631" s="275">
        <f t="shared" si="113"/>
        <v>0</v>
      </c>
    </row>
    <row r="632" spans="1:21" ht="22.5" hidden="1" outlineLevel="1">
      <c r="A632" s="724"/>
      <c r="B632" s="328" t="s">
        <v>835</v>
      </c>
      <c r="C632" s="328" t="s">
        <v>836</v>
      </c>
      <c r="D632" s="277">
        <v>0</v>
      </c>
      <c r="E632" s="277">
        <v>0</v>
      </c>
      <c r="F632" s="277">
        <v>0</v>
      </c>
      <c r="G632" s="277">
        <v>0</v>
      </c>
      <c r="H632" s="277">
        <v>0</v>
      </c>
      <c r="I632" s="277">
        <v>0</v>
      </c>
      <c r="J632" s="277">
        <v>0</v>
      </c>
      <c r="K632" s="277">
        <v>0</v>
      </c>
      <c r="L632" s="277">
        <v>0</v>
      </c>
      <c r="M632" s="277">
        <v>0</v>
      </c>
      <c r="N632" s="277">
        <v>0</v>
      </c>
      <c r="O632" s="277">
        <v>0</v>
      </c>
      <c r="P632" s="272">
        <f t="shared" si="116"/>
        <v>0</v>
      </c>
      <c r="Q632" s="273">
        <f t="shared" si="117"/>
        <v>0</v>
      </c>
      <c r="R632" s="272">
        <f t="shared" si="114"/>
        <v>0</v>
      </c>
      <c r="S632" s="278">
        <v>0</v>
      </c>
      <c r="T632" s="278">
        <v>0</v>
      </c>
      <c r="U632" s="275">
        <f t="shared" si="113"/>
        <v>0</v>
      </c>
    </row>
    <row r="633" spans="1:21" ht="56.25" hidden="1" outlineLevel="1">
      <c r="A633" s="724"/>
      <c r="B633" s="328" t="s">
        <v>837</v>
      </c>
      <c r="C633" s="328" t="s">
        <v>838</v>
      </c>
      <c r="D633" s="276">
        <v>14</v>
      </c>
      <c r="E633" s="276">
        <v>1</v>
      </c>
      <c r="F633" s="277">
        <v>0</v>
      </c>
      <c r="G633" s="277">
        <v>2</v>
      </c>
      <c r="H633" s="277">
        <v>0</v>
      </c>
      <c r="I633" s="276">
        <v>11</v>
      </c>
      <c r="J633" s="276">
        <v>11</v>
      </c>
      <c r="K633" s="277">
        <v>1</v>
      </c>
      <c r="L633" s="277">
        <v>1</v>
      </c>
      <c r="M633" s="277">
        <v>0</v>
      </c>
      <c r="N633" s="277">
        <v>0</v>
      </c>
      <c r="O633" s="276">
        <v>2</v>
      </c>
      <c r="P633" s="272">
        <f t="shared" si="116"/>
        <v>28</v>
      </c>
      <c r="Q633" s="273">
        <f t="shared" si="117"/>
        <v>15</v>
      </c>
      <c r="R633" s="272">
        <f t="shared" si="114"/>
        <v>43</v>
      </c>
      <c r="S633" s="278">
        <v>0</v>
      </c>
      <c r="T633" s="278">
        <v>0</v>
      </c>
      <c r="U633" s="275">
        <f t="shared" si="113"/>
        <v>0</v>
      </c>
    </row>
    <row r="634" spans="1:21" ht="14.1" customHeight="1" collapsed="1">
      <c r="A634" s="721" t="s">
        <v>839</v>
      </c>
      <c r="B634" s="721"/>
      <c r="C634" s="721"/>
      <c r="D634" s="191">
        <v>38</v>
      </c>
      <c r="E634" s="191">
        <v>2</v>
      </c>
      <c r="F634" s="191">
        <v>1</v>
      </c>
      <c r="G634" s="191">
        <v>2</v>
      </c>
      <c r="H634" s="191">
        <v>0</v>
      </c>
      <c r="I634" s="191">
        <v>4</v>
      </c>
      <c r="J634" s="191">
        <v>5</v>
      </c>
      <c r="K634" s="191">
        <v>0</v>
      </c>
      <c r="L634" s="191">
        <v>2</v>
      </c>
      <c r="M634" s="191">
        <v>1</v>
      </c>
      <c r="N634" s="191">
        <v>0</v>
      </c>
      <c r="O634" s="191">
        <v>2</v>
      </c>
      <c r="P634" s="192">
        <f t="shared" si="116"/>
        <v>47</v>
      </c>
      <c r="Q634" s="192">
        <f t="shared" si="117"/>
        <v>10</v>
      </c>
      <c r="R634" s="192">
        <f t="shared" si="114"/>
        <v>57</v>
      </c>
      <c r="S634" s="192">
        <v>0</v>
      </c>
      <c r="T634" s="192">
        <v>0</v>
      </c>
      <c r="U634" s="192">
        <f t="shared" si="113"/>
        <v>0</v>
      </c>
    </row>
    <row r="635" spans="1:21" ht="14.1" customHeight="1" collapsed="1">
      <c r="A635" s="721" t="s">
        <v>840</v>
      </c>
      <c r="B635" s="721"/>
      <c r="C635" s="721"/>
      <c r="D635" s="191">
        <f t="shared" ref="D635:T635" si="128">SUM(D636:D647)</f>
        <v>103</v>
      </c>
      <c r="E635" s="191">
        <f t="shared" si="128"/>
        <v>2</v>
      </c>
      <c r="F635" s="191">
        <f t="shared" si="128"/>
        <v>5</v>
      </c>
      <c r="G635" s="191">
        <f t="shared" si="128"/>
        <v>8</v>
      </c>
      <c r="H635" s="191">
        <f t="shared" si="128"/>
        <v>4</v>
      </c>
      <c r="I635" s="191">
        <f t="shared" si="128"/>
        <v>49</v>
      </c>
      <c r="J635" s="191">
        <f t="shared" si="128"/>
        <v>4</v>
      </c>
      <c r="K635" s="191">
        <f t="shared" si="128"/>
        <v>0</v>
      </c>
      <c r="L635" s="191">
        <f t="shared" si="128"/>
        <v>0</v>
      </c>
      <c r="M635" s="191">
        <f t="shared" si="128"/>
        <v>1</v>
      </c>
      <c r="N635" s="191">
        <f t="shared" si="128"/>
        <v>0</v>
      </c>
      <c r="O635" s="191">
        <f t="shared" si="128"/>
        <v>3</v>
      </c>
      <c r="P635" s="192">
        <f t="shared" si="116"/>
        <v>171</v>
      </c>
      <c r="Q635" s="192">
        <f t="shared" si="117"/>
        <v>8</v>
      </c>
      <c r="R635" s="192">
        <f t="shared" si="114"/>
        <v>179</v>
      </c>
      <c r="S635" s="192">
        <f t="shared" si="128"/>
        <v>0</v>
      </c>
      <c r="T635" s="192">
        <f t="shared" si="128"/>
        <v>0</v>
      </c>
      <c r="U635" s="192">
        <f t="shared" si="113"/>
        <v>0</v>
      </c>
    </row>
    <row r="636" spans="1:21" ht="22.5" hidden="1" outlineLevel="1">
      <c r="A636" s="724" t="s">
        <v>840</v>
      </c>
      <c r="B636" s="725" t="s">
        <v>841</v>
      </c>
      <c r="C636" s="328" t="s">
        <v>842</v>
      </c>
      <c r="D636" s="276">
        <v>26</v>
      </c>
      <c r="E636" s="276">
        <v>0</v>
      </c>
      <c r="F636" s="276">
        <v>2</v>
      </c>
      <c r="G636" s="276">
        <v>4</v>
      </c>
      <c r="H636" s="277">
        <v>1</v>
      </c>
      <c r="I636" s="276">
        <v>15</v>
      </c>
      <c r="J636" s="276">
        <v>3</v>
      </c>
      <c r="K636" s="277">
        <v>0</v>
      </c>
      <c r="L636" s="276">
        <v>0</v>
      </c>
      <c r="M636" s="276">
        <v>0</v>
      </c>
      <c r="N636" s="277">
        <v>0</v>
      </c>
      <c r="O636" s="276">
        <v>2</v>
      </c>
      <c r="P636" s="272">
        <f t="shared" si="116"/>
        <v>48</v>
      </c>
      <c r="Q636" s="273">
        <f t="shared" si="117"/>
        <v>5</v>
      </c>
      <c r="R636" s="272">
        <f t="shared" si="114"/>
        <v>53</v>
      </c>
      <c r="S636" s="278">
        <v>0</v>
      </c>
      <c r="T636" s="278">
        <v>0</v>
      </c>
      <c r="U636" s="275">
        <f t="shared" si="113"/>
        <v>0</v>
      </c>
    </row>
    <row r="637" spans="1:21" hidden="1" outlineLevel="1">
      <c r="A637" s="724"/>
      <c r="B637" s="725"/>
      <c r="C637" s="328" t="s">
        <v>843</v>
      </c>
      <c r="D637" s="276">
        <v>49</v>
      </c>
      <c r="E637" s="276">
        <v>2</v>
      </c>
      <c r="F637" s="276">
        <v>3</v>
      </c>
      <c r="G637" s="276">
        <v>3</v>
      </c>
      <c r="H637" s="277">
        <v>3</v>
      </c>
      <c r="I637" s="276">
        <v>25</v>
      </c>
      <c r="J637" s="277">
        <v>1</v>
      </c>
      <c r="K637" s="277">
        <v>0</v>
      </c>
      <c r="L637" s="277">
        <v>0</v>
      </c>
      <c r="M637" s="276">
        <v>1</v>
      </c>
      <c r="N637" s="277">
        <v>0</v>
      </c>
      <c r="O637" s="277">
        <v>1</v>
      </c>
      <c r="P637" s="272">
        <f t="shared" si="116"/>
        <v>85</v>
      </c>
      <c r="Q637" s="273">
        <f t="shared" si="117"/>
        <v>3</v>
      </c>
      <c r="R637" s="272">
        <f t="shared" si="114"/>
        <v>88</v>
      </c>
      <c r="S637" s="278">
        <v>0</v>
      </c>
      <c r="T637" s="278">
        <v>0</v>
      </c>
      <c r="U637" s="275">
        <f t="shared" si="113"/>
        <v>0</v>
      </c>
    </row>
    <row r="638" spans="1:21" ht="22.5" hidden="1" outlineLevel="1">
      <c r="A638" s="724"/>
      <c r="B638" s="725" t="s">
        <v>844</v>
      </c>
      <c r="C638" s="328" t="s">
        <v>845</v>
      </c>
      <c r="D638" s="277">
        <v>0</v>
      </c>
      <c r="E638" s="277">
        <v>0</v>
      </c>
      <c r="F638" s="277">
        <v>0</v>
      </c>
      <c r="G638" s="277">
        <v>0</v>
      </c>
      <c r="H638" s="277">
        <v>0</v>
      </c>
      <c r="I638" s="277">
        <v>0</v>
      </c>
      <c r="J638" s="277">
        <v>0</v>
      </c>
      <c r="K638" s="277">
        <v>0</v>
      </c>
      <c r="L638" s="277">
        <v>0</v>
      </c>
      <c r="M638" s="277">
        <v>0</v>
      </c>
      <c r="N638" s="277">
        <v>0</v>
      </c>
      <c r="O638" s="277">
        <v>0</v>
      </c>
      <c r="P638" s="272">
        <f t="shared" si="116"/>
        <v>0</v>
      </c>
      <c r="Q638" s="273">
        <f t="shared" si="117"/>
        <v>0</v>
      </c>
      <c r="R638" s="272">
        <f t="shared" si="114"/>
        <v>0</v>
      </c>
      <c r="S638" s="278">
        <v>0</v>
      </c>
      <c r="T638" s="278">
        <v>0</v>
      </c>
      <c r="U638" s="275">
        <f t="shared" si="113"/>
        <v>0</v>
      </c>
    </row>
    <row r="639" spans="1:21" ht="22.5" hidden="1" outlineLevel="1">
      <c r="A639" s="724"/>
      <c r="B639" s="725"/>
      <c r="C639" s="328" t="s">
        <v>846</v>
      </c>
      <c r="D639" s="277">
        <v>0</v>
      </c>
      <c r="E639" s="277">
        <v>0</v>
      </c>
      <c r="F639" s="277">
        <v>0</v>
      </c>
      <c r="G639" s="277">
        <v>0</v>
      </c>
      <c r="H639" s="277">
        <v>0</v>
      </c>
      <c r="I639" s="277">
        <v>1</v>
      </c>
      <c r="J639" s="277">
        <v>0</v>
      </c>
      <c r="K639" s="277">
        <v>0</v>
      </c>
      <c r="L639" s="277">
        <v>0</v>
      </c>
      <c r="M639" s="277">
        <v>0</v>
      </c>
      <c r="N639" s="277">
        <v>0</v>
      </c>
      <c r="O639" s="277">
        <v>0</v>
      </c>
      <c r="P639" s="272">
        <f t="shared" si="116"/>
        <v>1</v>
      </c>
      <c r="Q639" s="273">
        <f t="shared" si="117"/>
        <v>0</v>
      </c>
      <c r="R639" s="272">
        <f t="shared" si="114"/>
        <v>1</v>
      </c>
      <c r="S639" s="278">
        <v>0</v>
      </c>
      <c r="T639" s="278">
        <v>0</v>
      </c>
      <c r="U639" s="275">
        <f t="shared" si="113"/>
        <v>0</v>
      </c>
    </row>
    <row r="640" spans="1:21" ht="33.75" hidden="1" outlineLevel="1">
      <c r="A640" s="724"/>
      <c r="B640" s="725"/>
      <c r="C640" s="328" t="s">
        <v>847</v>
      </c>
      <c r="D640" s="276">
        <v>0</v>
      </c>
      <c r="E640" s="277">
        <v>0</v>
      </c>
      <c r="F640" s="277">
        <v>0</v>
      </c>
      <c r="G640" s="277">
        <v>0</v>
      </c>
      <c r="H640" s="277">
        <v>0</v>
      </c>
      <c r="I640" s="277">
        <v>0</v>
      </c>
      <c r="J640" s="277">
        <v>0</v>
      </c>
      <c r="K640" s="277">
        <v>0</v>
      </c>
      <c r="L640" s="277">
        <v>0</v>
      </c>
      <c r="M640" s="277">
        <v>0</v>
      </c>
      <c r="N640" s="277">
        <v>0</v>
      </c>
      <c r="O640" s="277">
        <v>0</v>
      </c>
      <c r="P640" s="272">
        <f t="shared" si="116"/>
        <v>0</v>
      </c>
      <c r="Q640" s="273">
        <f t="shared" si="117"/>
        <v>0</v>
      </c>
      <c r="R640" s="272">
        <f t="shared" si="114"/>
        <v>0</v>
      </c>
      <c r="S640" s="278">
        <v>0</v>
      </c>
      <c r="T640" s="278">
        <v>0</v>
      </c>
      <c r="U640" s="275">
        <f t="shared" si="113"/>
        <v>0</v>
      </c>
    </row>
    <row r="641" spans="1:21" ht="22.5" hidden="1" outlineLevel="1">
      <c r="A641" s="724"/>
      <c r="B641" s="725" t="s">
        <v>848</v>
      </c>
      <c r="C641" s="328" t="s">
        <v>849</v>
      </c>
      <c r="D641" s="276">
        <v>14</v>
      </c>
      <c r="E641" s="277">
        <v>0</v>
      </c>
      <c r="F641" s="277">
        <v>0</v>
      </c>
      <c r="G641" s="277">
        <v>0</v>
      </c>
      <c r="H641" s="276">
        <v>0</v>
      </c>
      <c r="I641" s="276">
        <v>1</v>
      </c>
      <c r="J641" s="276">
        <v>0</v>
      </c>
      <c r="K641" s="277">
        <v>0</v>
      </c>
      <c r="L641" s="277">
        <v>0</v>
      </c>
      <c r="M641" s="277">
        <v>0</v>
      </c>
      <c r="N641" s="277">
        <v>0</v>
      </c>
      <c r="O641" s="277">
        <v>0</v>
      </c>
      <c r="P641" s="272">
        <f t="shared" si="116"/>
        <v>15</v>
      </c>
      <c r="Q641" s="273">
        <f t="shared" si="117"/>
        <v>0</v>
      </c>
      <c r="R641" s="272">
        <f t="shared" si="114"/>
        <v>15</v>
      </c>
      <c r="S641" s="278">
        <v>0</v>
      </c>
      <c r="T641" s="278">
        <v>0</v>
      </c>
      <c r="U641" s="275">
        <f t="shared" si="113"/>
        <v>0</v>
      </c>
    </row>
    <row r="642" spans="1:21" ht="33.75" hidden="1" outlineLevel="1">
      <c r="A642" s="724"/>
      <c r="B642" s="725"/>
      <c r="C642" s="328" t="s">
        <v>850</v>
      </c>
      <c r="D642" s="276">
        <v>7</v>
      </c>
      <c r="E642" s="277">
        <v>0</v>
      </c>
      <c r="F642" s="277">
        <v>0</v>
      </c>
      <c r="G642" s="277">
        <v>1</v>
      </c>
      <c r="H642" s="277">
        <v>0</v>
      </c>
      <c r="I642" s="276">
        <v>5</v>
      </c>
      <c r="J642" s="276">
        <v>0</v>
      </c>
      <c r="K642" s="277">
        <v>0</v>
      </c>
      <c r="L642" s="277">
        <v>0</v>
      </c>
      <c r="M642" s="277">
        <v>0</v>
      </c>
      <c r="N642" s="277">
        <v>0</v>
      </c>
      <c r="O642" s="277">
        <v>0</v>
      </c>
      <c r="P642" s="272">
        <f t="shared" si="116"/>
        <v>13</v>
      </c>
      <c r="Q642" s="273">
        <f t="shared" si="117"/>
        <v>0</v>
      </c>
      <c r="R642" s="272">
        <f t="shared" si="114"/>
        <v>13</v>
      </c>
      <c r="S642" s="278">
        <v>0</v>
      </c>
      <c r="T642" s="278">
        <v>0</v>
      </c>
      <c r="U642" s="275">
        <f t="shared" si="113"/>
        <v>0</v>
      </c>
    </row>
    <row r="643" spans="1:21" ht="33.75" hidden="1" outlineLevel="1">
      <c r="A643" s="724"/>
      <c r="B643" s="725"/>
      <c r="C643" s="328" t="s">
        <v>851</v>
      </c>
      <c r="D643" s="277">
        <v>0</v>
      </c>
      <c r="E643" s="277">
        <v>0</v>
      </c>
      <c r="F643" s="277">
        <v>0</v>
      </c>
      <c r="G643" s="277">
        <v>0</v>
      </c>
      <c r="H643" s="277">
        <v>0</v>
      </c>
      <c r="I643" s="277">
        <v>0</v>
      </c>
      <c r="J643" s="277">
        <v>0</v>
      </c>
      <c r="K643" s="277">
        <v>0</v>
      </c>
      <c r="L643" s="277">
        <v>0</v>
      </c>
      <c r="M643" s="277">
        <v>0</v>
      </c>
      <c r="N643" s="277">
        <v>0</v>
      </c>
      <c r="O643" s="277">
        <v>0</v>
      </c>
      <c r="P643" s="272">
        <f t="shared" si="116"/>
        <v>0</v>
      </c>
      <c r="Q643" s="273">
        <f t="shared" si="117"/>
        <v>0</v>
      </c>
      <c r="R643" s="272">
        <f t="shared" si="114"/>
        <v>0</v>
      </c>
      <c r="S643" s="278">
        <v>0</v>
      </c>
      <c r="T643" s="278">
        <v>0</v>
      </c>
      <c r="U643" s="275">
        <f t="shared" si="113"/>
        <v>0</v>
      </c>
    </row>
    <row r="644" spans="1:21" ht="22.5" hidden="1" outlineLevel="1">
      <c r="A644" s="724"/>
      <c r="B644" s="725"/>
      <c r="C644" s="328" t="s">
        <v>852</v>
      </c>
      <c r="D644" s="277">
        <v>4</v>
      </c>
      <c r="E644" s="277">
        <v>0</v>
      </c>
      <c r="F644" s="277">
        <v>0</v>
      </c>
      <c r="G644" s="277">
        <v>0</v>
      </c>
      <c r="H644" s="277">
        <v>0</v>
      </c>
      <c r="I644" s="276">
        <v>0</v>
      </c>
      <c r="J644" s="277">
        <v>0</v>
      </c>
      <c r="K644" s="277">
        <v>0</v>
      </c>
      <c r="L644" s="277">
        <v>0</v>
      </c>
      <c r="M644" s="277">
        <v>0</v>
      </c>
      <c r="N644" s="277">
        <v>0</v>
      </c>
      <c r="O644" s="277">
        <v>0</v>
      </c>
      <c r="P644" s="272">
        <f t="shared" si="116"/>
        <v>4</v>
      </c>
      <c r="Q644" s="273">
        <f t="shared" si="117"/>
        <v>0</v>
      </c>
      <c r="R644" s="272">
        <f t="shared" si="114"/>
        <v>4</v>
      </c>
      <c r="S644" s="278">
        <v>0</v>
      </c>
      <c r="T644" s="278">
        <v>0</v>
      </c>
      <c r="U644" s="275">
        <f t="shared" si="113"/>
        <v>0</v>
      </c>
    </row>
    <row r="645" spans="1:21" ht="22.5" hidden="1" outlineLevel="1">
      <c r="A645" s="724"/>
      <c r="B645" s="725"/>
      <c r="C645" s="328" t="s">
        <v>853</v>
      </c>
      <c r="D645" s="277">
        <v>1</v>
      </c>
      <c r="E645" s="277">
        <v>0</v>
      </c>
      <c r="F645" s="277">
        <v>0</v>
      </c>
      <c r="G645" s="277">
        <v>0</v>
      </c>
      <c r="H645" s="277">
        <v>0</v>
      </c>
      <c r="I645" s="277">
        <v>0</v>
      </c>
      <c r="J645" s="277">
        <v>0</v>
      </c>
      <c r="K645" s="277">
        <v>0</v>
      </c>
      <c r="L645" s="277">
        <v>0</v>
      </c>
      <c r="M645" s="277">
        <v>0</v>
      </c>
      <c r="N645" s="277">
        <v>0</v>
      </c>
      <c r="O645" s="277">
        <v>0</v>
      </c>
      <c r="P645" s="272">
        <f t="shared" ref="P645:P647" si="129">SUM(D645:I645)</f>
        <v>1</v>
      </c>
      <c r="Q645" s="273">
        <f t="shared" ref="Q645:Q647" si="130">SUM(J645:O645)</f>
        <v>0</v>
      </c>
      <c r="R645" s="272">
        <f t="shared" si="114"/>
        <v>1</v>
      </c>
      <c r="S645" s="278">
        <v>0</v>
      </c>
      <c r="T645" s="278">
        <v>0</v>
      </c>
      <c r="U645" s="275">
        <f t="shared" ref="U645:U708" si="131">+T645+S645</f>
        <v>0</v>
      </c>
    </row>
    <row r="646" spans="1:21" ht="33.75" hidden="1" outlineLevel="1">
      <c r="A646" s="724"/>
      <c r="B646" s="725"/>
      <c r="C646" s="328" t="s">
        <v>854</v>
      </c>
      <c r="D646" s="277">
        <v>2</v>
      </c>
      <c r="E646" s="277">
        <v>0</v>
      </c>
      <c r="F646" s="277">
        <v>0</v>
      </c>
      <c r="G646" s="277">
        <v>0</v>
      </c>
      <c r="H646" s="277">
        <v>0</v>
      </c>
      <c r="I646" s="276">
        <v>2</v>
      </c>
      <c r="J646" s="277">
        <v>0</v>
      </c>
      <c r="K646" s="277">
        <v>0</v>
      </c>
      <c r="L646" s="277">
        <v>0</v>
      </c>
      <c r="M646" s="277">
        <v>0</v>
      </c>
      <c r="N646" s="277">
        <v>0</v>
      </c>
      <c r="O646" s="277">
        <v>0</v>
      </c>
      <c r="P646" s="272">
        <f t="shared" si="129"/>
        <v>4</v>
      </c>
      <c r="Q646" s="273">
        <f t="shared" si="130"/>
        <v>0</v>
      </c>
      <c r="R646" s="272">
        <f t="shared" ref="R646:R709" si="132">+Q646+P646</f>
        <v>4</v>
      </c>
      <c r="S646" s="278">
        <v>0</v>
      </c>
      <c r="T646" s="278">
        <v>0</v>
      </c>
      <c r="U646" s="275">
        <f t="shared" si="131"/>
        <v>0</v>
      </c>
    </row>
    <row r="647" spans="1:21" ht="67.5" hidden="1" outlineLevel="1">
      <c r="A647" s="724"/>
      <c r="B647" s="328" t="s">
        <v>855</v>
      </c>
      <c r="C647" s="328" t="s">
        <v>856</v>
      </c>
      <c r="D647" s="277">
        <v>0</v>
      </c>
      <c r="E647" s="277">
        <v>0</v>
      </c>
      <c r="F647" s="277">
        <v>0</v>
      </c>
      <c r="G647" s="277">
        <v>0</v>
      </c>
      <c r="H647" s="277">
        <v>0</v>
      </c>
      <c r="I647" s="277">
        <v>0</v>
      </c>
      <c r="J647" s="277">
        <v>0</v>
      </c>
      <c r="K647" s="277">
        <v>0</v>
      </c>
      <c r="L647" s="277">
        <v>0</v>
      </c>
      <c r="M647" s="277">
        <v>0</v>
      </c>
      <c r="N647" s="277">
        <v>0</v>
      </c>
      <c r="O647" s="277">
        <v>0</v>
      </c>
      <c r="P647" s="272">
        <f t="shared" si="129"/>
        <v>0</v>
      </c>
      <c r="Q647" s="273">
        <f t="shared" si="130"/>
        <v>0</v>
      </c>
      <c r="R647" s="272">
        <f t="shared" si="132"/>
        <v>0</v>
      </c>
      <c r="S647" s="278">
        <v>0</v>
      </c>
      <c r="T647" s="278">
        <v>0</v>
      </c>
      <c r="U647" s="275">
        <f t="shared" si="131"/>
        <v>0</v>
      </c>
    </row>
    <row r="648" spans="1:21" ht="14.1" customHeight="1" collapsed="1">
      <c r="A648" s="721" t="s">
        <v>857</v>
      </c>
      <c r="B648" s="721"/>
      <c r="C648" s="721"/>
      <c r="D648" s="191">
        <f t="shared" ref="D648:T648" si="133">+D649+D650+D651</f>
        <v>226</v>
      </c>
      <c r="E648" s="191">
        <f t="shared" si="133"/>
        <v>14</v>
      </c>
      <c r="F648" s="191">
        <f t="shared" si="133"/>
        <v>31</v>
      </c>
      <c r="G648" s="191">
        <f t="shared" si="133"/>
        <v>36</v>
      </c>
      <c r="H648" s="191">
        <f t="shared" si="133"/>
        <v>6</v>
      </c>
      <c r="I648" s="191">
        <f t="shared" si="133"/>
        <v>198</v>
      </c>
      <c r="J648" s="191">
        <f t="shared" si="133"/>
        <v>60</v>
      </c>
      <c r="K648" s="191">
        <f t="shared" si="133"/>
        <v>4</v>
      </c>
      <c r="L648" s="191">
        <f t="shared" si="133"/>
        <v>9</v>
      </c>
      <c r="M648" s="191">
        <f t="shared" si="133"/>
        <v>11</v>
      </c>
      <c r="N648" s="191">
        <f t="shared" si="133"/>
        <v>4</v>
      </c>
      <c r="O648" s="191">
        <f t="shared" si="133"/>
        <v>55</v>
      </c>
      <c r="P648" s="192">
        <f t="shared" ref="P648:P708" si="134">SUM(D648:I648)</f>
        <v>511</v>
      </c>
      <c r="Q648" s="192">
        <f t="shared" ref="Q648:Q708" si="135">SUM(J648:O648)</f>
        <v>143</v>
      </c>
      <c r="R648" s="192">
        <f t="shared" si="132"/>
        <v>654</v>
      </c>
      <c r="S648" s="192">
        <f t="shared" si="133"/>
        <v>3</v>
      </c>
      <c r="T648" s="192">
        <f t="shared" si="133"/>
        <v>0</v>
      </c>
      <c r="U648" s="192">
        <f t="shared" si="131"/>
        <v>3</v>
      </c>
    </row>
    <row r="649" spans="1:21" ht="33.75" hidden="1" outlineLevel="1">
      <c r="A649" s="724" t="s">
        <v>857</v>
      </c>
      <c r="B649" s="328" t="s">
        <v>858</v>
      </c>
      <c r="C649" s="328" t="s">
        <v>859</v>
      </c>
      <c r="D649" s="276">
        <v>48</v>
      </c>
      <c r="E649" s="277">
        <v>5</v>
      </c>
      <c r="F649" s="277">
        <v>4</v>
      </c>
      <c r="G649" s="276">
        <v>13</v>
      </c>
      <c r="H649" s="277">
        <v>2</v>
      </c>
      <c r="I649" s="276">
        <v>42</v>
      </c>
      <c r="J649" s="276">
        <v>8</v>
      </c>
      <c r="K649" s="277">
        <v>0</v>
      </c>
      <c r="L649" s="277">
        <v>0</v>
      </c>
      <c r="M649" s="277">
        <v>1</v>
      </c>
      <c r="N649" s="277">
        <v>0</v>
      </c>
      <c r="O649" s="276">
        <v>4</v>
      </c>
      <c r="P649" s="272">
        <f t="shared" si="134"/>
        <v>114</v>
      </c>
      <c r="Q649" s="273">
        <f t="shared" si="135"/>
        <v>13</v>
      </c>
      <c r="R649" s="272">
        <f t="shared" si="132"/>
        <v>127</v>
      </c>
      <c r="S649" s="278">
        <v>0</v>
      </c>
      <c r="T649" s="278">
        <v>0</v>
      </c>
      <c r="U649" s="275">
        <f t="shared" si="131"/>
        <v>0</v>
      </c>
    </row>
    <row r="650" spans="1:21" ht="33.75" hidden="1" outlineLevel="1">
      <c r="A650" s="724"/>
      <c r="B650" s="328" t="s">
        <v>860</v>
      </c>
      <c r="C650" s="328" t="s">
        <v>861</v>
      </c>
      <c r="D650" s="276">
        <v>9</v>
      </c>
      <c r="E650" s="277">
        <v>0</v>
      </c>
      <c r="F650" s="277">
        <v>2</v>
      </c>
      <c r="G650" s="276">
        <v>1</v>
      </c>
      <c r="H650" s="277">
        <v>0</v>
      </c>
      <c r="I650" s="276">
        <v>8</v>
      </c>
      <c r="J650" s="276">
        <v>4</v>
      </c>
      <c r="K650" s="277">
        <v>2</v>
      </c>
      <c r="L650" s="277">
        <v>1</v>
      </c>
      <c r="M650" s="277">
        <v>1</v>
      </c>
      <c r="N650" s="277">
        <v>1</v>
      </c>
      <c r="O650" s="276">
        <v>5</v>
      </c>
      <c r="P650" s="272">
        <f t="shared" si="134"/>
        <v>20</v>
      </c>
      <c r="Q650" s="273">
        <f t="shared" si="135"/>
        <v>14</v>
      </c>
      <c r="R650" s="272">
        <f t="shared" si="132"/>
        <v>34</v>
      </c>
      <c r="S650" s="278">
        <v>0</v>
      </c>
      <c r="T650" s="278">
        <v>0</v>
      </c>
      <c r="U650" s="275">
        <f t="shared" si="131"/>
        <v>0</v>
      </c>
    </row>
    <row r="651" spans="1:21" ht="33.75" hidden="1" outlineLevel="1">
      <c r="A651" s="724"/>
      <c r="B651" s="328" t="s">
        <v>862</v>
      </c>
      <c r="C651" s="328" t="s">
        <v>863</v>
      </c>
      <c r="D651" s="276">
        <v>169</v>
      </c>
      <c r="E651" s="276">
        <v>9</v>
      </c>
      <c r="F651" s="276">
        <v>25</v>
      </c>
      <c r="G651" s="276">
        <v>22</v>
      </c>
      <c r="H651" s="276">
        <v>4</v>
      </c>
      <c r="I651" s="276">
        <v>148</v>
      </c>
      <c r="J651" s="276">
        <v>48</v>
      </c>
      <c r="K651" s="277">
        <v>2</v>
      </c>
      <c r="L651" s="277">
        <v>8</v>
      </c>
      <c r="M651" s="277">
        <v>9</v>
      </c>
      <c r="N651" s="277">
        <v>3</v>
      </c>
      <c r="O651" s="276">
        <v>46</v>
      </c>
      <c r="P651" s="272">
        <f t="shared" si="134"/>
        <v>377</v>
      </c>
      <c r="Q651" s="273">
        <f t="shared" si="135"/>
        <v>116</v>
      </c>
      <c r="R651" s="272">
        <f t="shared" si="132"/>
        <v>493</v>
      </c>
      <c r="S651" s="278">
        <v>3</v>
      </c>
      <c r="T651" s="278">
        <v>0</v>
      </c>
      <c r="U651" s="275">
        <f t="shared" si="131"/>
        <v>3</v>
      </c>
    </row>
    <row r="652" spans="1:21" ht="18" customHeight="1" collapsed="1">
      <c r="A652" s="721" t="s">
        <v>864</v>
      </c>
      <c r="B652" s="721"/>
      <c r="C652" s="721"/>
      <c r="D652" s="191">
        <f t="shared" ref="D652:T652" si="136">+D653+D654+D655</f>
        <v>45</v>
      </c>
      <c r="E652" s="191">
        <f t="shared" si="136"/>
        <v>1</v>
      </c>
      <c r="F652" s="191">
        <f t="shared" si="136"/>
        <v>1</v>
      </c>
      <c r="G652" s="191">
        <f t="shared" si="136"/>
        <v>10</v>
      </c>
      <c r="H652" s="191">
        <f t="shared" si="136"/>
        <v>1</v>
      </c>
      <c r="I652" s="191">
        <f t="shared" si="136"/>
        <v>33</v>
      </c>
      <c r="J652" s="191">
        <f t="shared" si="136"/>
        <v>13</v>
      </c>
      <c r="K652" s="191">
        <f t="shared" si="136"/>
        <v>0</v>
      </c>
      <c r="L652" s="191">
        <f t="shared" si="136"/>
        <v>0</v>
      </c>
      <c r="M652" s="191">
        <f t="shared" si="136"/>
        <v>2</v>
      </c>
      <c r="N652" s="191">
        <f t="shared" si="136"/>
        <v>0</v>
      </c>
      <c r="O652" s="191">
        <f t="shared" si="136"/>
        <v>6</v>
      </c>
      <c r="P652" s="192">
        <f t="shared" si="134"/>
        <v>91</v>
      </c>
      <c r="Q652" s="192">
        <f t="shared" si="135"/>
        <v>21</v>
      </c>
      <c r="R652" s="192">
        <f t="shared" si="132"/>
        <v>112</v>
      </c>
      <c r="S652" s="192">
        <f t="shared" si="136"/>
        <v>0</v>
      </c>
      <c r="T652" s="192">
        <f t="shared" si="136"/>
        <v>0</v>
      </c>
      <c r="U652" s="192">
        <f t="shared" si="131"/>
        <v>0</v>
      </c>
    </row>
    <row r="653" spans="1:21" hidden="1" outlineLevel="1">
      <c r="A653" s="724" t="s">
        <v>864</v>
      </c>
      <c r="B653" s="725" t="s">
        <v>865</v>
      </c>
      <c r="C653" s="328" t="s">
        <v>866</v>
      </c>
      <c r="D653" s="276">
        <v>22</v>
      </c>
      <c r="E653" s="277">
        <v>1</v>
      </c>
      <c r="F653" s="277">
        <v>0</v>
      </c>
      <c r="G653" s="277">
        <v>8</v>
      </c>
      <c r="H653" s="277">
        <v>0</v>
      </c>
      <c r="I653" s="276">
        <v>13</v>
      </c>
      <c r="J653" s="276">
        <v>4</v>
      </c>
      <c r="K653" s="277">
        <v>0</v>
      </c>
      <c r="L653" s="277">
        <v>0</v>
      </c>
      <c r="M653" s="277">
        <v>1</v>
      </c>
      <c r="N653" s="277">
        <v>0</v>
      </c>
      <c r="O653" s="276">
        <v>3</v>
      </c>
      <c r="P653" s="272">
        <f t="shared" si="134"/>
        <v>44</v>
      </c>
      <c r="Q653" s="273">
        <f t="shared" si="135"/>
        <v>8</v>
      </c>
      <c r="R653" s="272">
        <f t="shared" si="132"/>
        <v>52</v>
      </c>
      <c r="S653" s="278">
        <v>0</v>
      </c>
      <c r="T653" s="278">
        <v>0</v>
      </c>
      <c r="U653" s="275">
        <f t="shared" si="131"/>
        <v>0</v>
      </c>
    </row>
    <row r="654" spans="1:21" hidden="1" outlineLevel="1">
      <c r="A654" s="724"/>
      <c r="B654" s="725"/>
      <c r="C654" s="328" t="s">
        <v>867</v>
      </c>
      <c r="D654" s="276">
        <v>8</v>
      </c>
      <c r="E654" s="277">
        <v>0</v>
      </c>
      <c r="F654" s="277">
        <v>0</v>
      </c>
      <c r="G654" s="277">
        <v>0</v>
      </c>
      <c r="H654" s="277">
        <v>0</v>
      </c>
      <c r="I654" s="277">
        <v>6</v>
      </c>
      <c r="J654" s="277">
        <v>0</v>
      </c>
      <c r="K654" s="277">
        <v>0</v>
      </c>
      <c r="L654" s="277">
        <v>0</v>
      </c>
      <c r="M654" s="277">
        <v>0</v>
      </c>
      <c r="N654" s="277">
        <v>0</v>
      </c>
      <c r="O654" s="277">
        <v>1</v>
      </c>
      <c r="P654" s="272">
        <f t="shared" si="134"/>
        <v>14</v>
      </c>
      <c r="Q654" s="273">
        <f t="shared" si="135"/>
        <v>1</v>
      </c>
      <c r="R654" s="272">
        <f t="shared" si="132"/>
        <v>15</v>
      </c>
      <c r="S654" s="278">
        <v>0</v>
      </c>
      <c r="T654" s="278">
        <v>0</v>
      </c>
      <c r="U654" s="275">
        <f t="shared" si="131"/>
        <v>0</v>
      </c>
    </row>
    <row r="655" spans="1:21" ht="33.75" hidden="1" outlineLevel="1">
      <c r="A655" s="724"/>
      <c r="B655" s="328" t="s">
        <v>868</v>
      </c>
      <c r="C655" s="328" t="s">
        <v>869</v>
      </c>
      <c r="D655" s="276">
        <v>15</v>
      </c>
      <c r="E655" s="277">
        <v>0</v>
      </c>
      <c r="F655" s="277">
        <v>1</v>
      </c>
      <c r="G655" s="277">
        <v>2</v>
      </c>
      <c r="H655" s="277">
        <v>1</v>
      </c>
      <c r="I655" s="276">
        <v>14</v>
      </c>
      <c r="J655" s="276">
        <v>9</v>
      </c>
      <c r="K655" s="277">
        <v>0</v>
      </c>
      <c r="L655" s="277">
        <v>0</v>
      </c>
      <c r="M655" s="276">
        <v>1</v>
      </c>
      <c r="N655" s="277">
        <v>0</v>
      </c>
      <c r="O655" s="276">
        <v>2</v>
      </c>
      <c r="P655" s="272">
        <f t="shared" si="134"/>
        <v>33</v>
      </c>
      <c r="Q655" s="273">
        <f t="shared" si="135"/>
        <v>12</v>
      </c>
      <c r="R655" s="272">
        <f t="shared" si="132"/>
        <v>45</v>
      </c>
      <c r="S655" s="278">
        <v>0</v>
      </c>
      <c r="T655" s="278">
        <v>0</v>
      </c>
      <c r="U655" s="275">
        <f t="shared" si="131"/>
        <v>0</v>
      </c>
    </row>
    <row r="656" spans="1:21" ht="14.1" customHeight="1" collapsed="1">
      <c r="A656" s="721" t="s">
        <v>870</v>
      </c>
      <c r="B656" s="721"/>
      <c r="C656" s="721"/>
      <c r="D656" s="191">
        <f t="shared" ref="D656:T656" si="137">+D657+D658+D659</f>
        <v>1017</v>
      </c>
      <c r="E656" s="191">
        <f t="shared" si="137"/>
        <v>23</v>
      </c>
      <c r="F656" s="191">
        <f t="shared" si="137"/>
        <v>42</v>
      </c>
      <c r="G656" s="191">
        <f t="shared" si="137"/>
        <v>62</v>
      </c>
      <c r="H656" s="191">
        <f t="shared" si="137"/>
        <v>17</v>
      </c>
      <c r="I656" s="191">
        <f t="shared" si="137"/>
        <v>440</v>
      </c>
      <c r="J656" s="191">
        <f t="shared" si="137"/>
        <v>166</v>
      </c>
      <c r="K656" s="191">
        <f t="shared" si="137"/>
        <v>4</v>
      </c>
      <c r="L656" s="191">
        <f t="shared" si="137"/>
        <v>11</v>
      </c>
      <c r="M656" s="191">
        <f t="shared" si="137"/>
        <v>6</v>
      </c>
      <c r="N656" s="191">
        <f t="shared" si="137"/>
        <v>1</v>
      </c>
      <c r="O656" s="191">
        <f t="shared" si="137"/>
        <v>50</v>
      </c>
      <c r="P656" s="192">
        <f t="shared" si="134"/>
        <v>1601</v>
      </c>
      <c r="Q656" s="192">
        <f t="shared" si="135"/>
        <v>238</v>
      </c>
      <c r="R656" s="192">
        <f t="shared" si="132"/>
        <v>1839</v>
      </c>
      <c r="S656" s="192">
        <f t="shared" si="137"/>
        <v>1</v>
      </c>
      <c r="T656" s="192">
        <f t="shared" si="137"/>
        <v>0</v>
      </c>
      <c r="U656" s="192">
        <f t="shared" si="131"/>
        <v>1</v>
      </c>
    </row>
    <row r="657" spans="1:21" ht="22.5" hidden="1" outlineLevel="1">
      <c r="A657" s="724" t="s">
        <v>870</v>
      </c>
      <c r="B657" s="328" t="s">
        <v>871</v>
      </c>
      <c r="C657" s="328" t="s">
        <v>872</v>
      </c>
      <c r="D657" s="276">
        <v>976</v>
      </c>
      <c r="E657" s="276">
        <v>22</v>
      </c>
      <c r="F657" s="276">
        <v>41</v>
      </c>
      <c r="G657" s="276">
        <v>60</v>
      </c>
      <c r="H657" s="276">
        <v>16</v>
      </c>
      <c r="I657" s="276">
        <v>426</v>
      </c>
      <c r="J657" s="276">
        <v>162</v>
      </c>
      <c r="K657" s="276">
        <v>3</v>
      </c>
      <c r="L657" s="276">
        <v>11</v>
      </c>
      <c r="M657" s="276">
        <v>6</v>
      </c>
      <c r="N657" s="276">
        <v>1</v>
      </c>
      <c r="O657" s="276">
        <v>48</v>
      </c>
      <c r="P657" s="272">
        <f t="shared" si="134"/>
        <v>1541</v>
      </c>
      <c r="Q657" s="273">
        <f t="shared" si="135"/>
        <v>231</v>
      </c>
      <c r="R657" s="272">
        <f t="shared" si="132"/>
        <v>1772</v>
      </c>
      <c r="S657" s="278">
        <v>0</v>
      </c>
      <c r="T657" s="278">
        <v>0</v>
      </c>
      <c r="U657" s="275">
        <f t="shared" si="131"/>
        <v>0</v>
      </c>
    </row>
    <row r="658" spans="1:21" ht="33.75" hidden="1" outlineLevel="1">
      <c r="A658" s="724"/>
      <c r="B658" s="328" t="s">
        <v>873</v>
      </c>
      <c r="C658" s="328" t="s">
        <v>874</v>
      </c>
      <c r="D658" s="276">
        <v>41</v>
      </c>
      <c r="E658" s="276">
        <v>1</v>
      </c>
      <c r="F658" s="277">
        <v>1</v>
      </c>
      <c r="G658" s="277">
        <v>2</v>
      </c>
      <c r="H658" s="277">
        <v>1</v>
      </c>
      <c r="I658" s="276">
        <v>14</v>
      </c>
      <c r="J658" s="276">
        <v>4</v>
      </c>
      <c r="K658" s="277">
        <v>1</v>
      </c>
      <c r="L658" s="277">
        <v>0</v>
      </c>
      <c r="M658" s="277">
        <v>0</v>
      </c>
      <c r="N658" s="277">
        <v>0</v>
      </c>
      <c r="O658" s="276">
        <v>2</v>
      </c>
      <c r="P658" s="272">
        <f t="shared" si="134"/>
        <v>60</v>
      </c>
      <c r="Q658" s="273">
        <f t="shared" si="135"/>
        <v>7</v>
      </c>
      <c r="R658" s="272">
        <f t="shared" si="132"/>
        <v>67</v>
      </c>
      <c r="S658" s="278">
        <v>1</v>
      </c>
      <c r="T658" s="278">
        <v>0</v>
      </c>
      <c r="U658" s="275">
        <f t="shared" si="131"/>
        <v>1</v>
      </c>
    </row>
    <row r="659" spans="1:21" ht="22.5" hidden="1" outlineLevel="1">
      <c r="A659" s="724"/>
      <c r="B659" s="328" t="s">
        <v>875</v>
      </c>
      <c r="C659" s="328" t="s">
        <v>876</v>
      </c>
      <c r="D659" s="276">
        <v>0</v>
      </c>
      <c r="E659" s="277">
        <v>0</v>
      </c>
      <c r="F659" s="277">
        <v>0</v>
      </c>
      <c r="G659" s="277">
        <v>0</v>
      </c>
      <c r="H659" s="277">
        <v>0</v>
      </c>
      <c r="I659" s="277">
        <v>0</v>
      </c>
      <c r="J659" s="277">
        <v>0</v>
      </c>
      <c r="K659" s="277">
        <v>0</v>
      </c>
      <c r="L659" s="277">
        <v>0</v>
      </c>
      <c r="M659" s="277">
        <v>0</v>
      </c>
      <c r="N659" s="277">
        <v>0</v>
      </c>
      <c r="O659" s="277">
        <v>0</v>
      </c>
      <c r="P659" s="272">
        <f t="shared" si="134"/>
        <v>0</v>
      </c>
      <c r="Q659" s="273">
        <f t="shared" si="135"/>
        <v>0</v>
      </c>
      <c r="R659" s="272">
        <f t="shared" si="132"/>
        <v>0</v>
      </c>
      <c r="S659" s="278">
        <v>0</v>
      </c>
      <c r="T659" s="278">
        <v>0</v>
      </c>
      <c r="U659" s="275">
        <f t="shared" si="131"/>
        <v>0</v>
      </c>
    </row>
    <row r="660" spans="1:21" ht="14.1" customHeight="1" collapsed="1">
      <c r="A660" s="721" t="s">
        <v>877</v>
      </c>
      <c r="B660" s="721"/>
      <c r="C660" s="721"/>
      <c r="D660" s="191">
        <f t="shared" ref="D660:T660" si="138">SUM(D661:D665)</f>
        <v>3183</v>
      </c>
      <c r="E660" s="191">
        <f t="shared" si="138"/>
        <v>116</v>
      </c>
      <c r="F660" s="191">
        <f t="shared" si="138"/>
        <v>241</v>
      </c>
      <c r="G660" s="191">
        <f t="shared" si="138"/>
        <v>348</v>
      </c>
      <c r="H660" s="191">
        <f t="shared" si="138"/>
        <v>100</v>
      </c>
      <c r="I660" s="191">
        <f t="shared" si="138"/>
        <v>2067</v>
      </c>
      <c r="J660" s="191">
        <f t="shared" si="138"/>
        <v>2125</v>
      </c>
      <c r="K660" s="191">
        <f t="shared" si="138"/>
        <v>56</v>
      </c>
      <c r="L660" s="191">
        <f t="shared" si="138"/>
        <v>71</v>
      </c>
      <c r="M660" s="191">
        <f t="shared" si="138"/>
        <v>122</v>
      </c>
      <c r="N660" s="191">
        <f t="shared" si="138"/>
        <v>29</v>
      </c>
      <c r="O660" s="191">
        <f t="shared" si="138"/>
        <v>514</v>
      </c>
      <c r="P660" s="192">
        <f t="shared" si="134"/>
        <v>6055</v>
      </c>
      <c r="Q660" s="192">
        <f t="shared" si="135"/>
        <v>2917</v>
      </c>
      <c r="R660" s="192">
        <f t="shared" si="132"/>
        <v>8972</v>
      </c>
      <c r="S660" s="192">
        <f t="shared" si="138"/>
        <v>3</v>
      </c>
      <c r="T660" s="192">
        <f t="shared" si="138"/>
        <v>1</v>
      </c>
      <c r="U660" s="192">
        <f t="shared" si="131"/>
        <v>4</v>
      </c>
    </row>
    <row r="661" spans="1:21" ht="33.75" hidden="1" outlineLevel="1">
      <c r="A661" s="724" t="s">
        <v>877</v>
      </c>
      <c r="B661" s="328" t="s">
        <v>878</v>
      </c>
      <c r="C661" s="328" t="s">
        <v>879</v>
      </c>
      <c r="D661" s="276">
        <v>439</v>
      </c>
      <c r="E661" s="276">
        <v>13</v>
      </c>
      <c r="F661" s="276">
        <v>27</v>
      </c>
      <c r="G661" s="276">
        <v>43</v>
      </c>
      <c r="H661" s="276">
        <v>13</v>
      </c>
      <c r="I661" s="276">
        <v>268</v>
      </c>
      <c r="J661" s="276">
        <v>235</v>
      </c>
      <c r="K661" s="276">
        <v>10</v>
      </c>
      <c r="L661" s="276">
        <v>6</v>
      </c>
      <c r="M661" s="276">
        <v>15</v>
      </c>
      <c r="N661" s="276">
        <v>4</v>
      </c>
      <c r="O661" s="276">
        <v>58</v>
      </c>
      <c r="P661" s="272">
        <f t="shared" si="134"/>
        <v>803</v>
      </c>
      <c r="Q661" s="273">
        <f t="shared" si="135"/>
        <v>328</v>
      </c>
      <c r="R661" s="272">
        <f t="shared" si="132"/>
        <v>1131</v>
      </c>
      <c r="S661" s="278">
        <v>0</v>
      </c>
      <c r="T661" s="278">
        <v>0</v>
      </c>
      <c r="U661" s="275">
        <f t="shared" si="131"/>
        <v>0</v>
      </c>
    </row>
    <row r="662" spans="1:21" hidden="1" outlineLevel="1">
      <c r="A662" s="724"/>
      <c r="B662" s="725" t="s">
        <v>880</v>
      </c>
      <c r="C662" s="328" t="s">
        <v>881</v>
      </c>
      <c r="D662" s="276">
        <v>1965</v>
      </c>
      <c r="E662" s="276">
        <v>67</v>
      </c>
      <c r="F662" s="276">
        <v>125</v>
      </c>
      <c r="G662" s="276">
        <v>194</v>
      </c>
      <c r="H662" s="276">
        <v>46</v>
      </c>
      <c r="I662" s="276">
        <v>985</v>
      </c>
      <c r="J662" s="276">
        <v>1699</v>
      </c>
      <c r="K662" s="276">
        <v>42</v>
      </c>
      <c r="L662" s="276">
        <v>55</v>
      </c>
      <c r="M662" s="276">
        <v>94</v>
      </c>
      <c r="N662" s="276">
        <v>23</v>
      </c>
      <c r="O662" s="276">
        <v>381</v>
      </c>
      <c r="P662" s="272">
        <f t="shared" si="134"/>
        <v>3382</v>
      </c>
      <c r="Q662" s="273">
        <f t="shared" si="135"/>
        <v>2294</v>
      </c>
      <c r="R662" s="272">
        <f t="shared" si="132"/>
        <v>5676</v>
      </c>
      <c r="S662" s="278">
        <v>3</v>
      </c>
      <c r="T662" s="278">
        <v>0</v>
      </c>
      <c r="U662" s="275">
        <f t="shared" si="131"/>
        <v>3</v>
      </c>
    </row>
    <row r="663" spans="1:21" ht="22.5" hidden="1" outlineLevel="1">
      <c r="A663" s="724"/>
      <c r="B663" s="725"/>
      <c r="C663" s="328" t="s">
        <v>882</v>
      </c>
      <c r="D663" s="276">
        <v>216</v>
      </c>
      <c r="E663" s="276">
        <v>12</v>
      </c>
      <c r="F663" s="276">
        <v>17</v>
      </c>
      <c r="G663" s="276">
        <v>24</v>
      </c>
      <c r="H663" s="276">
        <v>15</v>
      </c>
      <c r="I663" s="276">
        <v>143</v>
      </c>
      <c r="J663" s="276">
        <v>140</v>
      </c>
      <c r="K663" s="277">
        <v>4</v>
      </c>
      <c r="L663" s="276">
        <v>7</v>
      </c>
      <c r="M663" s="276">
        <v>10</v>
      </c>
      <c r="N663" s="277">
        <v>2</v>
      </c>
      <c r="O663" s="276">
        <v>46</v>
      </c>
      <c r="P663" s="272">
        <f t="shared" si="134"/>
        <v>427</v>
      </c>
      <c r="Q663" s="273">
        <f t="shared" si="135"/>
        <v>209</v>
      </c>
      <c r="R663" s="272">
        <f t="shared" si="132"/>
        <v>636</v>
      </c>
      <c r="S663" s="278">
        <v>0</v>
      </c>
      <c r="T663" s="278">
        <v>1</v>
      </c>
      <c r="U663" s="275">
        <f t="shared" si="131"/>
        <v>1</v>
      </c>
    </row>
    <row r="664" spans="1:21" hidden="1" outlineLevel="1">
      <c r="A664" s="724"/>
      <c r="B664" s="725"/>
      <c r="C664" s="328" t="s">
        <v>883</v>
      </c>
      <c r="D664" s="276">
        <v>267</v>
      </c>
      <c r="E664" s="276">
        <v>15</v>
      </c>
      <c r="F664" s="276">
        <v>35</v>
      </c>
      <c r="G664" s="276">
        <v>50</v>
      </c>
      <c r="H664" s="276">
        <v>13</v>
      </c>
      <c r="I664" s="276">
        <v>325</v>
      </c>
      <c r="J664" s="276">
        <v>30</v>
      </c>
      <c r="K664" s="277">
        <v>0</v>
      </c>
      <c r="L664" s="276">
        <v>0</v>
      </c>
      <c r="M664" s="277">
        <v>2</v>
      </c>
      <c r="N664" s="277">
        <v>0</v>
      </c>
      <c r="O664" s="276">
        <v>13</v>
      </c>
      <c r="P664" s="272">
        <f t="shared" si="134"/>
        <v>705</v>
      </c>
      <c r="Q664" s="273">
        <f t="shared" si="135"/>
        <v>45</v>
      </c>
      <c r="R664" s="272">
        <f t="shared" si="132"/>
        <v>750</v>
      </c>
      <c r="S664" s="278">
        <v>0</v>
      </c>
      <c r="T664" s="278">
        <v>0</v>
      </c>
      <c r="U664" s="275">
        <f t="shared" si="131"/>
        <v>0</v>
      </c>
    </row>
    <row r="665" spans="1:21" ht="22.5" hidden="1" outlineLevel="1">
      <c r="A665" s="724"/>
      <c r="B665" s="328" t="s">
        <v>884</v>
      </c>
      <c r="C665" s="328" t="s">
        <v>885</v>
      </c>
      <c r="D665" s="276">
        <v>296</v>
      </c>
      <c r="E665" s="276">
        <v>9</v>
      </c>
      <c r="F665" s="276">
        <v>37</v>
      </c>
      <c r="G665" s="276">
        <v>37</v>
      </c>
      <c r="H665" s="276">
        <v>13</v>
      </c>
      <c r="I665" s="276">
        <v>346</v>
      </c>
      <c r="J665" s="276">
        <v>21</v>
      </c>
      <c r="K665" s="277">
        <v>0</v>
      </c>
      <c r="L665" s="277">
        <v>3</v>
      </c>
      <c r="M665" s="277">
        <v>1</v>
      </c>
      <c r="N665" s="277">
        <v>0</v>
      </c>
      <c r="O665" s="276">
        <v>16</v>
      </c>
      <c r="P665" s="272">
        <f t="shared" si="134"/>
        <v>738</v>
      </c>
      <c r="Q665" s="273">
        <f t="shared" si="135"/>
        <v>41</v>
      </c>
      <c r="R665" s="272">
        <f t="shared" si="132"/>
        <v>779</v>
      </c>
      <c r="S665" s="278">
        <v>0</v>
      </c>
      <c r="T665" s="278">
        <v>0</v>
      </c>
      <c r="U665" s="275">
        <f t="shared" si="131"/>
        <v>0</v>
      </c>
    </row>
    <row r="666" spans="1:21" ht="14.1" customHeight="1" collapsed="1">
      <c r="A666" s="721" t="s">
        <v>886</v>
      </c>
      <c r="B666" s="721"/>
      <c r="C666" s="721"/>
      <c r="D666" s="191">
        <f t="shared" ref="D666:T666" si="139">SUM(D667:D673)</f>
        <v>749</v>
      </c>
      <c r="E666" s="191">
        <f t="shared" si="139"/>
        <v>39</v>
      </c>
      <c r="F666" s="191">
        <f t="shared" si="139"/>
        <v>63</v>
      </c>
      <c r="G666" s="191">
        <f t="shared" si="139"/>
        <v>89</v>
      </c>
      <c r="H666" s="191">
        <f t="shared" si="139"/>
        <v>20</v>
      </c>
      <c r="I666" s="191">
        <f t="shared" si="139"/>
        <v>551</v>
      </c>
      <c r="J666" s="191">
        <f t="shared" si="139"/>
        <v>461</v>
      </c>
      <c r="K666" s="191">
        <f t="shared" si="139"/>
        <v>29</v>
      </c>
      <c r="L666" s="191">
        <f t="shared" si="139"/>
        <v>39</v>
      </c>
      <c r="M666" s="191">
        <f t="shared" si="139"/>
        <v>40</v>
      </c>
      <c r="N666" s="191">
        <f t="shared" si="139"/>
        <v>12</v>
      </c>
      <c r="O666" s="191">
        <f t="shared" si="139"/>
        <v>188</v>
      </c>
      <c r="P666" s="192">
        <f t="shared" si="134"/>
        <v>1511</v>
      </c>
      <c r="Q666" s="192">
        <f t="shared" si="135"/>
        <v>769</v>
      </c>
      <c r="R666" s="192">
        <f t="shared" si="132"/>
        <v>2280</v>
      </c>
      <c r="S666" s="192">
        <f t="shared" si="139"/>
        <v>0</v>
      </c>
      <c r="T666" s="192">
        <f t="shared" si="139"/>
        <v>0</v>
      </c>
      <c r="U666" s="192">
        <f t="shared" si="131"/>
        <v>0</v>
      </c>
    </row>
    <row r="667" spans="1:21" ht="22.5" hidden="1" outlineLevel="1">
      <c r="A667" s="724" t="s">
        <v>886</v>
      </c>
      <c r="B667" s="725" t="s">
        <v>887</v>
      </c>
      <c r="C667" s="328" t="s">
        <v>888</v>
      </c>
      <c r="D667" s="276">
        <v>396</v>
      </c>
      <c r="E667" s="276">
        <v>10</v>
      </c>
      <c r="F667" s="276">
        <v>33</v>
      </c>
      <c r="G667" s="276">
        <v>39</v>
      </c>
      <c r="H667" s="276">
        <v>7</v>
      </c>
      <c r="I667" s="276">
        <v>250</v>
      </c>
      <c r="J667" s="276">
        <v>169</v>
      </c>
      <c r="K667" s="277">
        <v>10</v>
      </c>
      <c r="L667" s="276">
        <v>15</v>
      </c>
      <c r="M667" s="276">
        <v>11</v>
      </c>
      <c r="N667" s="276">
        <v>3</v>
      </c>
      <c r="O667" s="276">
        <v>64</v>
      </c>
      <c r="P667" s="272">
        <f t="shared" si="134"/>
        <v>735</v>
      </c>
      <c r="Q667" s="273">
        <f t="shared" si="135"/>
        <v>272</v>
      </c>
      <c r="R667" s="272">
        <f t="shared" si="132"/>
        <v>1007</v>
      </c>
      <c r="S667" s="278">
        <v>0</v>
      </c>
      <c r="T667" s="278">
        <v>0</v>
      </c>
      <c r="U667" s="275">
        <f t="shared" si="131"/>
        <v>0</v>
      </c>
    </row>
    <row r="668" spans="1:21" ht="22.5" hidden="1" outlineLevel="1">
      <c r="A668" s="724"/>
      <c r="B668" s="725"/>
      <c r="C668" s="328" t="s">
        <v>889</v>
      </c>
      <c r="D668" s="276">
        <v>38</v>
      </c>
      <c r="E668" s="277">
        <v>4</v>
      </c>
      <c r="F668" s="276">
        <v>7</v>
      </c>
      <c r="G668" s="276">
        <v>7</v>
      </c>
      <c r="H668" s="276">
        <v>0</v>
      </c>
      <c r="I668" s="276">
        <v>45</v>
      </c>
      <c r="J668" s="276">
        <v>24</v>
      </c>
      <c r="K668" s="277">
        <v>2</v>
      </c>
      <c r="L668" s="276">
        <v>3</v>
      </c>
      <c r="M668" s="276">
        <v>2</v>
      </c>
      <c r="N668" s="277">
        <v>1</v>
      </c>
      <c r="O668" s="276">
        <v>5</v>
      </c>
      <c r="P668" s="272">
        <f t="shared" si="134"/>
        <v>101</v>
      </c>
      <c r="Q668" s="273">
        <f t="shared" si="135"/>
        <v>37</v>
      </c>
      <c r="R668" s="272">
        <f t="shared" si="132"/>
        <v>138</v>
      </c>
      <c r="S668" s="278">
        <v>0</v>
      </c>
      <c r="T668" s="278">
        <v>0</v>
      </c>
      <c r="U668" s="275">
        <f t="shared" si="131"/>
        <v>0</v>
      </c>
    </row>
    <row r="669" spans="1:21" ht="33.75" hidden="1" outlineLevel="1">
      <c r="A669" s="724"/>
      <c r="B669" s="328" t="s">
        <v>890</v>
      </c>
      <c r="C669" s="328" t="s">
        <v>891</v>
      </c>
      <c r="D669" s="276">
        <v>57</v>
      </c>
      <c r="E669" s="277">
        <v>6</v>
      </c>
      <c r="F669" s="276">
        <v>1</v>
      </c>
      <c r="G669" s="276">
        <v>4</v>
      </c>
      <c r="H669" s="277">
        <v>1</v>
      </c>
      <c r="I669" s="276">
        <v>7</v>
      </c>
      <c r="J669" s="276">
        <v>146</v>
      </c>
      <c r="K669" s="277">
        <v>9</v>
      </c>
      <c r="L669" s="277">
        <v>6</v>
      </c>
      <c r="M669" s="276">
        <v>11</v>
      </c>
      <c r="N669" s="276">
        <v>1</v>
      </c>
      <c r="O669" s="276">
        <v>19</v>
      </c>
      <c r="P669" s="272">
        <f t="shared" si="134"/>
        <v>76</v>
      </c>
      <c r="Q669" s="273">
        <f t="shared" si="135"/>
        <v>192</v>
      </c>
      <c r="R669" s="272">
        <f t="shared" si="132"/>
        <v>268</v>
      </c>
      <c r="S669" s="278">
        <v>0</v>
      </c>
      <c r="T669" s="278">
        <v>0</v>
      </c>
      <c r="U669" s="275">
        <f t="shared" si="131"/>
        <v>0</v>
      </c>
    </row>
    <row r="670" spans="1:21" ht="22.5" hidden="1" outlineLevel="1">
      <c r="A670" s="724"/>
      <c r="B670" s="328" t="s">
        <v>892</v>
      </c>
      <c r="C670" s="328" t="s">
        <v>893</v>
      </c>
      <c r="D670" s="276">
        <v>27</v>
      </c>
      <c r="E670" s="277">
        <v>0</v>
      </c>
      <c r="F670" s="276">
        <v>3</v>
      </c>
      <c r="G670" s="276">
        <v>3</v>
      </c>
      <c r="H670" s="277">
        <v>1</v>
      </c>
      <c r="I670" s="277">
        <v>12</v>
      </c>
      <c r="J670" s="276">
        <v>13</v>
      </c>
      <c r="K670" s="277">
        <v>0</v>
      </c>
      <c r="L670" s="277">
        <v>1</v>
      </c>
      <c r="M670" s="277">
        <v>0</v>
      </c>
      <c r="N670" s="277">
        <v>1</v>
      </c>
      <c r="O670" s="277">
        <v>8</v>
      </c>
      <c r="P670" s="272">
        <f t="shared" si="134"/>
        <v>46</v>
      </c>
      <c r="Q670" s="273">
        <f t="shared" si="135"/>
        <v>23</v>
      </c>
      <c r="R670" s="272">
        <f t="shared" si="132"/>
        <v>69</v>
      </c>
      <c r="S670" s="278">
        <v>0</v>
      </c>
      <c r="T670" s="278">
        <v>0</v>
      </c>
      <c r="U670" s="275">
        <f t="shared" si="131"/>
        <v>0</v>
      </c>
    </row>
    <row r="671" spans="1:21" ht="22.5" hidden="1" outlineLevel="1">
      <c r="A671" s="724"/>
      <c r="B671" s="725" t="s">
        <v>894</v>
      </c>
      <c r="C671" s="328" t="s">
        <v>895</v>
      </c>
      <c r="D671" s="276">
        <v>1</v>
      </c>
      <c r="E671" s="277">
        <v>0</v>
      </c>
      <c r="F671" s="277">
        <v>0</v>
      </c>
      <c r="G671" s="277">
        <v>0</v>
      </c>
      <c r="H671" s="277">
        <v>0</v>
      </c>
      <c r="I671" s="276">
        <v>3</v>
      </c>
      <c r="J671" s="277">
        <v>0</v>
      </c>
      <c r="K671" s="277">
        <v>0</v>
      </c>
      <c r="L671" s="277">
        <v>0</v>
      </c>
      <c r="M671" s="277">
        <v>0</v>
      </c>
      <c r="N671" s="277">
        <v>0</v>
      </c>
      <c r="O671" s="277">
        <v>0</v>
      </c>
      <c r="P671" s="272">
        <f t="shared" si="134"/>
        <v>4</v>
      </c>
      <c r="Q671" s="273">
        <f t="shared" si="135"/>
        <v>0</v>
      </c>
      <c r="R671" s="272">
        <f t="shared" si="132"/>
        <v>4</v>
      </c>
      <c r="S671" s="278">
        <v>0</v>
      </c>
      <c r="T671" s="278">
        <v>0</v>
      </c>
      <c r="U671" s="275">
        <f t="shared" si="131"/>
        <v>0</v>
      </c>
    </row>
    <row r="672" spans="1:21" hidden="1" outlineLevel="1">
      <c r="A672" s="724"/>
      <c r="B672" s="725"/>
      <c r="C672" s="328" t="s">
        <v>896</v>
      </c>
      <c r="D672" s="276">
        <v>136</v>
      </c>
      <c r="E672" s="276">
        <v>18</v>
      </c>
      <c r="F672" s="276">
        <v>9</v>
      </c>
      <c r="G672" s="276">
        <v>20</v>
      </c>
      <c r="H672" s="276">
        <v>6</v>
      </c>
      <c r="I672" s="276">
        <v>157</v>
      </c>
      <c r="J672" s="276">
        <v>105</v>
      </c>
      <c r="K672" s="276">
        <v>8</v>
      </c>
      <c r="L672" s="276">
        <v>13</v>
      </c>
      <c r="M672" s="276">
        <v>15</v>
      </c>
      <c r="N672" s="276">
        <v>5</v>
      </c>
      <c r="O672" s="276">
        <v>87</v>
      </c>
      <c r="P672" s="272">
        <f t="shared" si="134"/>
        <v>346</v>
      </c>
      <c r="Q672" s="273">
        <f t="shared" si="135"/>
        <v>233</v>
      </c>
      <c r="R672" s="272">
        <f t="shared" si="132"/>
        <v>579</v>
      </c>
      <c r="S672" s="278">
        <v>0</v>
      </c>
      <c r="T672" s="278">
        <v>0</v>
      </c>
      <c r="U672" s="275">
        <f t="shared" si="131"/>
        <v>0</v>
      </c>
    </row>
    <row r="673" spans="1:21" ht="22.5" hidden="1" outlineLevel="1">
      <c r="A673" s="724"/>
      <c r="B673" s="725"/>
      <c r="C673" s="328" t="s">
        <v>897</v>
      </c>
      <c r="D673" s="276">
        <v>94</v>
      </c>
      <c r="E673" s="277">
        <v>1</v>
      </c>
      <c r="F673" s="276">
        <v>10</v>
      </c>
      <c r="G673" s="276">
        <v>16</v>
      </c>
      <c r="H673" s="276">
        <v>5</v>
      </c>
      <c r="I673" s="276">
        <v>77</v>
      </c>
      <c r="J673" s="276">
        <v>4</v>
      </c>
      <c r="K673" s="276">
        <v>0</v>
      </c>
      <c r="L673" s="277">
        <v>1</v>
      </c>
      <c r="M673" s="277">
        <v>1</v>
      </c>
      <c r="N673" s="277">
        <v>1</v>
      </c>
      <c r="O673" s="276">
        <v>5</v>
      </c>
      <c r="P673" s="272">
        <f t="shared" si="134"/>
        <v>203</v>
      </c>
      <c r="Q673" s="273">
        <f t="shared" si="135"/>
        <v>12</v>
      </c>
      <c r="R673" s="272">
        <f t="shared" si="132"/>
        <v>215</v>
      </c>
      <c r="S673" s="278">
        <v>0</v>
      </c>
      <c r="T673" s="278">
        <v>0</v>
      </c>
      <c r="U673" s="275">
        <f t="shared" si="131"/>
        <v>0</v>
      </c>
    </row>
    <row r="674" spans="1:21" ht="14.1" customHeight="1" collapsed="1">
      <c r="A674" s="721" t="s">
        <v>898</v>
      </c>
      <c r="B674" s="721"/>
      <c r="C674" s="721"/>
      <c r="D674" s="191">
        <f t="shared" ref="D674:T674" si="140">+D675+D676+D677</f>
        <v>102</v>
      </c>
      <c r="E674" s="191">
        <f t="shared" si="140"/>
        <v>4</v>
      </c>
      <c r="F674" s="191">
        <f t="shared" si="140"/>
        <v>10</v>
      </c>
      <c r="G674" s="191">
        <f t="shared" si="140"/>
        <v>9</v>
      </c>
      <c r="H674" s="191">
        <f t="shared" si="140"/>
        <v>1</v>
      </c>
      <c r="I674" s="191">
        <f t="shared" si="140"/>
        <v>89</v>
      </c>
      <c r="J674" s="191">
        <f t="shared" si="140"/>
        <v>6</v>
      </c>
      <c r="K674" s="191">
        <f t="shared" si="140"/>
        <v>0</v>
      </c>
      <c r="L674" s="191">
        <f t="shared" si="140"/>
        <v>1</v>
      </c>
      <c r="M674" s="191">
        <f t="shared" si="140"/>
        <v>1</v>
      </c>
      <c r="N674" s="191">
        <f t="shared" si="140"/>
        <v>0</v>
      </c>
      <c r="O674" s="191">
        <f t="shared" si="140"/>
        <v>4</v>
      </c>
      <c r="P674" s="192">
        <f t="shared" si="134"/>
        <v>215</v>
      </c>
      <c r="Q674" s="192">
        <f t="shared" si="135"/>
        <v>12</v>
      </c>
      <c r="R674" s="192">
        <f t="shared" si="132"/>
        <v>227</v>
      </c>
      <c r="S674" s="192">
        <f t="shared" si="140"/>
        <v>0</v>
      </c>
      <c r="T674" s="192">
        <f t="shared" si="140"/>
        <v>0</v>
      </c>
      <c r="U674" s="192">
        <f t="shared" si="131"/>
        <v>0</v>
      </c>
    </row>
    <row r="675" spans="1:21" hidden="1" outlineLevel="1">
      <c r="A675" s="724" t="s">
        <v>899</v>
      </c>
      <c r="B675" s="725" t="s">
        <v>900</v>
      </c>
      <c r="C675" s="328" t="s">
        <v>901</v>
      </c>
      <c r="D675" s="276">
        <v>32</v>
      </c>
      <c r="E675" s="276">
        <v>1</v>
      </c>
      <c r="F675" s="276">
        <v>6</v>
      </c>
      <c r="G675" s="276">
        <v>6</v>
      </c>
      <c r="H675" s="276">
        <v>1</v>
      </c>
      <c r="I675" s="276">
        <v>43</v>
      </c>
      <c r="J675" s="277">
        <v>5</v>
      </c>
      <c r="K675" s="277">
        <v>0</v>
      </c>
      <c r="L675" s="277">
        <v>1</v>
      </c>
      <c r="M675" s="277">
        <v>1</v>
      </c>
      <c r="N675" s="277">
        <v>0</v>
      </c>
      <c r="O675" s="277">
        <v>4</v>
      </c>
      <c r="P675" s="272">
        <f t="shared" si="134"/>
        <v>89</v>
      </c>
      <c r="Q675" s="273">
        <f t="shared" si="135"/>
        <v>11</v>
      </c>
      <c r="R675" s="272">
        <f t="shared" si="132"/>
        <v>100</v>
      </c>
      <c r="S675" s="278">
        <v>0</v>
      </c>
      <c r="T675" s="278">
        <v>0</v>
      </c>
      <c r="U675" s="275">
        <f t="shared" si="131"/>
        <v>0</v>
      </c>
    </row>
    <row r="676" spans="1:21" hidden="1" outlineLevel="1">
      <c r="A676" s="724"/>
      <c r="B676" s="725"/>
      <c r="C676" s="328" t="s">
        <v>902</v>
      </c>
      <c r="D676" s="277">
        <v>3</v>
      </c>
      <c r="E676" s="277">
        <v>0</v>
      </c>
      <c r="F676" s="277">
        <v>0</v>
      </c>
      <c r="G676" s="276">
        <v>0</v>
      </c>
      <c r="H676" s="277">
        <v>0</v>
      </c>
      <c r="I676" s="276">
        <v>6</v>
      </c>
      <c r="J676" s="277">
        <v>1</v>
      </c>
      <c r="K676" s="277">
        <v>0</v>
      </c>
      <c r="L676" s="277">
        <v>0</v>
      </c>
      <c r="M676" s="277">
        <v>0</v>
      </c>
      <c r="N676" s="277">
        <v>0</v>
      </c>
      <c r="O676" s="277">
        <v>0</v>
      </c>
      <c r="P676" s="272">
        <f t="shared" si="134"/>
        <v>9</v>
      </c>
      <c r="Q676" s="273">
        <f t="shared" si="135"/>
        <v>1</v>
      </c>
      <c r="R676" s="272">
        <f t="shared" si="132"/>
        <v>10</v>
      </c>
      <c r="S676" s="278">
        <v>0</v>
      </c>
      <c r="T676" s="278">
        <v>0</v>
      </c>
      <c r="U676" s="275">
        <f t="shared" si="131"/>
        <v>0</v>
      </c>
    </row>
    <row r="677" spans="1:21" ht="33.75" hidden="1" outlineLevel="1">
      <c r="A677" s="724"/>
      <c r="B677" s="328" t="s">
        <v>903</v>
      </c>
      <c r="C677" s="328" t="s">
        <v>904</v>
      </c>
      <c r="D677" s="276">
        <v>67</v>
      </c>
      <c r="E677" s="277">
        <v>3</v>
      </c>
      <c r="F677" s="276">
        <v>4</v>
      </c>
      <c r="G677" s="277">
        <v>3</v>
      </c>
      <c r="H677" s="277">
        <v>0</v>
      </c>
      <c r="I677" s="276">
        <v>40</v>
      </c>
      <c r="J677" s="277">
        <v>0</v>
      </c>
      <c r="K677" s="277">
        <v>0</v>
      </c>
      <c r="L677" s="277">
        <v>0</v>
      </c>
      <c r="M677" s="277">
        <v>0</v>
      </c>
      <c r="N677" s="277">
        <v>0</v>
      </c>
      <c r="O677" s="277">
        <v>0</v>
      </c>
      <c r="P677" s="272">
        <f t="shared" si="134"/>
        <v>117</v>
      </c>
      <c r="Q677" s="273">
        <f t="shared" si="135"/>
        <v>0</v>
      </c>
      <c r="R677" s="272">
        <f t="shared" si="132"/>
        <v>117</v>
      </c>
      <c r="S677" s="278">
        <v>0</v>
      </c>
      <c r="T677" s="278">
        <v>0</v>
      </c>
      <c r="U677" s="275">
        <f t="shared" si="131"/>
        <v>0</v>
      </c>
    </row>
    <row r="678" spans="1:21" ht="14.1" customHeight="1" collapsed="1">
      <c r="A678" s="721" t="s">
        <v>905</v>
      </c>
      <c r="B678" s="721"/>
      <c r="C678" s="721"/>
      <c r="D678" s="191">
        <f t="shared" ref="D678:T678" si="141">SUM(D679:D689)</f>
        <v>679</v>
      </c>
      <c r="E678" s="191">
        <f t="shared" si="141"/>
        <v>13</v>
      </c>
      <c r="F678" s="191">
        <f t="shared" si="141"/>
        <v>33</v>
      </c>
      <c r="G678" s="191">
        <f t="shared" si="141"/>
        <v>27</v>
      </c>
      <c r="H678" s="191">
        <f t="shared" si="141"/>
        <v>8</v>
      </c>
      <c r="I678" s="191">
        <f t="shared" si="141"/>
        <v>171</v>
      </c>
      <c r="J678" s="191">
        <f t="shared" si="141"/>
        <v>724</v>
      </c>
      <c r="K678" s="191">
        <f t="shared" si="141"/>
        <v>7</v>
      </c>
      <c r="L678" s="191">
        <f t="shared" si="141"/>
        <v>15</v>
      </c>
      <c r="M678" s="191">
        <f t="shared" si="141"/>
        <v>16</v>
      </c>
      <c r="N678" s="191">
        <f t="shared" si="141"/>
        <v>6</v>
      </c>
      <c r="O678" s="191">
        <f t="shared" si="141"/>
        <v>74</v>
      </c>
      <c r="P678" s="192">
        <f t="shared" si="134"/>
        <v>931</v>
      </c>
      <c r="Q678" s="192">
        <f t="shared" si="135"/>
        <v>842</v>
      </c>
      <c r="R678" s="192">
        <f t="shared" si="132"/>
        <v>1773</v>
      </c>
      <c r="S678" s="192">
        <f t="shared" si="141"/>
        <v>2</v>
      </c>
      <c r="T678" s="192">
        <f t="shared" si="141"/>
        <v>1</v>
      </c>
      <c r="U678" s="192">
        <f t="shared" si="131"/>
        <v>3</v>
      </c>
    </row>
    <row r="679" spans="1:21" hidden="1" outlineLevel="1">
      <c r="A679" s="727" t="s">
        <v>905</v>
      </c>
      <c r="B679" s="328" t="s">
        <v>906</v>
      </c>
      <c r="C679" s="328" t="s">
        <v>907</v>
      </c>
      <c r="D679" s="276">
        <v>3</v>
      </c>
      <c r="E679" s="277">
        <v>0</v>
      </c>
      <c r="F679" s="277">
        <v>1</v>
      </c>
      <c r="G679" s="277">
        <v>0</v>
      </c>
      <c r="H679" s="276">
        <v>0</v>
      </c>
      <c r="I679" s="277">
        <v>0</v>
      </c>
      <c r="J679" s="276">
        <v>15</v>
      </c>
      <c r="K679" s="276">
        <v>3</v>
      </c>
      <c r="L679" s="277">
        <v>1</v>
      </c>
      <c r="M679" s="277">
        <v>1</v>
      </c>
      <c r="N679" s="277">
        <v>0</v>
      </c>
      <c r="O679" s="276">
        <v>12</v>
      </c>
      <c r="P679" s="272">
        <f t="shared" si="134"/>
        <v>4</v>
      </c>
      <c r="Q679" s="273">
        <f t="shared" si="135"/>
        <v>32</v>
      </c>
      <c r="R679" s="272">
        <f t="shared" si="132"/>
        <v>36</v>
      </c>
      <c r="S679" s="278">
        <v>0</v>
      </c>
      <c r="T679" s="278">
        <v>0</v>
      </c>
      <c r="U679" s="275">
        <f t="shared" si="131"/>
        <v>0</v>
      </c>
    </row>
    <row r="680" spans="1:21" ht="15" hidden="1" customHeight="1" outlineLevel="1">
      <c r="A680" s="728"/>
      <c r="B680" s="328" t="s">
        <v>908</v>
      </c>
      <c r="C680" s="328" t="s">
        <v>909</v>
      </c>
      <c r="D680" s="276">
        <v>16</v>
      </c>
      <c r="E680" s="277">
        <v>0</v>
      </c>
      <c r="F680" s="277">
        <v>0</v>
      </c>
      <c r="G680" s="277">
        <v>0</v>
      </c>
      <c r="H680" s="277">
        <v>1</v>
      </c>
      <c r="I680" s="276">
        <v>4</v>
      </c>
      <c r="J680" s="276">
        <v>14</v>
      </c>
      <c r="K680" s="277">
        <v>1</v>
      </c>
      <c r="L680" s="277">
        <v>2</v>
      </c>
      <c r="M680" s="277">
        <v>1</v>
      </c>
      <c r="N680" s="277">
        <v>0</v>
      </c>
      <c r="O680" s="276">
        <v>4</v>
      </c>
      <c r="P680" s="272">
        <f t="shared" si="134"/>
        <v>21</v>
      </c>
      <c r="Q680" s="273">
        <f t="shared" si="135"/>
        <v>22</v>
      </c>
      <c r="R680" s="272">
        <f t="shared" si="132"/>
        <v>43</v>
      </c>
      <c r="S680" s="278">
        <v>0</v>
      </c>
      <c r="T680" s="278">
        <v>0</v>
      </c>
      <c r="U680" s="275">
        <f t="shared" si="131"/>
        <v>0</v>
      </c>
    </row>
    <row r="681" spans="1:21" ht="15" hidden="1" customHeight="1" outlineLevel="1">
      <c r="A681" s="728"/>
      <c r="B681" s="725" t="s">
        <v>910</v>
      </c>
      <c r="C681" s="328" t="s">
        <v>911</v>
      </c>
      <c r="D681" s="276">
        <v>98</v>
      </c>
      <c r="E681" s="276">
        <v>3</v>
      </c>
      <c r="F681" s="276">
        <v>4</v>
      </c>
      <c r="G681" s="276">
        <v>3</v>
      </c>
      <c r="H681" s="277">
        <v>0</v>
      </c>
      <c r="I681" s="276">
        <v>19</v>
      </c>
      <c r="J681" s="276">
        <v>199</v>
      </c>
      <c r="K681" s="277">
        <v>1</v>
      </c>
      <c r="L681" s="276">
        <v>4</v>
      </c>
      <c r="M681" s="276">
        <v>2</v>
      </c>
      <c r="N681" s="277">
        <v>4</v>
      </c>
      <c r="O681" s="276">
        <v>22</v>
      </c>
      <c r="P681" s="272">
        <f t="shared" si="134"/>
        <v>127</v>
      </c>
      <c r="Q681" s="273">
        <f t="shared" si="135"/>
        <v>232</v>
      </c>
      <c r="R681" s="272">
        <f t="shared" si="132"/>
        <v>359</v>
      </c>
      <c r="S681" s="278">
        <v>0</v>
      </c>
      <c r="T681" s="278">
        <v>1</v>
      </c>
      <c r="U681" s="275">
        <f t="shared" si="131"/>
        <v>1</v>
      </c>
    </row>
    <row r="682" spans="1:21" ht="15" hidden="1" customHeight="1" outlineLevel="1">
      <c r="A682" s="728"/>
      <c r="B682" s="725"/>
      <c r="C682" s="328" t="s">
        <v>912</v>
      </c>
      <c r="D682" s="276">
        <v>306</v>
      </c>
      <c r="E682" s="277">
        <v>3</v>
      </c>
      <c r="F682" s="277">
        <v>13</v>
      </c>
      <c r="G682" s="276">
        <v>14</v>
      </c>
      <c r="H682" s="277">
        <v>2</v>
      </c>
      <c r="I682" s="276">
        <v>63</v>
      </c>
      <c r="J682" s="276">
        <v>347</v>
      </c>
      <c r="K682" s="277">
        <v>2</v>
      </c>
      <c r="L682" s="277">
        <v>2</v>
      </c>
      <c r="M682" s="277">
        <v>4</v>
      </c>
      <c r="N682" s="277">
        <v>2</v>
      </c>
      <c r="O682" s="276">
        <v>11</v>
      </c>
      <c r="P682" s="272">
        <f t="shared" si="134"/>
        <v>401</v>
      </c>
      <c r="Q682" s="273">
        <f t="shared" si="135"/>
        <v>368</v>
      </c>
      <c r="R682" s="272">
        <f t="shared" si="132"/>
        <v>769</v>
      </c>
      <c r="S682" s="278">
        <v>0</v>
      </c>
      <c r="T682" s="278">
        <v>0</v>
      </c>
      <c r="U682" s="275">
        <f t="shared" si="131"/>
        <v>0</v>
      </c>
    </row>
    <row r="683" spans="1:21" ht="22.5" hidden="1" outlineLevel="1">
      <c r="A683" s="728"/>
      <c r="B683" s="725" t="s">
        <v>913</v>
      </c>
      <c r="C683" s="328" t="s">
        <v>914</v>
      </c>
      <c r="D683" s="276">
        <v>5</v>
      </c>
      <c r="E683" s="277">
        <v>0</v>
      </c>
      <c r="F683" s="277">
        <v>0</v>
      </c>
      <c r="G683" s="277">
        <v>0</v>
      </c>
      <c r="H683" s="277">
        <v>0</v>
      </c>
      <c r="I683" s="277">
        <v>0</v>
      </c>
      <c r="J683" s="277">
        <v>5</v>
      </c>
      <c r="K683" s="277">
        <v>0</v>
      </c>
      <c r="L683" s="277">
        <v>0</v>
      </c>
      <c r="M683" s="277">
        <v>0</v>
      </c>
      <c r="N683" s="277">
        <v>0</v>
      </c>
      <c r="O683" s="277">
        <v>0</v>
      </c>
      <c r="P683" s="272">
        <f t="shared" si="134"/>
        <v>5</v>
      </c>
      <c r="Q683" s="273">
        <f t="shared" si="135"/>
        <v>5</v>
      </c>
      <c r="R683" s="272">
        <f t="shared" si="132"/>
        <v>10</v>
      </c>
      <c r="S683" s="278">
        <v>0</v>
      </c>
      <c r="T683" s="278">
        <v>0</v>
      </c>
      <c r="U683" s="275">
        <f t="shared" si="131"/>
        <v>0</v>
      </c>
    </row>
    <row r="684" spans="1:21" ht="15" hidden="1" customHeight="1" outlineLevel="1">
      <c r="A684" s="728"/>
      <c r="B684" s="725"/>
      <c r="C684" s="328" t="s">
        <v>915</v>
      </c>
      <c r="D684" s="276">
        <v>66</v>
      </c>
      <c r="E684" s="276">
        <v>0</v>
      </c>
      <c r="F684" s="277">
        <v>2</v>
      </c>
      <c r="G684" s="276">
        <v>2</v>
      </c>
      <c r="H684" s="277">
        <v>2</v>
      </c>
      <c r="I684" s="276">
        <v>14</v>
      </c>
      <c r="J684" s="276">
        <v>49</v>
      </c>
      <c r="K684" s="276">
        <v>0</v>
      </c>
      <c r="L684" s="276">
        <v>2</v>
      </c>
      <c r="M684" s="277">
        <v>1</v>
      </c>
      <c r="N684" s="277">
        <v>0</v>
      </c>
      <c r="O684" s="276">
        <v>7</v>
      </c>
      <c r="P684" s="272">
        <f t="shared" si="134"/>
        <v>86</v>
      </c>
      <c r="Q684" s="273">
        <f t="shared" si="135"/>
        <v>59</v>
      </c>
      <c r="R684" s="272">
        <f t="shared" si="132"/>
        <v>145</v>
      </c>
      <c r="S684" s="278">
        <v>0</v>
      </c>
      <c r="T684" s="278">
        <v>0</v>
      </c>
      <c r="U684" s="275">
        <f t="shared" si="131"/>
        <v>0</v>
      </c>
    </row>
    <row r="685" spans="1:21" ht="15" hidden="1" customHeight="1" outlineLevel="1">
      <c r="A685" s="728"/>
      <c r="B685" s="725" t="s">
        <v>916</v>
      </c>
      <c r="C685" s="328" t="s">
        <v>917</v>
      </c>
      <c r="D685" s="276">
        <v>1</v>
      </c>
      <c r="E685" s="277">
        <v>0</v>
      </c>
      <c r="F685" s="277">
        <v>0</v>
      </c>
      <c r="G685" s="276">
        <v>0</v>
      </c>
      <c r="H685" s="277">
        <v>0</v>
      </c>
      <c r="I685" s="277">
        <v>3</v>
      </c>
      <c r="J685" s="277">
        <v>0</v>
      </c>
      <c r="K685" s="277">
        <v>0</v>
      </c>
      <c r="L685" s="277">
        <v>0</v>
      </c>
      <c r="M685" s="277">
        <v>0</v>
      </c>
      <c r="N685" s="277">
        <v>0</v>
      </c>
      <c r="O685" s="276">
        <v>1</v>
      </c>
      <c r="P685" s="272">
        <f t="shared" si="134"/>
        <v>4</v>
      </c>
      <c r="Q685" s="273">
        <f t="shared" si="135"/>
        <v>1</v>
      </c>
      <c r="R685" s="272">
        <f t="shared" si="132"/>
        <v>5</v>
      </c>
      <c r="S685" s="278">
        <v>0</v>
      </c>
      <c r="T685" s="278">
        <v>0</v>
      </c>
      <c r="U685" s="275">
        <f t="shared" si="131"/>
        <v>0</v>
      </c>
    </row>
    <row r="686" spans="1:21" ht="15" hidden="1" customHeight="1" outlineLevel="1">
      <c r="A686" s="728"/>
      <c r="B686" s="725"/>
      <c r="C686" s="328" t="s">
        <v>918</v>
      </c>
      <c r="D686" s="277">
        <v>0</v>
      </c>
      <c r="E686" s="277">
        <v>0</v>
      </c>
      <c r="F686" s="277">
        <v>0</v>
      </c>
      <c r="G686" s="277">
        <v>0</v>
      </c>
      <c r="H686" s="277">
        <v>0</v>
      </c>
      <c r="I686" s="277">
        <v>0</v>
      </c>
      <c r="J686" s="277">
        <v>4</v>
      </c>
      <c r="K686" s="277">
        <v>0</v>
      </c>
      <c r="L686" s="277">
        <v>0</v>
      </c>
      <c r="M686" s="277">
        <v>0</v>
      </c>
      <c r="N686" s="277">
        <v>0</v>
      </c>
      <c r="O686" s="277">
        <v>1</v>
      </c>
      <c r="P686" s="272">
        <f t="shared" si="134"/>
        <v>0</v>
      </c>
      <c r="Q686" s="273">
        <f t="shared" si="135"/>
        <v>5</v>
      </c>
      <c r="R686" s="272">
        <f t="shared" si="132"/>
        <v>5</v>
      </c>
      <c r="S686" s="278">
        <v>1</v>
      </c>
      <c r="T686" s="278">
        <v>0</v>
      </c>
      <c r="U686" s="275">
        <f t="shared" si="131"/>
        <v>1</v>
      </c>
    </row>
    <row r="687" spans="1:21" ht="15" hidden="1" customHeight="1" outlineLevel="1">
      <c r="A687" s="728"/>
      <c r="B687" s="725"/>
      <c r="C687" s="328" t="s">
        <v>919</v>
      </c>
      <c r="D687" s="277">
        <v>3</v>
      </c>
      <c r="E687" s="277">
        <v>0</v>
      </c>
      <c r="F687" s="277">
        <v>0</v>
      </c>
      <c r="G687" s="277">
        <v>0</v>
      </c>
      <c r="H687" s="277">
        <v>0</v>
      </c>
      <c r="I687" s="276">
        <v>2</v>
      </c>
      <c r="J687" s="276">
        <v>1</v>
      </c>
      <c r="K687" s="277">
        <v>0</v>
      </c>
      <c r="L687" s="277">
        <v>0</v>
      </c>
      <c r="M687" s="277">
        <v>0</v>
      </c>
      <c r="N687" s="277">
        <v>0</v>
      </c>
      <c r="O687" s="277">
        <v>0</v>
      </c>
      <c r="P687" s="272">
        <f t="shared" si="134"/>
        <v>5</v>
      </c>
      <c r="Q687" s="273">
        <f t="shared" si="135"/>
        <v>1</v>
      </c>
      <c r="R687" s="272">
        <f t="shared" si="132"/>
        <v>6</v>
      </c>
      <c r="S687" s="278">
        <v>0</v>
      </c>
      <c r="T687" s="278">
        <v>0</v>
      </c>
      <c r="U687" s="275">
        <f t="shared" si="131"/>
        <v>0</v>
      </c>
    </row>
    <row r="688" spans="1:21" ht="15" hidden="1" customHeight="1" outlineLevel="1">
      <c r="A688" s="728"/>
      <c r="B688" s="725"/>
      <c r="C688" s="328" t="s">
        <v>920</v>
      </c>
      <c r="D688" s="276">
        <v>100</v>
      </c>
      <c r="E688" s="276">
        <v>6</v>
      </c>
      <c r="F688" s="277">
        <v>10</v>
      </c>
      <c r="G688" s="276">
        <v>4</v>
      </c>
      <c r="H688" s="276">
        <v>0</v>
      </c>
      <c r="I688" s="276">
        <v>54</v>
      </c>
      <c r="J688" s="276">
        <v>27</v>
      </c>
      <c r="K688" s="277">
        <v>0</v>
      </c>
      <c r="L688" s="277">
        <v>2</v>
      </c>
      <c r="M688" s="276">
        <v>2</v>
      </c>
      <c r="N688" s="277">
        <v>0</v>
      </c>
      <c r="O688" s="276">
        <v>6</v>
      </c>
      <c r="P688" s="272">
        <f t="shared" si="134"/>
        <v>174</v>
      </c>
      <c r="Q688" s="273">
        <f t="shared" si="135"/>
        <v>37</v>
      </c>
      <c r="R688" s="272">
        <f t="shared" si="132"/>
        <v>211</v>
      </c>
      <c r="S688" s="278">
        <v>1</v>
      </c>
      <c r="T688" s="278">
        <v>0</v>
      </c>
      <c r="U688" s="275">
        <f t="shared" si="131"/>
        <v>1</v>
      </c>
    </row>
    <row r="689" spans="1:21" ht="33.75" hidden="1" outlineLevel="1">
      <c r="A689" s="729"/>
      <c r="B689" s="328" t="s">
        <v>921</v>
      </c>
      <c r="C689" s="328" t="s">
        <v>922</v>
      </c>
      <c r="D689" s="276">
        <v>81</v>
      </c>
      <c r="E689" s="277">
        <v>1</v>
      </c>
      <c r="F689" s="277">
        <v>3</v>
      </c>
      <c r="G689" s="276">
        <v>4</v>
      </c>
      <c r="H689" s="276">
        <v>3</v>
      </c>
      <c r="I689" s="276">
        <v>12</v>
      </c>
      <c r="J689" s="276">
        <v>63</v>
      </c>
      <c r="K689" s="277">
        <v>0</v>
      </c>
      <c r="L689" s="277">
        <v>2</v>
      </c>
      <c r="M689" s="276">
        <v>5</v>
      </c>
      <c r="N689" s="277">
        <v>0</v>
      </c>
      <c r="O689" s="277">
        <v>10</v>
      </c>
      <c r="P689" s="272">
        <f t="shared" si="134"/>
        <v>104</v>
      </c>
      <c r="Q689" s="273">
        <f t="shared" si="135"/>
        <v>80</v>
      </c>
      <c r="R689" s="272">
        <f t="shared" si="132"/>
        <v>184</v>
      </c>
      <c r="S689" s="278">
        <v>0</v>
      </c>
      <c r="T689" s="278">
        <v>0</v>
      </c>
      <c r="U689" s="275">
        <f t="shared" si="131"/>
        <v>0</v>
      </c>
    </row>
    <row r="690" spans="1:21" ht="14.1" customHeight="1" collapsed="1">
      <c r="A690" s="721" t="s">
        <v>923</v>
      </c>
      <c r="B690" s="721"/>
      <c r="C690" s="721"/>
      <c r="D690" s="191">
        <f t="shared" ref="D690:T690" si="142">SUM(D691:D695)</f>
        <v>751</v>
      </c>
      <c r="E690" s="191">
        <f t="shared" si="142"/>
        <v>8</v>
      </c>
      <c r="F690" s="191">
        <f t="shared" si="142"/>
        <v>26</v>
      </c>
      <c r="G690" s="191">
        <f t="shared" si="142"/>
        <v>16</v>
      </c>
      <c r="H690" s="191">
        <f t="shared" si="142"/>
        <v>7</v>
      </c>
      <c r="I690" s="191">
        <f t="shared" si="142"/>
        <v>138</v>
      </c>
      <c r="J690" s="191">
        <f t="shared" si="142"/>
        <v>1733</v>
      </c>
      <c r="K690" s="191">
        <f t="shared" si="142"/>
        <v>14</v>
      </c>
      <c r="L690" s="191">
        <f t="shared" si="142"/>
        <v>16</v>
      </c>
      <c r="M690" s="191">
        <f t="shared" si="142"/>
        <v>33</v>
      </c>
      <c r="N690" s="191">
        <f t="shared" si="142"/>
        <v>17</v>
      </c>
      <c r="O690" s="191">
        <f t="shared" si="142"/>
        <v>180</v>
      </c>
      <c r="P690" s="192">
        <f t="shared" si="134"/>
        <v>946</v>
      </c>
      <c r="Q690" s="192">
        <f t="shared" si="135"/>
        <v>1993</v>
      </c>
      <c r="R690" s="192">
        <f t="shared" si="132"/>
        <v>2939</v>
      </c>
      <c r="S690" s="192">
        <f t="shared" si="142"/>
        <v>1</v>
      </c>
      <c r="T690" s="192">
        <f t="shared" si="142"/>
        <v>1</v>
      </c>
      <c r="U690" s="192">
        <f t="shared" si="131"/>
        <v>2</v>
      </c>
    </row>
    <row r="691" spans="1:21" ht="22.5" hidden="1" outlineLevel="1">
      <c r="A691" s="724" t="s">
        <v>923</v>
      </c>
      <c r="B691" s="328" t="s">
        <v>924</v>
      </c>
      <c r="C691" s="328" t="s">
        <v>925</v>
      </c>
      <c r="D691" s="276">
        <v>630</v>
      </c>
      <c r="E691" s="276">
        <v>7</v>
      </c>
      <c r="F691" s="276">
        <v>23</v>
      </c>
      <c r="G691" s="276">
        <v>10</v>
      </c>
      <c r="H691" s="277">
        <v>7</v>
      </c>
      <c r="I691" s="276">
        <v>100</v>
      </c>
      <c r="J691" s="276">
        <v>1496</v>
      </c>
      <c r="K691" s="276">
        <v>11</v>
      </c>
      <c r="L691" s="276">
        <v>13</v>
      </c>
      <c r="M691" s="276">
        <v>27</v>
      </c>
      <c r="N691" s="276">
        <v>15</v>
      </c>
      <c r="O691" s="276">
        <v>146</v>
      </c>
      <c r="P691" s="272">
        <f t="shared" si="134"/>
        <v>777</v>
      </c>
      <c r="Q691" s="273">
        <f t="shared" si="135"/>
        <v>1708</v>
      </c>
      <c r="R691" s="272">
        <f t="shared" si="132"/>
        <v>2485</v>
      </c>
      <c r="S691" s="278">
        <v>0</v>
      </c>
      <c r="T691" s="278">
        <v>1</v>
      </c>
      <c r="U691" s="275">
        <f t="shared" si="131"/>
        <v>1</v>
      </c>
    </row>
    <row r="692" spans="1:21" hidden="1" outlineLevel="1">
      <c r="A692" s="724"/>
      <c r="B692" s="725" t="s">
        <v>926</v>
      </c>
      <c r="C692" s="328" t="s">
        <v>927</v>
      </c>
      <c r="D692" s="276">
        <v>10</v>
      </c>
      <c r="E692" s="277">
        <v>0</v>
      </c>
      <c r="F692" s="277">
        <v>0</v>
      </c>
      <c r="G692" s="277">
        <v>0</v>
      </c>
      <c r="H692" s="277">
        <v>0</v>
      </c>
      <c r="I692" s="276">
        <v>2</v>
      </c>
      <c r="J692" s="276">
        <v>7</v>
      </c>
      <c r="K692" s="277">
        <v>0</v>
      </c>
      <c r="L692" s="276">
        <v>0</v>
      </c>
      <c r="M692" s="277">
        <v>0</v>
      </c>
      <c r="N692" s="277">
        <v>0</v>
      </c>
      <c r="O692" s="276">
        <v>3</v>
      </c>
      <c r="P692" s="272">
        <f t="shared" si="134"/>
        <v>12</v>
      </c>
      <c r="Q692" s="273">
        <f t="shared" si="135"/>
        <v>10</v>
      </c>
      <c r="R692" s="272">
        <f t="shared" si="132"/>
        <v>22</v>
      </c>
      <c r="S692" s="278">
        <v>0</v>
      </c>
      <c r="T692" s="278">
        <v>0</v>
      </c>
      <c r="U692" s="275">
        <f t="shared" si="131"/>
        <v>0</v>
      </c>
    </row>
    <row r="693" spans="1:21" ht="22.5" hidden="1" outlineLevel="1">
      <c r="A693" s="724"/>
      <c r="B693" s="725"/>
      <c r="C693" s="328" t="s">
        <v>928</v>
      </c>
      <c r="D693" s="276">
        <v>23</v>
      </c>
      <c r="E693" s="277">
        <v>0</v>
      </c>
      <c r="F693" s="277">
        <v>1</v>
      </c>
      <c r="G693" s="276">
        <v>2</v>
      </c>
      <c r="H693" s="277">
        <v>0</v>
      </c>
      <c r="I693" s="276">
        <v>6</v>
      </c>
      <c r="J693" s="276">
        <v>52</v>
      </c>
      <c r="K693" s="277">
        <v>0</v>
      </c>
      <c r="L693" s="277">
        <v>1</v>
      </c>
      <c r="M693" s="277">
        <v>2</v>
      </c>
      <c r="N693" s="277">
        <v>1</v>
      </c>
      <c r="O693" s="276">
        <v>13</v>
      </c>
      <c r="P693" s="272">
        <f t="shared" si="134"/>
        <v>32</v>
      </c>
      <c r="Q693" s="273">
        <f t="shared" si="135"/>
        <v>69</v>
      </c>
      <c r="R693" s="272">
        <f t="shared" si="132"/>
        <v>101</v>
      </c>
      <c r="S693" s="278">
        <v>0</v>
      </c>
      <c r="T693" s="278">
        <v>0</v>
      </c>
      <c r="U693" s="275">
        <f t="shared" si="131"/>
        <v>0</v>
      </c>
    </row>
    <row r="694" spans="1:21" hidden="1" outlineLevel="1">
      <c r="A694" s="724"/>
      <c r="B694" s="725"/>
      <c r="C694" s="328" t="s">
        <v>929</v>
      </c>
      <c r="D694" s="276">
        <v>7</v>
      </c>
      <c r="E694" s="277">
        <v>0</v>
      </c>
      <c r="F694" s="276">
        <v>0</v>
      </c>
      <c r="G694" s="276">
        <v>1</v>
      </c>
      <c r="H694" s="277">
        <v>0</v>
      </c>
      <c r="I694" s="276">
        <v>3</v>
      </c>
      <c r="J694" s="276">
        <v>24</v>
      </c>
      <c r="K694" s="277">
        <v>0</v>
      </c>
      <c r="L694" s="277">
        <v>0</v>
      </c>
      <c r="M694" s="277">
        <v>2</v>
      </c>
      <c r="N694" s="277">
        <v>1</v>
      </c>
      <c r="O694" s="276">
        <v>3</v>
      </c>
      <c r="P694" s="272">
        <f t="shared" si="134"/>
        <v>11</v>
      </c>
      <c r="Q694" s="273">
        <f t="shared" si="135"/>
        <v>30</v>
      </c>
      <c r="R694" s="272">
        <f t="shared" si="132"/>
        <v>41</v>
      </c>
      <c r="S694" s="278">
        <v>1</v>
      </c>
      <c r="T694" s="278">
        <v>0</v>
      </c>
      <c r="U694" s="275">
        <f t="shared" si="131"/>
        <v>1</v>
      </c>
    </row>
    <row r="695" spans="1:21" ht="22.5" hidden="1" outlineLevel="1">
      <c r="A695" s="724"/>
      <c r="B695" s="328" t="s">
        <v>930</v>
      </c>
      <c r="C695" s="328" t="s">
        <v>931</v>
      </c>
      <c r="D695" s="276">
        <v>81</v>
      </c>
      <c r="E695" s="277">
        <v>1</v>
      </c>
      <c r="F695" s="277">
        <v>2</v>
      </c>
      <c r="G695" s="276">
        <v>3</v>
      </c>
      <c r="H695" s="277">
        <v>0</v>
      </c>
      <c r="I695" s="276">
        <v>27</v>
      </c>
      <c r="J695" s="276">
        <v>154</v>
      </c>
      <c r="K695" s="277">
        <v>3</v>
      </c>
      <c r="L695" s="277">
        <v>2</v>
      </c>
      <c r="M695" s="276">
        <v>2</v>
      </c>
      <c r="N695" s="277">
        <v>0</v>
      </c>
      <c r="O695" s="276">
        <v>15</v>
      </c>
      <c r="P695" s="272">
        <f t="shared" si="134"/>
        <v>114</v>
      </c>
      <c r="Q695" s="273">
        <f t="shared" si="135"/>
        <v>176</v>
      </c>
      <c r="R695" s="272">
        <f t="shared" si="132"/>
        <v>290</v>
      </c>
      <c r="S695" s="278">
        <v>0</v>
      </c>
      <c r="T695" s="278">
        <v>0</v>
      </c>
      <c r="U695" s="275">
        <f t="shared" si="131"/>
        <v>0</v>
      </c>
    </row>
    <row r="696" spans="1:21" ht="14.1" customHeight="1" collapsed="1">
      <c r="A696" s="721" t="s">
        <v>932</v>
      </c>
      <c r="B696" s="721"/>
      <c r="C696" s="721"/>
      <c r="D696" s="191">
        <f t="shared" ref="D696:T696" si="143">SUM(D697:D700)</f>
        <v>16</v>
      </c>
      <c r="E696" s="191">
        <f t="shared" si="143"/>
        <v>0</v>
      </c>
      <c r="F696" s="191">
        <f t="shared" si="143"/>
        <v>3</v>
      </c>
      <c r="G696" s="191">
        <f t="shared" si="143"/>
        <v>4</v>
      </c>
      <c r="H696" s="191">
        <f t="shared" si="143"/>
        <v>2</v>
      </c>
      <c r="I696" s="191">
        <f t="shared" si="143"/>
        <v>16</v>
      </c>
      <c r="J696" s="191">
        <f t="shared" si="143"/>
        <v>24</v>
      </c>
      <c r="K696" s="191">
        <f t="shared" si="143"/>
        <v>1</v>
      </c>
      <c r="L696" s="191">
        <f t="shared" si="143"/>
        <v>8</v>
      </c>
      <c r="M696" s="191">
        <f t="shared" si="143"/>
        <v>1</v>
      </c>
      <c r="N696" s="191">
        <f t="shared" si="143"/>
        <v>1</v>
      </c>
      <c r="O696" s="191">
        <f t="shared" si="143"/>
        <v>31</v>
      </c>
      <c r="P696" s="192">
        <f t="shared" si="134"/>
        <v>41</v>
      </c>
      <c r="Q696" s="192">
        <f t="shared" si="135"/>
        <v>66</v>
      </c>
      <c r="R696" s="192">
        <f t="shared" si="132"/>
        <v>107</v>
      </c>
      <c r="S696" s="192">
        <f t="shared" si="143"/>
        <v>0</v>
      </c>
      <c r="T696" s="192">
        <f t="shared" si="143"/>
        <v>0</v>
      </c>
      <c r="U696" s="192">
        <f t="shared" si="131"/>
        <v>0</v>
      </c>
    </row>
    <row r="697" spans="1:21" ht="22.5" hidden="1" outlineLevel="1">
      <c r="A697" s="724" t="s">
        <v>932</v>
      </c>
      <c r="B697" s="328" t="s">
        <v>933</v>
      </c>
      <c r="C697" s="328" t="s">
        <v>934</v>
      </c>
      <c r="D697" s="277">
        <v>2</v>
      </c>
      <c r="E697" s="277">
        <v>0</v>
      </c>
      <c r="F697" s="277">
        <v>0</v>
      </c>
      <c r="G697" s="277">
        <v>0</v>
      </c>
      <c r="H697" s="277">
        <v>0</v>
      </c>
      <c r="I697" s="276">
        <v>4</v>
      </c>
      <c r="J697" s="276">
        <v>4</v>
      </c>
      <c r="K697" s="277">
        <v>0</v>
      </c>
      <c r="L697" s="277">
        <v>2</v>
      </c>
      <c r="M697" s="277">
        <v>0</v>
      </c>
      <c r="N697" s="277">
        <v>0</v>
      </c>
      <c r="O697" s="277">
        <v>2</v>
      </c>
      <c r="P697" s="272">
        <f t="shared" si="134"/>
        <v>6</v>
      </c>
      <c r="Q697" s="273">
        <f t="shared" si="135"/>
        <v>8</v>
      </c>
      <c r="R697" s="272">
        <f t="shared" si="132"/>
        <v>14</v>
      </c>
      <c r="S697" s="278">
        <v>0</v>
      </c>
      <c r="T697" s="278">
        <v>0</v>
      </c>
      <c r="U697" s="275">
        <f t="shared" si="131"/>
        <v>0</v>
      </c>
    </row>
    <row r="698" spans="1:21" ht="67.5" hidden="1" outlineLevel="1">
      <c r="A698" s="724"/>
      <c r="B698" s="328" t="s">
        <v>935</v>
      </c>
      <c r="C698" s="328" t="s">
        <v>936</v>
      </c>
      <c r="D698" s="277">
        <v>2</v>
      </c>
      <c r="E698" s="277">
        <v>0</v>
      </c>
      <c r="F698" s="277">
        <v>0</v>
      </c>
      <c r="G698" s="277">
        <v>1</v>
      </c>
      <c r="H698" s="277">
        <v>0</v>
      </c>
      <c r="I698" s="276">
        <v>0</v>
      </c>
      <c r="J698" s="276">
        <v>3</v>
      </c>
      <c r="K698" s="277">
        <v>1</v>
      </c>
      <c r="L698" s="277">
        <v>0</v>
      </c>
      <c r="M698" s="277">
        <v>0</v>
      </c>
      <c r="N698" s="277">
        <v>0</v>
      </c>
      <c r="O698" s="276">
        <v>2</v>
      </c>
      <c r="P698" s="272">
        <f t="shared" si="134"/>
        <v>3</v>
      </c>
      <c r="Q698" s="273">
        <f t="shared" si="135"/>
        <v>6</v>
      </c>
      <c r="R698" s="272">
        <f t="shared" si="132"/>
        <v>9</v>
      </c>
      <c r="S698" s="278">
        <v>0</v>
      </c>
      <c r="T698" s="278">
        <v>0</v>
      </c>
      <c r="U698" s="275">
        <f t="shared" si="131"/>
        <v>0</v>
      </c>
    </row>
    <row r="699" spans="1:21" ht="45" hidden="1" outlineLevel="1">
      <c r="A699" s="724"/>
      <c r="B699" s="328" t="s">
        <v>937</v>
      </c>
      <c r="C699" s="328" t="s">
        <v>938</v>
      </c>
      <c r="D699" s="276">
        <v>12</v>
      </c>
      <c r="E699" s="277">
        <v>0</v>
      </c>
      <c r="F699" s="276">
        <v>3</v>
      </c>
      <c r="G699" s="277">
        <v>3</v>
      </c>
      <c r="H699" s="277">
        <v>2</v>
      </c>
      <c r="I699" s="276">
        <v>7</v>
      </c>
      <c r="J699" s="276">
        <v>12</v>
      </c>
      <c r="K699" s="277">
        <v>0</v>
      </c>
      <c r="L699" s="277">
        <v>5</v>
      </c>
      <c r="M699" s="277">
        <v>1</v>
      </c>
      <c r="N699" s="277">
        <v>0</v>
      </c>
      <c r="O699" s="276">
        <v>14</v>
      </c>
      <c r="P699" s="272">
        <f t="shared" si="134"/>
        <v>27</v>
      </c>
      <c r="Q699" s="273">
        <f t="shared" si="135"/>
        <v>32</v>
      </c>
      <c r="R699" s="272">
        <f t="shared" si="132"/>
        <v>59</v>
      </c>
      <c r="S699" s="278">
        <v>0</v>
      </c>
      <c r="T699" s="278">
        <v>0</v>
      </c>
      <c r="U699" s="275">
        <f t="shared" si="131"/>
        <v>0</v>
      </c>
    </row>
    <row r="700" spans="1:21" ht="22.5" hidden="1" outlineLevel="1">
      <c r="A700" s="724"/>
      <c r="B700" s="328" t="s">
        <v>939</v>
      </c>
      <c r="C700" s="328" t="s">
        <v>940</v>
      </c>
      <c r="D700" s="276">
        <v>0</v>
      </c>
      <c r="E700" s="277">
        <v>0</v>
      </c>
      <c r="F700" s="277">
        <v>0</v>
      </c>
      <c r="G700" s="277">
        <v>0</v>
      </c>
      <c r="H700" s="277">
        <v>0</v>
      </c>
      <c r="I700" s="277">
        <v>5</v>
      </c>
      <c r="J700" s="276">
        <v>5</v>
      </c>
      <c r="K700" s="277">
        <v>0</v>
      </c>
      <c r="L700" s="276">
        <v>1</v>
      </c>
      <c r="M700" s="276">
        <v>0</v>
      </c>
      <c r="N700" s="277">
        <v>1</v>
      </c>
      <c r="O700" s="276">
        <v>13</v>
      </c>
      <c r="P700" s="272">
        <f t="shared" si="134"/>
        <v>5</v>
      </c>
      <c r="Q700" s="273">
        <f t="shared" si="135"/>
        <v>20</v>
      </c>
      <c r="R700" s="272">
        <f t="shared" si="132"/>
        <v>25</v>
      </c>
      <c r="S700" s="278">
        <v>0</v>
      </c>
      <c r="T700" s="278">
        <v>0</v>
      </c>
      <c r="U700" s="275">
        <f t="shared" si="131"/>
        <v>0</v>
      </c>
    </row>
    <row r="701" spans="1:21" ht="14.1" customHeight="1" collapsed="1">
      <c r="A701" s="721" t="s">
        <v>941</v>
      </c>
      <c r="B701" s="721"/>
      <c r="C701" s="721"/>
      <c r="D701" s="191">
        <f t="shared" ref="D701:T701" si="144">SUM(D702:D704)</f>
        <v>4</v>
      </c>
      <c r="E701" s="191">
        <f t="shared" si="144"/>
        <v>1</v>
      </c>
      <c r="F701" s="191">
        <f t="shared" si="144"/>
        <v>0</v>
      </c>
      <c r="G701" s="191">
        <f t="shared" si="144"/>
        <v>0</v>
      </c>
      <c r="H701" s="191">
        <f t="shared" si="144"/>
        <v>0</v>
      </c>
      <c r="I701" s="191">
        <f t="shared" si="144"/>
        <v>6</v>
      </c>
      <c r="J701" s="191">
        <f t="shared" si="144"/>
        <v>16</v>
      </c>
      <c r="K701" s="191">
        <f t="shared" si="144"/>
        <v>0</v>
      </c>
      <c r="L701" s="191">
        <f t="shared" si="144"/>
        <v>0</v>
      </c>
      <c r="M701" s="191">
        <f t="shared" si="144"/>
        <v>1</v>
      </c>
      <c r="N701" s="191">
        <f t="shared" si="144"/>
        <v>0</v>
      </c>
      <c r="O701" s="191">
        <f t="shared" si="144"/>
        <v>10</v>
      </c>
      <c r="P701" s="192">
        <f t="shared" si="134"/>
        <v>11</v>
      </c>
      <c r="Q701" s="192">
        <f t="shared" si="135"/>
        <v>27</v>
      </c>
      <c r="R701" s="192">
        <f t="shared" si="132"/>
        <v>38</v>
      </c>
      <c r="S701" s="192">
        <f t="shared" si="144"/>
        <v>0</v>
      </c>
      <c r="T701" s="192">
        <f t="shared" si="144"/>
        <v>1</v>
      </c>
      <c r="U701" s="192">
        <f t="shared" si="131"/>
        <v>1</v>
      </c>
    </row>
    <row r="702" spans="1:21" ht="67.5" hidden="1" outlineLevel="1">
      <c r="A702" s="724" t="s">
        <v>941</v>
      </c>
      <c r="B702" s="328" t="s">
        <v>942</v>
      </c>
      <c r="C702" s="328" t="s">
        <v>943</v>
      </c>
      <c r="D702" s="276">
        <v>1</v>
      </c>
      <c r="E702" s="277">
        <v>1</v>
      </c>
      <c r="F702" s="277">
        <v>0</v>
      </c>
      <c r="G702" s="277">
        <v>0</v>
      </c>
      <c r="H702" s="277">
        <v>0</v>
      </c>
      <c r="I702" s="276">
        <v>0</v>
      </c>
      <c r="J702" s="276">
        <v>6</v>
      </c>
      <c r="K702" s="277">
        <v>0</v>
      </c>
      <c r="L702" s="276">
        <v>0</v>
      </c>
      <c r="M702" s="277">
        <v>0</v>
      </c>
      <c r="N702" s="277">
        <v>0</v>
      </c>
      <c r="O702" s="276">
        <v>2</v>
      </c>
      <c r="P702" s="272">
        <f t="shared" si="134"/>
        <v>2</v>
      </c>
      <c r="Q702" s="273">
        <f t="shared" si="135"/>
        <v>8</v>
      </c>
      <c r="R702" s="272">
        <f t="shared" si="132"/>
        <v>10</v>
      </c>
      <c r="S702" s="278">
        <v>0</v>
      </c>
      <c r="T702" s="278">
        <v>0</v>
      </c>
      <c r="U702" s="275">
        <f t="shared" si="131"/>
        <v>0</v>
      </c>
    </row>
    <row r="703" spans="1:21" hidden="1" outlineLevel="1">
      <c r="A703" s="724"/>
      <c r="B703" s="725" t="s">
        <v>944</v>
      </c>
      <c r="C703" s="328" t="s">
        <v>945</v>
      </c>
      <c r="D703" s="276">
        <v>1</v>
      </c>
      <c r="E703" s="277">
        <v>0</v>
      </c>
      <c r="F703" s="277">
        <v>0</v>
      </c>
      <c r="G703" s="277">
        <v>0</v>
      </c>
      <c r="H703" s="277">
        <v>0</v>
      </c>
      <c r="I703" s="276">
        <v>1</v>
      </c>
      <c r="J703" s="276">
        <v>9</v>
      </c>
      <c r="K703" s="277">
        <v>0</v>
      </c>
      <c r="L703" s="277">
        <v>0</v>
      </c>
      <c r="M703" s="277">
        <v>0</v>
      </c>
      <c r="N703" s="277">
        <v>0</v>
      </c>
      <c r="O703" s="276">
        <v>8</v>
      </c>
      <c r="P703" s="272">
        <f t="shared" si="134"/>
        <v>2</v>
      </c>
      <c r="Q703" s="273">
        <f t="shared" si="135"/>
        <v>17</v>
      </c>
      <c r="R703" s="272">
        <f t="shared" si="132"/>
        <v>19</v>
      </c>
      <c r="S703" s="278">
        <v>0</v>
      </c>
      <c r="T703" s="278">
        <v>0</v>
      </c>
      <c r="U703" s="275">
        <f t="shared" si="131"/>
        <v>0</v>
      </c>
    </row>
    <row r="704" spans="1:21" ht="33.75" hidden="1" outlineLevel="1">
      <c r="A704" s="724"/>
      <c r="B704" s="725"/>
      <c r="C704" s="328" t="s">
        <v>946</v>
      </c>
      <c r="D704" s="276">
        <v>2</v>
      </c>
      <c r="E704" s="277">
        <v>0</v>
      </c>
      <c r="F704" s="277">
        <v>0</v>
      </c>
      <c r="G704" s="277">
        <v>0</v>
      </c>
      <c r="H704" s="277">
        <v>0</v>
      </c>
      <c r="I704" s="276">
        <v>5</v>
      </c>
      <c r="J704" s="276">
        <v>1</v>
      </c>
      <c r="K704" s="277">
        <v>0</v>
      </c>
      <c r="L704" s="277">
        <v>0</v>
      </c>
      <c r="M704" s="277">
        <v>1</v>
      </c>
      <c r="N704" s="277">
        <v>0</v>
      </c>
      <c r="O704" s="276">
        <v>0</v>
      </c>
      <c r="P704" s="272">
        <f t="shared" si="134"/>
        <v>7</v>
      </c>
      <c r="Q704" s="273">
        <f t="shared" si="135"/>
        <v>2</v>
      </c>
      <c r="R704" s="272">
        <f t="shared" si="132"/>
        <v>9</v>
      </c>
      <c r="S704" s="278">
        <v>0</v>
      </c>
      <c r="T704" s="278">
        <v>1</v>
      </c>
      <c r="U704" s="275">
        <f t="shared" si="131"/>
        <v>1</v>
      </c>
    </row>
    <row r="705" spans="1:21" ht="14.1" customHeight="1" collapsed="1">
      <c r="A705" s="721" t="s">
        <v>947</v>
      </c>
      <c r="B705" s="721"/>
      <c r="C705" s="721"/>
      <c r="D705" s="191">
        <f t="shared" ref="D705:T705" si="145">SUM(D706:D709)</f>
        <v>12</v>
      </c>
      <c r="E705" s="191">
        <f t="shared" si="145"/>
        <v>0</v>
      </c>
      <c r="F705" s="191">
        <f t="shared" si="145"/>
        <v>2</v>
      </c>
      <c r="G705" s="191">
        <f t="shared" si="145"/>
        <v>2</v>
      </c>
      <c r="H705" s="191">
        <f t="shared" si="145"/>
        <v>0</v>
      </c>
      <c r="I705" s="191">
        <f t="shared" si="145"/>
        <v>5</v>
      </c>
      <c r="J705" s="191">
        <f t="shared" si="145"/>
        <v>9</v>
      </c>
      <c r="K705" s="191">
        <f t="shared" si="145"/>
        <v>0</v>
      </c>
      <c r="L705" s="191">
        <f t="shared" si="145"/>
        <v>0</v>
      </c>
      <c r="M705" s="191">
        <f t="shared" si="145"/>
        <v>0</v>
      </c>
      <c r="N705" s="191">
        <f t="shared" si="145"/>
        <v>0</v>
      </c>
      <c r="O705" s="191">
        <f t="shared" si="145"/>
        <v>2</v>
      </c>
      <c r="P705" s="192">
        <f t="shared" si="134"/>
        <v>21</v>
      </c>
      <c r="Q705" s="192">
        <f t="shared" si="135"/>
        <v>11</v>
      </c>
      <c r="R705" s="192">
        <f t="shared" si="132"/>
        <v>32</v>
      </c>
      <c r="S705" s="192">
        <f t="shared" si="145"/>
        <v>0</v>
      </c>
      <c r="T705" s="192">
        <f t="shared" si="145"/>
        <v>0</v>
      </c>
      <c r="U705" s="192">
        <f t="shared" si="131"/>
        <v>0</v>
      </c>
    </row>
    <row r="706" spans="1:21" ht="22.5" hidden="1" outlineLevel="1">
      <c r="A706" s="724" t="s">
        <v>947</v>
      </c>
      <c r="B706" s="725" t="s">
        <v>948</v>
      </c>
      <c r="C706" s="328" t="s">
        <v>949</v>
      </c>
      <c r="D706" s="276">
        <v>6</v>
      </c>
      <c r="E706" s="277">
        <v>0</v>
      </c>
      <c r="F706" s="276">
        <v>0</v>
      </c>
      <c r="G706" s="277">
        <v>0</v>
      </c>
      <c r="H706" s="277">
        <v>0</v>
      </c>
      <c r="I706" s="276">
        <v>2</v>
      </c>
      <c r="J706" s="276">
        <v>6</v>
      </c>
      <c r="K706" s="277">
        <v>0</v>
      </c>
      <c r="L706" s="277">
        <v>0</v>
      </c>
      <c r="M706" s="277">
        <v>0</v>
      </c>
      <c r="N706" s="277">
        <v>0</v>
      </c>
      <c r="O706" s="276">
        <v>1</v>
      </c>
      <c r="P706" s="272">
        <f t="shared" si="134"/>
        <v>8</v>
      </c>
      <c r="Q706" s="273">
        <f t="shared" si="135"/>
        <v>7</v>
      </c>
      <c r="R706" s="272">
        <f t="shared" si="132"/>
        <v>15</v>
      </c>
      <c r="S706" s="278">
        <v>0</v>
      </c>
      <c r="T706" s="278">
        <v>0</v>
      </c>
      <c r="U706" s="275">
        <f t="shared" si="131"/>
        <v>0</v>
      </c>
    </row>
    <row r="707" spans="1:21" ht="22.5" hidden="1" outlineLevel="1">
      <c r="A707" s="724"/>
      <c r="B707" s="725"/>
      <c r="C707" s="328" t="s">
        <v>950</v>
      </c>
      <c r="D707" s="276">
        <v>2</v>
      </c>
      <c r="E707" s="277">
        <v>0</v>
      </c>
      <c r="F707" s="277">
        <v>1</v>
      </c>
      <c r="G707" s="277">
        <v>1</v>
      </c>
      <c r="H707" s="277">
        <v>0</v>
      </c>
      <c r="I707" s="276">
        <v>2</v>
      </c>
      <c r="J707" s="277">
        <v>2</v>
      </c>
      <c r="K707" s="277">
        <v>0</v>
      </c>
      <c r="L707" s="277">
        <v>0</v>
      </c>
      <c r="M707" s="277">
        <v>0</v>
      </c>
      <c r="N707" s="277">
        <v>0</v>
      </c>
      <c r="O707" s="277">
        <v>1</v>
      </c>
      <c r="P707" s="272">
        <f t="shared" si="134"/>
        <v>6</v>
      </c>
      <c r="Q707" s="273">
        <f t="shared" si="135"/>
        <v>3</v>
      </c>
      <c r="R707" s="272">
        <f t="shared" si="132"/>
        <v>9</v>
      </c>
      <c r="S707" s="278">
        <v>0</v>
      </c>
      <c r="T707" s="278">
        <v>0</v>
      </c>
      <c r="U707" s="275">
        <f t="shared" si="131"/>
        <v>0</v>
      </c>
    </row>
    <row r="708" spans="1:21" hidden="1" outlineLevel="1">
      <c r="A708" s="724"/>
      <c r="B708" s="725"/>
      <c r="C708" s="328" t="s">
        <v>951</v>
      </c>
      <c r="D708" s="276">
        <v>1</v>
      </c>
      <c r="E708" s="277">
        <v>0</v>
      </c>
      <c r="F708" s="277">
        <v>1</v>
      </c>
      <c r="G708" s="277">
        <v>1</v>
      </c>
      <c r="H708" s="277">
        <v>0</v>
      </c>
      <c r="I708" s="277">
        <v>1</v>
      </c>
      <c r="J708" s="277">
        <v>1</v>
      </c>
      <c r="K708" s="277">
        <v>0</v>
      </c>
      <c r="L708" s="277">
        <v>0</v>
      </c>
      <c r="M708" s="277">
        <v>0</v>
      </c>
      <c r="N708" s="277">
        <v>0</v>
      </c>
      <c r="O708" s="277">
        <v>0</v>
      </c>
      <c r="P708" s="272">
        <f t="shared" si="134"/>
        <v>4</v>
      </c>
      <c r="Q708" s="273">
        <f t="shared" si="135"/>
        <v>1</v>
      </c>
      <c r="R708" s="272">
        <f t="shared" si="132"/>
        <v>5</v>
      </c>
      <c r="S708" s="278">
        <v>0</v>
      </c>
      <c r="T708" s="278">
        <v>0</v>
      </c>
      <c r="U708" s="275">
        <f t="shared" si="131"/>
        <v>0</v>
      </c>
    </row>
    <row r="709" spans="1:21" hidden="1" outlineLevel="1">
      <c r="A709" s="724"/>
      <c r="B709" s="725"/>
      <c r="C709" s="328" t="s">
        <v>952</v>
      </c>
      <c r="D709" s="276">
        <v>3</v>
      </c>
      <c r="E709" s="277">
        <v>0</v>
      </c>
      <c r="F709" s="277">
        <v>0</v>
      </c>
      <c r="G709" s="276">
        <v>0</v>
      </c>
      <c r="H709" s="277">
        <v>0</v>
      </c>
      <c r="I709" s="277">
        <v>0</v>
      </c>
      <c r="J709" s="277">
        <v>0</v>
      </c>
      <c r="K709" s="277">
        <v>0</v>
      </c>
      <c r="L709" s="277">
        <v>0</v>
      </c>
      <c r="M709" s="277">
        <v>0</v>
      </c>
      <c r="N709" s="277">
        <v>0</v>
      </c>
      <c r="O709" s="277">
        <v>0</v>
      </c>
      <c r="P709" s="272">
        <f t="shared" ref="P709" si="146">SUM(D709:I709)</f>
        <v>3</v>
      </c>
      <c r="Q709" s="273">
        <f t="shared" ref="Q709" si="147">SUM(J709:O709)</f>
        <v>0</v>
      </c>
      <c r="R709" s="272">
        <f t="shared" si="132"/>
        <v>3</v>
      </c>
      <c r="S709" s="278">
        <v>0</v>
      </c>
      <c r="T709" s="278">
        <v>0</v>
      </c>
      <c r="U709" s="275">
        <f t="shared" ref="U709:U752" si="148">+T709+S709</f>
        <v>0</v>
      </c>
    </row>
    <row r="710" spans="1:21" ht="14.1" customHeight="1" collapsed="1">
      <c r="A710" s="721" t="s">
        <v>953</v>
      </c>
      <c r="B710" s="721"/>
      <c r="C710" s="721"/>
      <c r="D710" s="191">
        <f t="shared" ref="D710:T710" si="149">SUM(D711:D714)</f>
        <v>5</v>
      </c>
      <c r="E710" s="191">
        <f t="shared" si="149"/>
        <v>1</v>
      </c>
      <c r="F710" s="191">
        <f t="shared" si="149"/>
        <v>1</v>
      </c>
      <c r="G710" s="191">
        <f t="shared" si="149"/>
        <v>1</v>
      </c>
      <c r="H710" s="191">
        <f t="shared" si="149"/>
        <v>0</v>
      </c>
      <c r="I710" s="191">
        <f t="shared" si="149"/>
        <v>4</v>
      </c>
      <c r="J710" s="191">
        <f t="shared" si="149"/>
        <v>0</v>
      </c>
      <c r="K710" s="191">
        <f t="shared" si="149"/>
        <v>0</v>
      </c>
      <c r="L710" s="191">
        <f t="shared" si="149"/>
        <v>0</v>
      </c>
      <c r="M710" s="191">
        <f t="shared" si="149"/>
        <v>0</v>
      </c>
      <c r="N710" s="191">
        <f t="shared" si="149"/>
        <v>0</v>
      </c>
      <c r="O710" s="191">
        <f t="shared" si="149"/>
        <v>1</v>
      </c>
      <c r="P710" s="192">
        <f t="shared" ref="P710:P751" si="150">SUM(D710:I710)</f>
        <v>12</v>
      </c>
      <c r="Q710" s="192">
        <f t="shared" ref="Q710:Q752" si="151">SUM(J710:O710)</f>
        <v>1</v>
      </c>
      <c r="R710" s="192">
        <f t="shared" ref="R710:R751" si="152">+Q710+P710</f>
        <v>13</v>
      </c>
      <c r="S710" s="192">
        <f t="shared" si="149"/>
        <v>0</v>
      </c>
      <c r="T710" s="192">
        <f t="shared" si="149"/>
        <v>0</v>
      </c>
      <c r="U710" s="192">
        <f t="shared" si="148"/>
        <v>0</v>
      </c>
    </row>
    <row r="711" spans="1:21" hidden="1" outlineLevel="1">
      <c r="A711" s="724" t="s">
        <v>953</v>
      </c>
      <c r="B711" s="725" t="s">
        <v>954</v>
      </c>
      <c r="C711" s="328" t="s">
        <v>955</v>
      </c>
      <c r="D711" s="277">
        <v>2</v>
      </c>
      <c r="E711" s="277">
        <v>0</v>
      </c>
      <c r="F711" s="277">
        <v>0</v>
      </c>
      <c r="G711" s="277">
        <v>1</v>
      </c>
      <c r="H711" s="277">
        <v>0</v>
      </c>
      <c r="I711" s="276">
        <v>0</v>
      </c>
      <c r="J711" s="277">
        <v>0</v>
      </c>
      <c r="K711" s="277">
        <v>0</v>
      </c>
      <c r="L711" s="277">
        <v>0</v>
      </c>
      <c r="M711" s="277">
        <v>0</v>
      </c>
      <c r="N711" s="277">
        <v>0</v>
      </c>
      <c r="O711" s="277">
        <v>1</v>
      </c>
      <c r="P711" s="272">
        <f t="shared" si="150"/>
        <v>3</v>
      </c>
      <c r="Q711" s="273">
        <f t="shared" si="151"/>
        <v>1</v>
      </c>
      <c r="R711" s="272">
        <f t="shared" si="152"/>
        <v>4</v>
      </c>
      <c r="S711" s="278">
        <v>0</v>
      </c>
      <c r="T711" s="278">
        <v>0</v>
      </c>
      <c r="U711" s="275">
        <f t="shared" si="148"/>
        <v>0</v>
      </c>
    </row>
    <row r="712" spans="1:21" hidden="1" outlineLevel="1">
      <c r="A712" s="724"/>
      <c r="B712" s="725"/>
      <c r="C712" s="328" t="s">
        <v>956</v>
      </c>
      <c r="D712" s="277">
        <v>1</v>
      </c>
      <c r="E712" s="277">
        <v>0</v>
      </c>
      <c r="F712" s="277">
        <v>0</v>
      </c>
      <c r="G712" s="277">
        <v>0</v>
      </c>
      <c r="H712" s="277">
        <v>0</v>
      </c>
      <c r="I712" s="277">
        <v>0</v>
      </c>
      <c r="J712" s="277">
        <v>0</v>
      </c>
      <c r="K712" s="277">
        <v>0</v>
      </c>
      <c r="L712" s="277">
        <v>0</v>
      </c>
      <c r="M712" s="277">
        <v>0</v>
      </c>
      <c r="N712" s="277">
        <v>0</v>
      </c>
      <c r="O712" s="277">
        <v>0</v>
      </c>
      <c r="P712" s="272">
        <f t="shared" si="150"/>
        <v>1</v>
      </c>
      <c r="Q712" s="273">
        <f t="shared" si="151"/>
        <v>0</v>
      </c>
      <c r="R712" s="272">
        <f t="shared" si="152"/>
        <v>1</v>
      </c>
      <c r="S712" s="278">
        <v>0</v>
      </c>
      <c r="T712" s="278">
        <v>0</v>
      </c>
      <c r="U712" s="275">
        <f t="shared" si="148"/>
        <v>0</v>
      </c>
    </row>
    <row r="713" spans="1:21" ht="22.5" hidden="1" outlineLevel="1">
      <c r="A713" s="724"/>
      <c r="B713" s="725"/>
      <c r="C713" s="328" t="s">
        <v>957</v>
      </c>
      <c r="D713" s="277">
        <v>0</v>
      </c>
      <c r="E713" s="277">
        <v>0</v>
      </c>
      <c r="F713" s="277">
        <v>0</v>
      </c>
      <c r="G713" s="277">
        <v>0</v>
      </c>
      <c r="H713" s="277">
        <v>0</v>
      </c>
      <c r="I713" s="277">
        <v>0</v>
      </c>
      <c r="J713" s="277">
        <v>0</v>
      </c>
      <c r="K713" s="277">
        <v>0</v>
      </c>
      <c r="L713" s="277">
        <v>0</v>
      </c>
      <c r="M713" s="277">
        <v>0</v>
      </c>
      <c r="N713" s="277">
        <v>0</v>
      </c>
      <c r="O713" s="277">
        <v>0</v>
      </c>
      <c r="P713" s="272">
        <f t="shared" si="150"/>
        <v>0</v>
      </c>
      <c r="Q713" s="273">
        <f t="shared" si="151"/>
        <v>0</v>
      </c>
      <c r="R713" s="272">
        <f t="shared" si="152"/>
        <v>0</v>
      </c>
      <c r="S713" s="278">
        <v>0</v>
      </c>
      <c r="T713" s="278">
        <v>0</v>
      </c>
      <c r="U713" s="275">
        <f t="shared" si="148"/>
        <v>0</v>
      </c>
    </row>
    <row r="714" spans="1:21" ht="33.75" hidden="1" outlineLevel="1">
      <c r="A714" s="724"/>
      <c r="B714" s="725"/>
      <c r="C714" s="328" t="s">
        <v>958</v>
      </c>
      <c r="D714" s="276">
        <v>2</v>
      </c>
      <c r="E714" s="277">
        <v>1</v>
      </c>
      <c r="F714" s="277">
        <v>1</v>
      </c>
      <c r="G714" s="277">
        <v>0</v>
      </c>
      <c r="H714" s="277">
        <v>0</v>
      </c>
      <c r="I714" s="276">
        <v>4</v>
      </c>
      <c r="J714" s="277">
        <v>0</v>
      </c>
      <c r="K714" s="277">
        <v>0</v>
      </c>
      <c r="L714" s="277">
        <v>0</v>
      </c>
      <c r="M714" s="277">
        <v>0</v>
      </c>
      <c r="N714" s="277">
        <v>0</v>
      </c>
      <c r="O714" s="277">
        <v>0</v>
      </c>
      <c r="P714" s="272">
        <f t="shared" si="150"/>
        <v>8</v>
      </c>
      <c r="Q714" s="273">
        <f t="shared" si="151"/>
        <v>0</v>
      </c>
      <c r="R714" s="272">
        <f t="shared" si="152"/>
        <v>8</v>
      </c>
      <c r="S714" s="278">
        <v>0</v>
      </c>
      <c r="T714" s="278">
        <v>0</v>
      </c>
      <c r="U714" s="275">
        <f t="shared" si="148"/>
        <v>0</v>
      </c>
    </row>
    <row r="715" spans="1:21" ht="14.1" customHeight="1" collapsed="1">
      <c r="A715" s="721" t="s">
        <v>959</v>
      </c>
      <c r="B715" s="721"/>
      <c r="C715" s="721"/>
      <c r="D715" s="191">
        <v>7</v>
      </c>
      <c r="E715" s="191">
        <v>0</v>
      </c>
      <c r="F715" s="191">
        <v>0</v>
      </c>
      <c r="G715" s="191">
        <v>1</v>
      </c>
      <c r="H715" s="191">
        <v>0</v>
      </c>
      <c r="I715" s="191">
        <v>7</v>
      </c>
      <c r="J715" s="191">
        <v>3</v>
      </c>
      <c r="K715" s="191">
        <v>0</v>
      </c>
      <c r="L715" s="191">
        <v>0</v>
      </c>
      <c r="M715" s="191">
        <v>0</v>
      </c>
      <c r="N715" s="191">
        <v>0</v>
      </c>
      <c r="O715" s="191">
        <v>0</v>
      </c>
      <c r="P715" s="192">
        <f t="shared" si="150"/>
        <v>15</v>
      </c>
      <c r="Q715" s="192">
        <f t="shared" si="151"/>
        <v>3</v>
      </c>
      <c r="R715" s="192">
        <f t="shared" si="152"/>
        <v>18</v>
      </c>
      <c r="S715" s="192">
        <v>0</v>
      </c>
      <c r="T715" s="192">
        <v>0</v>
      </c>
      <c r="U715" s="192">
        <f t="shared" si="148"/>
        <v>0</v>
      </c>
    </row>
    <row r="716" spans="1:21" ht="14.1" customHeight="1" collapsed="1">
      <c r="A716" s="721" t="s">
        <v>960</v>
      </c>
      <c r="B716" s="721"/>
      <c r="C716" s="721"/>
      <c r="D716" s="191">
        <f>SUM(D717:D723)</f>
        <v>90</v>
      </c>
      <c r="E716" s="191">
        <f t="shared" ref="E716:O716" si="153">SUM(E717:E723)</f>
        <v>4</v>
      </c>
      <c r="F716" s="191">
        <f t="shared" si="153"/>
        <v>4</v>
      </c>
      <c r="G716" s="191">
        <f t="shared" si="153"/>
        <v>9</v>
      </c>
      <c r="H716" s="191">
        <f t="shared" si="153"/>
        <v>6</v>
      </c>
      <c r="I716" s="191">
        <f t="shared" si="153"/>
        <v>90</v>
      </c>
      <c r="J716" s="191">
        <f t="shared" si="153"/>
        <v>24</v>
      </c>
      <c r="K716" s="191">
        <f t="shared" si="153"/>
        <v>0</v>
      </c>
      <c r="L716" s="191">
        <f t="shared" si="153"/>
        <v>3</v>
      </c>
      <c r="M716" s="191">
        <f t="shared" si="153"/>
        <v>1</v>
      </c>
      <c r="N716" s="191">
        <f t="shared" si="153"/>
        <v>0</v>
      </c>
      <c r="O716" s="191">
        <f t="shared" si="153"/>
        <v>18</v>
      </c>
      <c r="P716" s="192">
        <f t="shared" si="150"/>
        <v>203</v>
      </c>
      <c r="Q716" s="192">
        <f t="shared" si="151"/>
        <v>46</v>
      </c>
      <c r="R716" s="192">
        <f t="shared" si="152"/>
        <v>249</v>
      </c>
      <c r="S716" s="192">
        <f t="shared" ref="S716:T716" si="154">SUM(S717:S723)</f>
        <v>0</v>
      </c>
      <c r="T716" s="192">
        <f t="shared" si="154"/>
        <v>0</v>
      </c>
      <c r="U716" s="192">
        <f t="shared" si="148"/>
        <v>0</v>
      </c>
    </row>
    <row r="717" spans="1:21" hidden="1" outlineLevel="1">
      <c r="A717" s="724" t="s">
        <v>960</v>
      </c>
      <c r="B717" s="725" t="s">
        <v>961</v>
      </c>
      <c r="C717" s="328" t="s">
        <v>962</v>
      </c>
      <c r="D717" s="276">
        <v>40</v>
      </c>
      <c r="E717" s="277">
        <v>0</v>
      </c>
      <c r="F717" s="277">
        <v>1</v>
      </c>
      <c r="G717" s="277">
        <v>4</v>
      </c>
      <c r="H717" s="277">
        <v>0</v>
      </c>
      <c r="I717" s="276">
        <v>21</v>
      </c>
      <c r="J717" s="276">
        <v>12</v>
      </c>
      <c r="K717" s="277">
        <v>0</v>
      </c>
      <c r="L717" s="277">
        <v>0</v>
      </c>
      <c r="M717" s="277">
        <v>1</v>
      </c>
      <c r="N717" s="276">
        <v>0</v>
      </c>
      <c r="O717" s="276">
        <v>3</v>
      </c>
      <c r="P717" s="272">
        <f t="shared" si="150"/>
        <v>66</v>
      </c>
      <c r="Q717" s="273">
        <f t="shared" si="151"/>
        <v>16</v>
      </c>
      <c r="R717" s="272">
        <f t="shared" si="152"/>
        <v>82</v>
      </c>
      <c r="S717" s="278">
        <v>0</v>
      </c>
      <c r="T717" s="278">
        <v>0</v>
      </c>
      <c r="U717" s="275">
        <f t="shared" si="148"/>
        <v>0</v>
      </c>
    </row>
    <row r="718" spans="1:21" hidden="1" outlineLevel="1">
      <c r="A718" s="724"/>
      <c r="B718" s="725"/>
      <c r="C718" s="328" t="s">
        <v>963</v>
      </c>
      <c r="D718" s="276">
        <v>17</v>
      </c>
      <c r="E718" s="277">
        <v>1</v>
      </c>
      <c r="F718" s="277">
        <v>1</v>
      </c>
      <c r="G718" s="276">
        <v>2</v>
      </c>
      <c r="H718" s="276">
        <v>0</v>
      </c>
      <c r="I718" s="276">
        <v>13</v>
      </c>
      <c r="J718" s="276">
        <v>2</v>
      </c>
      <c r="K718" s="277">
        <v>0</v>
      </c>
      <c r="L718" s="277">
        <v>1</v>
      </c>
      <c r="M718" s="277">
        <v>0</v>
      </c>
      <c r="N718" s="277">
        <v>0</v>
      </c>
      <c r="O718" s="276">
        <v>2</v>
      </c>
      <c r="P718" s="272">
        <f t="shared" si="150"/>
        <v>34</v>
      </c>
      <c r="Q718" s="273">
        <f t="shared" si="151"/>
        <v>5</v>
      </c>
      <c r="R718" s="272">
        <f t="shared" si="152"/>
        <v>39</v>
      </c>
      <c r="S718" s="278">
        <v>0</v>
      </c>
      <c r="T718" s="278">
        <v>0</v>
      </c>
      <c r="U718" s="275">
        <f t="shared" si="148"/>
        <v>0</v>
      </c>
    </row>
    <row r="719" spans="1:21" ht="22.5" hidden="1" outlineLevel="1">
      <c r="A719" s="724"/>
      <c r="B719" s="725"/>
      <c r="C719" s="328" t="s">
        <v>964</v>
      </c>
      <c r="D719" s="276">
        <v>1</v>
      </c>
      <c r="E719" s="277">
        <v>0</v>
      </c>
      <c r="F719" s="276">
        <v>0</v>
      </c>
      <c r="G719" s="277">
        <v>1</v>
      </c>
      <c r="H719" s="277">
        <v>0</v>
      </c>
      <c r="I719" s="276">
        <v>4</v>
      </c>
      <c r="J719" s="277">
        <v>2</v>
      </c>
      <c r="K719" s="277">
        <v>0</v>
      </c>
      <c r="L719" s="277">
        <v>1</v>
      </c>
      <c r="M719" s="277">
        <v>0</v>
      </c>
      <c r="N719" s="277">
        <v>0</v>
      </c>
      <c r="O719" s="277">
        <v>2</v>
      </c>
      <c r="P719" s="272">
        <f t="shared" si="150"/>
        <v>6</v>
      </c>
      <c r="Q719" s="273">
        <f t="shared" si="151"/>
        <v>5</v>
      </c>
      <c r="R719" s="272">
        <f t="shared" si="152"/>
        <v>11</v>
      </c>
      <c r="S719" s="278">
        <v>0</v>
      </c>
      <c r="T719" s="278">
        <v>0</v>
      </c>
      <c r="U719" s="275">
        <f t="shared" si="148"/>
        <v>0</v>
      </c>
    </row>
    <row r="720" spans="1:21" hidden="1" outlineLevel="1">
      <c r="A720" s="724"/>
      <c r="B720" s="725"/>
      <c r="C720" s="328" t="s">
        <v>965</v>
      </c>
      <c r="D720" s="276">
        <v>17</v>
      </c>
      <c r="E720" s="277">
        <v>0</v>
      </c>
      <c r="F720" s="276">
        <v>0</v>
      </c>
      <c r="G720" s="277">
        <v>0</v>
      </c>
      <c r="H720" s="277">
        <v>1</v>
      </c>
      <c r="I720" s="276">
        <v>21</v>
      </c>
      <c r="J720" s="276">
        <v>0</v>
      </c>
      <c r="K720" s="277">
        <v>0</v>
      </c>
      <c r="L720" s="277">
        <v>0</v>
      </c>
      <c r="M720" s="277">
        <v>0</v>
      </c>
      <c r="N720" s="277">
        <v>0</v>
      </c>
      <c r="O720" s="276">
        <v>0</v>
      </c>
      <c r="P720" s="272">
        <f t="shared" si="150"/>
        <v>39</v>
      </c>
      <c r="Q720" s="273">
        <f t="shared" si="151"/>
        <v>0</v>
      </c>
      <c r="R720" s="272">
        <f t="shared" si="152"/>
        <v>39</v>
      </c>
      <c r="S720" s="278">
        <v>0</v>
      </c>
      <c r="T720" s="278">
        <v>0</v>
      </c>
      <c r="U720" s="275">
        <f t="shared" si="148"/>
        <v>0</v>
      </c>
    </row>
    <row r="721" spans="1:21" ht="22.5" hidden="1" outlineLevel="1">
      <c r="A721" s="724"/>
      <c r="B721" s="725" t="s">
        <v>966</v>
      </c>
      <c r="C721" s="328" t="s">
        <v>967</v>
      </c>
      <c r="D721" s="276">
        <v>6</v>
      </c>
      <c r="E721" s="277">
        <v>1</v>
      </c>
      <c r="F721" s="277">
        <v>0</v>
      </c>
      <c r="G721" s="277">
        <v>1</v>
      </c>
      <c r="H721" s="276">
        <v>0</v>
      </c>
      <c r="I721" s="276">
        <v>6</v>
      </c>
      <c r="J721" s="277">
        <v>3</v>
      </c>
      <c r="K721" s="277">
        <v>0</v>
      </c>
      <c r="L721" s="277">
        <v>1</v>
      </c>
      <c r="M721" s="277">
        <v>0</v>
      </c>
      <c r="N721" s="277">
        <v>0</v>
      </c>
      <c r="O721" s="276">
        <v>5</v>
      </c>
      <c r="P721" s="272">
        <f t="shared" si="150"/>
        <v>14</v>
      </c>
      <c r="Q721" s="273">
        <f t="shared" si="151"/>
        <v>9</v>
      </c>
      <c r="R721" s="272">
        <f t="shared" si="152"/>
        <v>23</v>
      </c>
      <c r="S721" s="278">
        <v>0</v>
      </c>
      <c r="T721" s="278">
        <v>0</v>
      </c>
      <c r="U721" s="275">
        <f t="shared" si="148"/>
        <v>0</v>
      </c>
    </row>
    <row r="722" spans="1:21" ht="22.5" hidden="1" outlineLevel="1">
      <c r="A722" s="724"/>
      <c r="B722" s="725"/>
      <c r="C722" s="328" t="s">
        <v>968</v>
      </c>
      <c r="D722" s="276">
        <v>0</v>
      </c>
      <c r="E722" s="276">
        <v>0</v>
      </c>
      <c r="F722" s="277">
        <v>0</v>
      </c>
      <c r="G722" s="276">
        <v>0</v>
      </c>
      <c r="H722" s="276">
        <v>0</v>
      </c>
      <c r="I722" s="276">
        <v>0</v>
      </c>
      <c r="J722" s="276">
        <v>0</v>
      </c>
      <c r="K722" s="277">
        <v>0</v>
      </c>
      <c r="L722" s="276">
        <v>0</v>
      </c>
      <c r="M722" s="277">
        <v>0</v>
      </c>
      <c r="N722" s="277">
        <v>0</v>
      </c>
      <c r="O722" s="276">
        <v>0</v>
      </c>
      <c r="P722" s="272">
        <f t="shared" si="150"/>
        <v>0</v>
      </c>
      <c r="Q722" s="273">
        <f t="shared" si="151"/>
        <v>0</v>
      </c>
      <c r="R722" s="272">
        <f t="shared" si="152"/>
        <v>0</v>
      </c>
      <c r="S722" s="278">
        <v>0</v>
      </c>
      <c r="T722" s="278">
        <v>0</v>
      </c>
      <c r="U722" s="275">
        <f t="shared" si="148"/>
        <v>0</v>
      </c>
    </row>
    <row r="723" spans="1:21" hidden="1" outlineLevel="1">
      <c r="A723" s="724"/>
      <c r="B723" s="725"/>
      <c r="C723" s="328" t="s">
        <v>969</v>
      </c>
      <c r="D723" s="276">
        <v>9</v>
      </c>
      <c r="E723" s="277">
        <v>2</v>
      </c>
      <c r="F723" s="277">
        <v>2</v>
      </c>
      <c r="G723" s="277">
        <v>1</v>
      </c>
      <c r="H723" s="277">
        <v>5</v>
      </c>
      <c r="I723" s="276">
        <v>25</v>
      </c>
      <c r="J723" s="276">
        <v>5</v>
      </c>
      <c r="K723" s="277">
        <v>0</v>
      </c>
      <c r="L723" s="276">
        <v>0</v>
      </c>
      <c r="M723" s="277">
        <v>0</v>
      </c>
      <c r="N723" s="277">
        <v>0</v>
      </c>
      <c r="O723" s="276">
        <v>6</v>
      </c>
      <c r="P723" s="272">
        <f t="shared" si="150"/>
        <v>44</v>
      </c>
      <c r="Q723" s="273">
        <f t="shared" si="151"/>
        <v>11</v>
      </c>
      <c r="R723" s="272">
        <f t="shared" si="152"/>
        <v>55</v>
      </c>
      <c r="S723" s="278">
        <v>0</v>
      </c>
      <c r="T723" s="278">
        <v>0</v>
      </c>
      <c r="U723" s="275">
        <f t="shared" si="148"/>
        <v>0</v>
      </c>
    </row>
    <row r="724" spans="1:21" ht="14.1" customHeight="1" collapsed="1">
      <c r="A724" s="721" t="s">
        <v>970</v>
      </c>
      <c r="B724" s="721"/>
      <c r="C724" s="721"/>
      <c r="D724" s="191">
        <f t="shared" ref="D724:T724" si="155">SUM(D725:D730)</f>
        <v>18</v>
      </c>
      <c r="E724" s="191">
        <f t="shared" si="155"/>
        <v>0</v>
      </c>
      <c r="F724" s="191">
        <f t="shared" si="155"/>
        <v>3</v>
      </c>
      <c r="G724" s="191">
        <f t="shared" si="155"/>
        <v>2</v>
      </c>
      <c r="H724" s="191">
        <f t="shared" si="155"/>
        <v>1</v>
      </c>
      <c r="I724" s="191">
        <f t="shared" si="155"/>
        <v>12</v>
      </c>
      <c r="J724" s="191">
        <f t="shared" si="155"/>
        <v>4</v>
      </c>
      <c r="K724" s="191">
        <f t="shared" si="155"/>
        <v>0</v>
      </c>
      <c r="L724" s="191">
        <f t="shared" si="155"/>
        <v>1</v>
      </c>
      <c r="M724" s="191">
        <f t="shared" si="155"/>
        <v>1</v>
      </c>
      <c r="N724" s="191">
        <f t="shared" si="155"/>
        <v>0</v>
      </c>
      <c r="O724" s="191">
        <f t="shared" si="155"/>
        <v>4</v>
      </c>
      <c r="P724" s="192">
        <f t="shared" si="150"/>
        <v>36</v>
      </c>
      <c r="Q724" s="192">
        <f t="shared" si="151"/>
        <v>10</v>
      </c>
      <c r="R724" s="192">
        <f t="shared" si="152"/>
        <v>46</v>
      </c>
      <c r="S724" s="192">
        <f t="shared" si="155"/>
        <v>0</v>
      </c>
      <c r="T724" s="192">
        <f t="shared" si="155"/>
        <v>0</v>
      </c>
      <c r="U724" s="192">
        <f t="shared" si="148"/>
        <v>0</v>
      </c>
    </row>
    <row r="725" spans="1:21" hidden="1" outlineLevel="1">
      <c r="A725" s="724" t="s">
        <v>970</v>
      </c>
      <c r="B725" s="725" t="s">
        <v>971</v>
      </c>
      <c r="C725" s="328" t="s">
        <v>972</v>
      </c>
      <c r="D725" s="277">
        <v>5</v>
      </c>
      <c r="E725" s="277">
        <v>0</v>
      </c>
      <c r="F725" s="277">
        <v>0</v>
      </c>
      <c r="G725" s="276">
        <v>0</v>
      </c>
      <c r="H725" s="277">
        <v>0</v>
      </c>
      <c r="I725" s="276">
        <v>3</v>
      </c>
      <c r="J725" s="276">
        <v>0</v>
      </c>
      <c r="K725" s="277">
        <v>0</v>
      </c>
      <c r="L725" s="277">
        <v>0</v>
      </c>
      <c r="M725" s="277">
        <v>0</v>
      </c>
      <c r="N725" s="277">
        <v>0</v>
      </c>
      <c r="O725" s="277">
        <v>0</v>
      </c>
      <c r="P725" s="272">
        <f>SUM(D725:I725)</f>
        <v>8</v>
      </c>
      <c r="Q725" s="273">
        <f t="shared" si="151"/>
        <v>0</v>
      </c>
      <c r="R725" s="272">
        <f t="shared" si="152"/>
        <v>8</v>
      </c>
      <c r="S725" s="278">
        <v>0</v>
      </c>
      <c r="T725" s="278">
        <v>0</v>
      </c>
      <c r="U725" s="275">
        <f t="shared" si="148"/>
        <v>0</v>
      </c>
    </row>
    <row r="726" spans="1:21" ht="22.5" hidden="1" outlineLevel="1">
      <c r="A726" s="724"/>
      <c r="B726" s="725"/>
      <c r="C726" s="328" t="s">
        <v>973</v>
      </c>
      <c r="D726" s="276">
        <v>2</v>
      </c>
      <c r="E726" s="277">
        <v>0</v>
      </c>
      <c r="F726" s="277">
        <v>0</v>
      </c>
      <c r="G726" s="277">
        <v>0</v>
      </c>
      <c r="H726" s="277">
        <v>0</v>
      </c>
      <c r="I726" s="277">
        <v>0</v>
      </c>
      <c r="J726" s="277">
        <v>2</v>
      </c>
      <c r="K726" s="277">
        <v>0</v>
      </c>
      <c r="L726" s="277">
        <v>0</v>
      </c>
      <c r="M726" s="277">
        <v>0</v>
      </c>
      <c r="N726" s="277">
        <v>0</v>
      </c>
      <c r="O726" s="277">
        <v>0</v>
      </c>
      <c r="P726" s="272">
        <f t="shared" ref="P726:P730" si="156">SUM(D726:I726)</f>
        <v>2</v>
      </c>
      <c r="Q726" s="273">
        <f t="shared" si="151"/>
        <v>2</v>
      </c>
      <c r="R726" s="272">
        <f t="shared" si="152"/>
        <v>4</v>
      </c>
      <c r="S726" s="278">
        <v>0</v>
      </c>
      <c r="T726" s="278">
        <v>0</v>
      </c>
      <c r="U726" s="275">
        <f t="shared" si="148"/>
        <v>0</v>
      </c>
    </row>
    <row r="727" spans="1:21" ht="22.5" hidden="1" outlineLevel="1">
      <c r="A727" s="724"/>
      <c r="B727" s="328" t="s">
        <v>974</v>
      </c>
      <c r="C727" s="328" t="s">
        <v>975</v>
      </c>
      <c r="D727" s="277">
        <v>1</v>
      </c>
      <c r="E727" s="277">
        <v>0</v>
      </c>
      <c r="F727" s="277">
        <v>0</v>
      </c>
      <c r="G727" s="277">
        <v>0</v>
      </c>
      <c r="H727" s="277">
        <v>0</v>
      </c>
      <c r="I727" s="276">
        <v>0</v>
      </c>
      <c r="J727" s="276">
        <v>1</v>
      </c>
      <c r="K727" s="277">
        <v>0</v>
      </c>
      <c r="L727" s="277">
        <v>0</v>
      </c>
      <c r="M727" s="277">
        <v>0</v>
      </c>
      <c r="N727" s="277">
        <v>0</v>
      </c>
      <c r="O727" s="276">
        <v>0</v>
      </c>
      <c r="P727" s="272">
        <f t="shared" si="156"/>
        <v>1</v>
      </c>
      <c r="Q727" s="273">
        <f t="shared" si="151"/>
        <v>1</v>
      </c>
      <c r="R727" s="272">
        <f t="shared" si="152"/>
        <v>2</v>
      </c>
      <c r="S727" s="278">
        <v>0</v>
      </c>
      <c r="T727" s="278">
        <v>0</v>
      </c>
      <c r="U727" s="275">
        <f t="shared" si="148"/>
        <v>0</v>
      </c>
    </row>
    <row r="728" spans="1:21" hidden="1" outlineLevel="1">
      <c r="A728" s="724"/>
      <c r="B728" s="725" t="s">
        <v>976</v>
      </c>
      <c r="C728" s="328" t="s">
        <v>977</v>
      </c>
      <c r="D728" s="276">
        <v>2</v>
      </c>
      <c r="E728" s="277">
        <v>0</v>
      </c>
      <c r="F728" s="277">
        <v>0</v>
      </c>
      <c r="G728" s="277">
        <v>0</v>
      </c>
      <c r="H728" s="277">
        <v>0</v>
      </c>
      <c r="I728" s="277">
        <v>1</v>
      </c>
      <c r="J728" s="277">
        <v>0</v>
      </c>
      <c r="K728" s="277">
        <v>0</v>
      </c>
      <c r="L728" s="277">
        <v>0</v>
      </c>
      <c r="M728" s="277">
        <v>1</v>
      </c>
      <c r="N728" s="277">
        <v>0</v>
      </c>
      <c r="O728" s="277">
        <v>0</v>
      </c>
      <c r="P728" s="272">
        <f t="shared" si="156"/>
        <v>3</v>
      </c>
      <c r="Q728" s="273">
        <f t="shared" si="151"/>
        <v>1</v>
      </c>
      <c r="R728" s="272">
        <f t="shared" si="152"/>
        <v>4</v>
      </c>
      <c r="S728" s="278">
        <v>0</v>
      </c>
      <c r="T728" s="278">
        <v>0</v>
      </c>
      <c r="U728" s="275">
        <f t="shared" si="148"/>
        <v>0</v>
      </c>
    </row>
    <row r="729" spans="1:21" hidden="1" outlineLevel="1">
      <c r="A729" s="724"/>
      <c r="B729" s="725"/>
      <c r="C729" s="328" t="s">
        <v>978</v>
      </c>
      <c r="D729" s="276">
        <v>1</v>
      </c>
      <c r="E729" s="277">
        <v>0</v>
      </c>
      <c r="F729" s="277">
        <v>0</v>
      </c>
      <c r="G729" s="277">
        <v>0</v>
      </c>
      <c r="H729" s="277">
        <v>0</v>
      </c>
      <c r="I729" s="277">
        <v>0</v>
      </c>
      <c r="J729" s="277">
        <v>0</v>
      </c>
      <c r="K729" s="277">
        <v>0</v>
      </c>
      <c r="L729" s="277">
        <v>0</v>
      </c>
      <c r="M729" s="277">
        <v>0</v>
      </c>
      <c r="N729" s="277">
        <v>0</v>
      </c>
      <c r="O729" s="276">
        <v>0</v>
      </c>
      <c r="P729" s="272">
        <f t="shared" si="156"/>
        <v>1</v>
      </c>
      <c r="Q729" s="273">
        <f t="shared" si="151"/>
        <v>0</v>
      </c>
      <c r="R729" s="272">
        <f t="shared" si="152"/>
        <v>1</v>
      </c>
      <c r="S729" s="278">
        <v>0</v>
      </c>
      <c r="T729" s="278">
        <v>0</v>
      </c>
      <c r="U729" s="275">
        <f t="shared" si="148"/>
        <v>0</v>
      </c>
    </row>
    <row r="730" spans="1:21" ht="22.5" hidden="1" outlineLevel="1">
      <c r="A730" s="724"/>
      <c r="B730" s="725"/>
      <c r="C730" s="328" t="s">
        <v>979</v>
      </c>
      <c r="D730" s="276">
        <v>7</v>
      </c>
      <c r="E730" s="277">
        <v>0</v>
      </c>
      <c r="F730" s="277">
        <v>3</v>
      </c>
      <c r="G730" s="277">
        <v>2</v>
      </c>
      <c r="H730" s="277">
        <v>1</v>
      </c>
      <c r="I730" s="276">
        <v>8</v>
      </c>
      <c r="J730" s="276">
        <v>1</v>
      </c>
      <c r="K730" s="277">
        <v>0</v>
      </c>
      <c r="L730" s="277">
        <v>1</v>
      </c>
      <c r="M730" s="277">
        <v>0</v>
      </c>
      <c r="N730" s="277">
        <v>0</v>
      </c>
      <c r="O730" s="276">
        <v>4</v>
      </c>
      <c r="P730" s="272">
        <f t="shared" si="156"/>
        <v>21</v>
      </c>
      <c r="Q730" s="273">
        <f t="shared" si="151"/>
        <v>6</v>
      </c>
      <c r="R730" s="272">
        <f t="shared" si="152"/>
        <v>27</v>
      </c>
      <c r="S730" s="278">
        <v>0</v>
      </c>
      <c r="T730" s="278">
        <v>0</v>
      </c>
      <c r="U730" s="275">
        <f t="shared" si="148"/>
        <v>0</v>
      </c>
    </row>
    <row r="731" spans="1:21" ht="14.1" customHeight="1" collapsed="1">
      <c r="A731" s="721" t="s">
        <v>980</v>
      </c>
      <c r="B731" s="721"/>
      <c r="C731" s="721"/>
      <c r="D731" s="191">
        <f t="shared" ref="D731:T731" si="157">SUM(D732:D739)</f>
        <v>280</v>
      </c>
      <c r="E731" s="191">
        <f t="shared" si="157"/>
        <v>14</v>
      </c>
      <c r="F731" s="191">
        <f t="shared" si="157"/>
        <v>34</v>
      </c>
      <c r="G731" s="191">
        <f t="shared" si="157"/>
        <v>56</v>
      </c>
      <c r="H731" s="191">
        <f t="shared" si="157"/>
        <v>10</v>
      </c>
      <c r="I731" s="191">
        <f t="shared" si="157"/>
        <v>288</v>
      </c>
      <c r="J731" s="191">
        <f t="shared" si="157"/>
        <v>17</v>
      </c>
      <c r="K731" s="191">
        <f t="shared" si="157"/>
        <v>4</v>
      </c>
      <c r="L731" s="191">
        <f t="shared" si="157"/>
        <v>7</v>
      </c>
      <c r="M731" s="191">
        <f t="shared" si="157"/>
        <v>7</v>
      </c>
      <c r="N731" s="191">
        <f t="shared" si="157"/>
        <v>0</v>
      </c>
      <c r="O731" s="191">
        <f t="shared" si="157"/>
        <v>21</v>
      </c>
      <c r="P731" s="192">
        <f t="shared" si="150"/>
        <v>682</v>
      </c>
      <c r="Q731" s="192">
        <f t="shared" si="151"/>
        <v>56</v>
      </c>
      <c r="R731" s="192">
        <f t="shared" si="152"/>
        <v>738</v>
      </c>
      <c r="S731" s="192">
        <f t="shared" si="157"/>
        <v>2</v>
      </c>
      <c r="T731" s="192">
        <f t="shared" si="157"/>
        <v>0</v>
      </c>
      <c r="U731" s="192">
        <f t="shared" si="148"/>
        <v>2</v>
      </c>
    </row>
    <row r="732" spans="1:21" ht="22.5" hidden="1" outlineLevel="1">
      <c r="A732" s="724" t="s">
        <v>980</v>
      </c>
      <c r="B732" s="725" t="s">
        <v>981</v>
      </c>
      <c r="C732" s="328" t="s">
        <v>982</v>
      </c>
      <c r="D732" s="276">
        <v>7</v>
      </c>
      <c r="E732" s="277">
        <v>0</v>
      </c>
      <c r="F732" s="276">
        <v>0</v>
      </c>
      <c r="G732" s="277">
        <v>1</v>
      </c>
      <c r="H732" s="277">
        <v>1</v>
      </c>
      <c r="I732" s="276">
        <v>1</v>
      </c>
      <c r="J732" s="276">
        <v>3</v>
      </c>
      <c r="K732" s="277">
        <v>0</v>
      </c>
      <c r="L732" s="277">
        <v>1</v>
      </c>
      <c r="M732" s="277">
        <v>1</v>
      </c>
      <c r="N732" s="277">
        <v>0</v>
      </c>
      <c r="O732" s="277">
        <v>2</v>
      </c>
      <c r="P732" s="272">
        <f>SUM(D732:I732)</f>
        <v>10</v>
      </c>
      <c r="Q732" s="273">
        <f t="shared" si="151"/>
        <v>7</v>
      </c>
      <c r="R732" s="272">
        <f t="shared" si="152"/>
        <v>17</v>
      </c>
      <c r="S732" s="278">
        <v>0</v>
      </c>
      <c r="T732" s="278">
        <v>0</v>
      </c>
      <c r="U732" s="275">
        <f t="shared" si="148"/>
        <v>0</v>
      </c>
    </row>
    <row r="733" spans="1:21" hidden="1" outlineLevel="1">
      <c r="A733" s="724"/>
      <c r="B733" s="725"/>
      <c r="C733" s="328" t="s">
        <v>983</v>
      </c>
      <c r="D733" s="276">
        <v>0</v>
      </c>
      <c r="E733" s="277">
        <v>0</v>
      </c>
      <c r="F733" s="276">
        <v>0</v>
      </c>
      <c r="G733" s="276">
        <v>0</v>
      </c>
      <c r="H733" s="277">
        <v>1</v>
      </c>
      <c r="I733" s="276">
        <v>1</v>
      </c>
      <c r="J733" s="276">
        <v>0</v>
      </c>
      <c r="K733" s="277">
        <v>0</v>
      </c>
      <c r="L733" s="277">
        <v>0</v>
      </c>
      <c r="M733" s="277">
        <v>0</v>
      </c>
      <c r="N733" s="277">
        <v>0</v>
      </c>
      <c r="O733" s="277">
        <v>0</v>
      </c>
      <c r="P733" s="272">
        <f t="shared" ref="P733:P739" si="158">SUM(D733:I733)</f>
        <v>2</v>
      </c>
      <c r="Q733" s="273">
        <f t="shared" si="151"/>
        <v>0</v>
      </c>
      <c r="R733" s="272">
        <f t="shared" si="152"/>
        <v>2</v>
      </c>
      <c r="S733" s="278">
        <v>0</v>
      </c>
      <c r="T733" s="278">
        <v>0</v>
      </c>
      <c r="U733" s="275">
        <f t="shared" si="148"/>
        <v>0</v>
      </c>
    </row>
    <row r="734" spans="1:21" ht="22.5" hidden="1" outlineLevel="1">
      <c r="A734" s="724"/>
      <c r="B734" s="725" t="s">
        <v>984</v>
      </c>
      <c r="C734" s="328" t="s">
        <v>985</v>
      </c>
      <c r="D734" s="276">
        <v>58</v>
      </c>
      <c r="E734" s="276">
        <v>5</v>
      </c>
      <c r="F734" s="276">
        <v>9</v>
      </c>
      <c r="G734" s="276">
        <v>13</v>
      </c>
      <c r="H734" s="276">
        <v>4</v>
      </c>
      <c r="I734" s="276">
        <v>74</v>
      </c>
      <c r="J734" s="276">
        <v>8</v>
      </c>
      <c r="K734" s="277">
        <v>2</v>
      </c>
      <c r="L734" s="277">
        <v>6</v>
      </c>
      <c r="M734" s="277">
        <v>6</v>
      </c>
      <c r="N734" s="277">
        <v>0</v>
      </c>
      <c r="O734" s="276">
        <v>17</v>
      </c>
      <c r="P734" s="272">
        <f t="shared" si="158"/>
        <v>163</v>
      </c>
      <c r="Q734" s="273">
        <f t="shared" si="151"/>
        <v>39</v>
      </c>
      <c r="R734" s="272">
        <f t="shared" si="152"/>
        <v>202</v>
      </c>
      <c r="S734" s="278">
        <v>2</v>
      </c>
      <c r="T734" s="278">
        <v>0</v>
      </c>
      <c r="U734" s="275">
        <f t="shared" si="148"/>
        <v>2</v>
      </c>
    </row>
    <row r="735" spans="1:21" ht="22.5" hidden="1" outlineLevel="1">
      <c r="A735" s="724"/>
      <c r="B735" s="725"/>
      <c r="C735" s="328" t="s">
        <v>986</v>
      </c>
      <c r="D735" s="276">
        <v>78</v>
      </c>
      <c r="E735" s="276">
        <v>2</v>
      </c>
      <c r="F735" s="276">
        <v>4</v>
      </c>
      <c r="G735" s="276">
        <v>12</v>
      </c>
      <c r="H735" s="276">
        <v>0</v>
      </c>
      <c r="I735" s="276">
        <v>65</v>
      </c>
      <c r="J735" s="277">
        <v>2</v>
      </c>
      <c r="K735" s="277">
        <v>1</v>
      </c>
      <c r="L735" s="277">
        <v>0</v>
      </c>
      <c r="M735" s="277">
        <v>0</v>
      </c>
      <c r="N735" s="277">
        <v>0</v>
      </c>
      <c r="O735" s="276">
        <v>0</v>
      </c>
      <c r="P735" s="272">
        <f t="shared" si="158"/>
        <v>161</v>
      </c>
      <c r="Q735" s="273">
        <f t="shared" si="151"/>
        <v>3</v>
      </c>
      <c r="R735" s="272">
        <f t="shared" si="152"/>
        <v>164</v>
      </c>
      <c r="S735" s="278">
        <v>0</v>
      </c>
      <c r="T735" s="278">
        <v>0</v>
      </c>
      <c r="U735" s="275">
        <f t="shared" si="148"/>
        <v>0</v>
      </c>
    </row>
    <row r="736" spans="1:21" hidden="1" outlineLevel="1">
      <c r="A736" s="724"/>
      <c r="B736" s="725"/>
      <c r="C736" s="328" t="s">
        <v>987</v>
      </c>
      <c r="D736" s="276">
        <v>0</v>
      </c>
      <c r="E736" s="277">
        <v>0</v>
      </c>
      <c r="F736" s="277">
        <v>0</v>
      </c>
      <c r="G736" s="276">
        <v>0</v>
      </c>
      <c r="H736" s="277">
        <v>0</v>
      </c>
      <c r="I736" s="276">
        <v>0</v>
      </c>
      <c r="J736" s="276">
        <v>0</v>
      </c>
      <c r="K736" s="277">
        <v>0</v>
      </c>
      <c r="L736" s="277">
        <v>0</v>
      </c>
      <c r="M736" s="277">
        <v>0</v>
      </c>
      <c r="N736" s="277">
        <v>0</v>
      </c>
      <c r="O736" s="277">
        <v>0</v>
      </c>
      <c r="P736" s="272">
        <f t="shared" si="158"/>
        <v>0</v>
      </c>
      <c r="Q736" s="273">
        <f t="shared" si="151"/>
        <v>0</v>
      </c>
      <c r="R736" s="272">
        <f t="shared" si="152"/>
        <v>0</v>
      </c>
      <c r="S736" s="278">
        <v>0</v>
      </c>
      <c r="T736" s="278">
        <v>0</v>
      </c>
      <c r="U736" s="275">
        <f t="shared" si="148"/>
        <v>0</v>
      </c>
    </row>
    <row r="737" spans="1:21" ht="22.5" hidden="1" outlineLevel="1">
      <c r="A737" s="724"/>
      <c r="B737" s="725"/>
      <c r="C737" s="328" t="s">
        <v>988</v>
      </c>
      <c r="D737" s="276">
        <v>131</v>
      </c>
      <c r="E737" s="276">
        <v>7</v>
      </c>
      <c r="F737" s="276">
        <v>21</v>
      </c>
      <c r="G737" s="276">
        <v>29</v>
      </c>
      <c r="H737" s="276">
        <v>4</v>
      </c>
      <c r="I737" s="276">
        <v>144</v>
      </c>
      <c r="J737" s="276">
        <v>3</v>
      </c>
      <c r="K737" s="277">
        <v>1</v>
      </c>
      <c r="L737" s="276">
        <v>0</v>
      </c>
      <c r="M737" s="276">
        <v>0</v>
      </c>
      <c r="N737" s="277">
        <v>0</v>
      </c>
      <c r="O737" s="277">
        <v>2</v>
      </c>
      <c r="P737" s="272">
        <f t="shared" si="158"/>
        <v>336</v>
      </c>
      <c r="Q737" s="273">
        <f t="shared" si="151"/>
        <v>6</v>
      </c>
      <c r="R737" s="272">
        <f t="shared" si="152"/>
        <v>342</v>
      </c>
      <c r="S737" s="278">
        <v>0</v>
      </c>
      <c r="T737" s="278">
        <v>0</v>
      </c>
      <c r="U737" s="275">
        <f t="shared" si="148"/>
        <v>0</v>
      </c>
    </row>
    <row r="738" spans="1:21" hidden="1" outlineLevel="1">
      <c r="A738" s="724"/>
      <c r="B738" s="725"/>
      <c r="C738" s="328" t="s">
        <v>989</v>
      </c>
      <c r="D738" s="276">
        <v>0</v>
      </c>
      <c r="E738" s="277">
        <v>0</v>
      </c>
      <c r="F738" s="277">
        <v>0</v>
      </c>
      <c r="G738" s="277">
        <v>0</v>
      </c>
      <c r="H738" s="277">
        <v>0</v>
      </c>
      <c r="I738" s="277">
        <v>0</v>
      </c>
      <c r="J738" s="277">
        <v>1</v>
      </c>
      <c r="K738" s="277">
        <v>0</v>
      </c>
      <c r="L738" s="277">
        <v>0</v>
      </c>
      <c r="M738" s="277">
        <v>0</v>
      </c>
      <c r="N738" s="277">
        <v>0</v>
      </c>
      <c r="O738" s="277">
        <v>0</v>
      </c>
      <c r="P738" s="272">
        <f t="shared" si="158"/>
        <v>0</v>
      </c>
      <c r="Q738" s="273">
        <f t="shared" si="151"/>
        <v>1</v>
      </c>
      <c r="R738" s="272">
        <f t="shared" si="152"/>
        <v>1</v>
      </c>
      <c r="S738" s="278">
        <v>0</v>
      </c>
      <c r="T738" s="278">
        <v>0</v>
      </c>
      <c r="U738" s="275">
        <f t="shared" si="148"/>
        <v>0</v>
      </c>
    </row>
    <row r="739" spans="1:21" ht="22.5" hidden="1" outlineLevel="1">
      <c r="A739" s="724"/>
      <c r="B739" s="725"/>
      <c r="C739" s="328" t="s">
        <v>990</v>
      </c>
      <c r="D739" s="276">
        <v>6</v>
      </c>
      <c r="E739" s="277">
        <v>0</v>
      </c>
      <c r="F739" s="277">
        <v>0</v>
      </c>
      <c r="G739" s="277">
        <v>1</v>
      </c>
      <c r="H739" s="277">
        <v>0</v>
      </c>
      <c r="I739" s="276">
        <v>3</v>
      </c>
      <c r="J739" s="277">
        <v>0</v>
      </c>
      <c r="K739" s="277">
        <v>0</v>
      </c>
      <c r="L739" s="277">
        <v>0</v>
      </c>
      <c r="M739" s="277">
        <v>0</v>
      </c>
      <c r="N739" s="276">
        <v>0</v>
      </c>
      <c r="O739" s="277">
        <v>0</v>
      </c>
      <c r="P739" s="272">
        <f t="shared" si="158"/>
        <v>10</v>
      </c>
      <c r="Q739" s="273">
        <f t="shared" si="151"/>
        <v>0</v>
      </c>
      <c r="R739" s="272">
        <f t="shared" si="152"/>
        <v>10</v>
      </c>
      <c r="S739" s="278">
        <v>0</v>
      </c>
      <c r="T739" s="278">
        <v>0</v>
      </c>
      <c r="U739" s="275">
        <f t="shared" si="148"/>
        <v>0</v>
      </c>
    </row>
    <row r="740" spans="1:21" ht="14.1" customHeight="1" collapsed="1">
      <c r="A740" s="721" t="s">
        <v>991</v>
      </c>
      <c r="B740" s="721"/>
      <c r="C740" s="721"/>
      <c r="D740" s="191">
        <f>SUM(D741:D747)</f>
        <v>383</v>
      </c>
      <c r="E740" s="191">
        <f t="shared" ref="E740:T740" si="159">SUM(E741:E747)</f>
        <v>26</v>
      </c>
      <c r="F740" s="191">
        <f t="shared" si="159"/>
        <v>33</v>
      </c>
      <c r="G740" s="191">
        <f t="shared" si="159"/>
        <v>62</v>
      </c>
      <c r="H740" s="191">
        <f t="shared" si="159"/>
        <v>12</v>
      </c>
      <c r="I740" s="191">
        <f t="shared" si="159"/>
        <v>307</v>
      </c>
      <c r="J740" s="191">
        <f t="shared" si="159"/>
        <v>143</v>
      </c>
      <c r="K740" s="191">
        <f t="shared" si="159"/>
        <v>9</v>
      </c>
      <c r="L740" s="191">
        <f t="shared" si="159"/>
        <v>8</v>
      </c>
      <c r="M740" s="191">
        <f t="shared" si="159"/>
        <v>16</v>
      </c>
      <c r="N740" s="191">
        <f t="shared" si="159"/>
        <v>6</v>
      </c>
      <c r="O740" s="191">
        <f t="shared" si="159"/>
        <v>67</v>
      </c>
      <c r="P740" s="192">
        <f t="shared" si="150"/>
        <v>823</v>
      </c>
      <c r="Q740" s="192">
        <f t="shared" si="151"/>
        <v>249</v>
      </c>
      <c r="R740" s="192">
        <f t="shared" si="152"/>
        <v>1072</v>
      </c>
      <c r="S740" s="192">
        <f t="shared" si="159"/>
        <v>1</v>
      </c>
      <c r="T740" s="192">
        <f t="shared" si="159"/>
        <v>0</v>
      </c>
      <c r="U740" s="192">
        <f t="shared" si="148"/>
        <v>1</v>
      </c>
    </row>
    <row r="741" spans="1:21" ht="22.5" hidden="1" outlineLevel="1">
      <c r="A741" s="724" t="s">
        <v>991</v>
      </c>
      <c r="B741" s="725" t="s">
        <v>992</v>
      </c>
      <c r="C741" s="328" t="s">
        <v>993</v>
      </c>
      <c r="D741" s="276">
        <v>67</v>
      </c>
      <c r="E741" s="276">
        <v>1</v>
      </c>
      <c r="F741" s="276">
        <v>4</v>
      </c>
      <c r="G741" s="276">
        <v>5</v>
      </c>
      <c r="H741" s="276">
        <v>1</v>
      </c>
      <c r="I741" s="276">
        <v>37</v>
      </c>
      <c r="J741" s="276">
        <v>37</v>
      </c>
      <c r="K741" s="276">
        <v>3</v>
      </c>
      <c r="L741" s="277">
        <v>3</v>
      </c>
      <c r="M741" s="277">
        <v>2</v>
      </c>
      <c r="N741" s="277">
        <v>1</v>
      </c>
      <c r="O741" s="276">
        <v>8</v>
      </c>
      <c r="P741" s="272">
        <f t="shared" si="150"/>
        <v>115</v>
      </c>
      <c r="Q741" s="273">
        <f t="shared" si="151"/>
        <v>54</v>
      </c>
      <c r="R741" s="272">
        <f t="shared" si="152"/>
        <v>169</v>
      </c>
      <c r="S741" s="278">
        <v>0</v>
      </c>
      <c r="T741" s="278">
        <v>0</v>
      </c>
      <c r="U741" s="275">
        <f t="shared" si="148"/>
        <v>0</v>
      </c>
    </row>
    <row r="742" spans="1:21" ht="22.5" hidden="1" outlineLevel="1">
      <c r="A742" s="724"/>
      <c r="B742" s="725"/>
      <c r="C742" s="328" t="s">
        <v>994</v>
      </c>
      <c r="D742" s="276">
        <v>23</v>
      </c>
      <c r="E742" s="277">
        <v>0</v>
      </c>
      <c r="F742" s="277">
        <v>0</v>
      </c>
      <c r="G742" s="277">
        <v>2</v>
      </c>
      <c r="H742" s="277">
        <v>0</v>
      </c>
      <c r="I742" s="276">
        <v>5</v>
      </c>
      <c r="J742" s="276">
        <v>13</v>
      </c>
      <c r="K742" s="277">
        <v>0</v>
      </c>
      <c r="L742" s="277">
        <v>0</v>
      </c>
      <c r="M742" s="277">
        <v>1</v>
      </c>
      <c r="N742" s="277">
        <v>0</v>
      </c>
      <c r="O742" s="276">
        <v>5</v>
      </c>
      <c r="P742" s="272">
        <f t="shared" si="150"/>
        <v>30</v>
      </c>
      <c r="Q742" s="273">
        <f t="shared" si="151"/>
        <v>19</v>
      </c>
      <c r="R742" s="272">
        <f t="shared" si="152"/>
        <v>49</v>
      </c>
      <c r="S742" s="278">
        <v>0</v>
      </c>
      <c r="T742" s="278">
        <v>0</v>
      </c>
      <c r="U742" s="275">
        <f t="shared" si="148"/>
        <v>0</v>
      </c>
    </row>
    <row r="743" spans="1:21" hidden="1" outlineLevel="1">
      <c r="A743" s="724"/>
      <c r="B743" s="725"/>
      <c r="C743" s="328" t="s">
        <v>995</v>
      </c>
      <c r="D743" s="276">
        <v>10</v>
      </c>
      <c r="E743" s="277">
        <v>0</v>
      </c>
      <c r="F743" s="277">
        <v>0</v>
      </c>
      <c r="G743" s="277">
        <v>4</v>
      </c>
      <c r="H743" s="277">
        <v>0</v>
      </c>
      <c r="I743" s="276">
        <v>20</v>
      </c>
      <c r="J743" s="277">
        <v>1</v>
      </c>
      <c r="K743" s="277">
        <v>0</v>
      </c>
      <c r="L743" s="277">
        <v>0</v>
      </c>
      <c r="M743" s="277">
        <v>1</v>
      </c>
      <c r="N743" s="277">
        <v>0</v>
      </c>
      <c r="O743" s="277">
        <v>0</v>
      </c>
      <c r="P743" s="272">
        <f t="shared" si="150"/>
        <v>34</v>
      </c>
      <c r="Q743" s="273">
        <f t="shared" si="151"/>
        <v>2</v>
      </c>
      <c r="R743" s="272">
        <f t="shared" si="152"/>
        <v>36</v>
      </c>
      <c r="S743" s="278">
        <v>0</v>
      </c>
      <c r="T743" s="278">
        <v>0</v>
      </c>
      <c r="U743" s="275">
        <f t="shared" si="148"/>
        <v>0</v>
      </c>
    </row>
    <row r="744" spans="1:21" ht="22.5" hidden="1" outlineLevel="1">
      <c r="A744" s="724"/>
      <c r="B744" s="725"/>
      <c r="C744" s="328" t="s">
        <v>996</v>
      </c>
      <c r="D744" s="276">
        <v>4</v>
      </c>
      <c r="E744" s="277">
        <v>0</v>
      </c>
      <c r="F744" s="277">
        <v>0</v>
      </c>
      <c r="G744" s="277">
        <v>1</v>
      </c>
      <c r="H744" s="277">
        <v>0</v>
      </c>
      <c r="I744" s="276">
        <v>0</v>
      </c>
      <c r="J744" s="276">
        <v>3</v>
      </c>
      <c r="K744" s="277">
        <v>0</v>
      </c>
      <c r="L744" s="277">
        <v>0</v>
      </c>
      <c r="M744" s="277">
        <v>1</v>
      </c>
      <c r="N744" s="277">
        <v>0</v>
      </c>
      <c r="O744" s="276">
        <v>3</v>
      </c>
      <c r="P744" s="272">
        <f t="shared" si="150"/>
        <v>5</v>
      </c>
      <c r="Q744" s="273">
        <f t="shared" si="151"/>
        <v>7</v>
      </c>
      <c r="R744" s="272">
        <f t="shared" si="152"/>
        <v>12</v>
      </c>
      <c r="S744" s="278">
        <v>0</v>
      </c>
      <c r="T744" s="278">
        <v>0</v>
      </c>
      <c r="U744" s="275">
        <f t="shared" si="148"/>
        <v>0</v>
      </c>
    </row>
    <row r="745" spans="1:21" ht="22.5" hidden="1" outlineLevel="1">
      <c r="A745" s="724"/>
      <c r="B745" s="725"/>
      <c r="C745" s="328" t="s">
        <v>997</v>
      </c>
      <c r="D745" s="276">
        <v>0</v>
      </c>
      <c r="E745" s="276">
        <v>0</v>
      </c>
      <c r="F745" s="276">
        <v>0</v>
      </c>
      <c r="G745" s="276">
        <v>0</v>
      </c>
      <c r="H745" s="276">
        <v>0</v>
      </c>
      <c r="I745" s="276">
        <v>0</v>
      </c>
      <c r="J745" s="276">
        <v>0</v>
      </c>
      <c r="K745" s="276">
        <v>0</v>
      </c>
      <c r="L745" s="276">
        <v>0</v>
      </c>
      <c r="M745" s="276">
        <v>0</v>
      </c>
      <c r="N745" s="276">
        <v>0</v>
      </c>
      <c r="O745" s="276">
        <v>0</v>
      </c>
      <c r="P745" s="272">
        <f t="shared" si="150"/>
        <v>0</v>
      </c>
      <c r="Q745" s="273">
        <f t="shared" si="151"/>
        <v>0</v>
      </c>
      <c r="R745" s="272">
        <f t="shared" si="152"/>
        <v>0</v>
      </c>
      <c r="S745" s="278">
        <v>0</v>
      </c>
      <c r="T745" s="278">
        <v>0</v>
      </c>
      <c r="U745" s="275">
        <f t="shared" si="148"/>
        <v>0</v>
      </c>
    </row>
    <row r="746" spans="1:21" hidden="1" outlineLevel="1">
      <c r="A746" s="724"/>
      <c r="B746" s="725"/>
      <c r="C746" s="328" t="s">
        <v>998</v>
      </c>
      <c r="D746" s="276">
        <v>0</v>
      </c>
      <c r="E746" s="276">
        <v>0</v>
      </c>
      <c r="F746" s="277">
        <v>0</v>
      </c>
      <c r="G746" s="277">
        <v>0</v>
      </c>
      <c r="H746" s="277">
        <v>0</v>
      </c>
      <c r="I746" s="276">
        <v>0</v>
      </c>
      <c r="J746" s="276">
        <v>0</v>
      </c>
      <c r="K746" s="277">
        <v>0</v>
      </c>
      <c r="L746" s="277">
        <v>0</v>
      </c>
      <c r="M746" s="277">
        <v>0</v>
      </c>
      <c r="N746" s="277">
        <v>0</v>
      </c>
      <c r="O746" s="276">
        <v>0</v>
      </c>
      <c r="P746" s="272">
        <f t="shared" si="150"/>
        <v>0</v>
      </c>
      <c r="Q746" s="273">
        <f t="shared" si="151"/>
        <v>0</v>
      </c>
      <c r="R746" s="272">
        <f t="shared" si="152"/>
        <v>0</v>
      </c>
      <c r="S746" s="278">
        <v>0</v>
      </c>
      <c r="T746" s="278">
        <v>0</v>
      </c>
      <c r="U746" s="275">
        <f t="shared" si="148"/>
        <v>0</v>
      </c>
    </row>
    <row r="747" spans="1:21" ht="22.5" hidden="1" outlineLevel="1">
      <c r="A747" s="724"/>
      <c r="B747" s="725"/>
      <c r="C747" s="328" t="s">
        <v>999</v>
      </c>
      <c r="D747" s="276">
        <v>279</v>
      </c>
      <c r="E747" s="276">
        <v>25</v>
      </c>
      <c r="F747" s="276">
        <v>29</v>
      </c>
      <c r="G747" s="276">
        <v>50</v>
      </c>
      <c r="H747" s="276">
        <v>11</v>
      </c>
      <c r="I747" s="276">
        <v>245</v>
      </c>
      <c r="J747" s="276">
        <v>89</v>
      </c>
      <c r="K747" s="277">
        <v>6</v>
      </c>
      <c r="L747" s="277">
        <v>5</v>
      </c>
      <c r="M747" s="277">
        <v>11</v>
      </c>
      <c r="N747" s="277">
        <v>5</v>
      </c>
      <c r="O747" s="276">
        <v>51</v>
      </c>
      <c r="P747" s="272">
        <f t="shared" si="150"/>
        <v>639</v>
      </c>
      <c r="Q747" s="273">
        <f t="shared" si="151"/>
        <v>167</v>
      </c>
      <c r="R747" s="272">
        <f t="shared" si="152"/>
        <v>806</v>
      </c>
      <c r="S747" s="278">
        <v>1</v>
      </c>
      <c r="T747" s="278">
        <v>0</v>
      </c>
      <c r="U747" s="275">
        <f t="shared" si="148"/>
        <v>1</v>
      </c>
    </row>
    <row r="748" spans="1:21" ht="21" customHeight="1" collapsed="1">
      <c r="A748" s="721" t="s">
        <v>1000</v>
      </c>
      <c r="B748" s="721"/>
      <c r="C748" s="721"/>
      <c r="D748" s="191">
        <v>4</v>
      </c>
      <c r="E748" s="191">
        <v>0</v>
      </c>
      <c r="F748" s="191">
        <v>0</v>
      </c>
      <c r="G748" s="191">
        <v>2</v>
      </c>
      <c r="H748" s="191">
        <v>0</v>
      </c>
      <c r="I748" s="191">
        <v>5</v>
      </c>
      <c r="J748" s="191">
        <v>2</v>
      </c>
      <c r="K748" s="191">
        <v>0</v>
      </c>
      <c r="L748" s="191">
        <v>1</v>
      </c>
      <c r="M748" s="191">
        <v>0</v>
      </c>
      <c r="N748" s="191">
        <v>0</v>
      </c>
      <c r="O748" s="191">
        <v>4</v>
      </c>
      <c r="P748" s="192">
        <f>SUM(D748:I748)</f>
        <v>11</v>
      </c>
      <c r="Q748" s="192">
        <f t="shared" si="151"/>
        <v>7</v>
      </c>
      <c r="R748" s="192">
        <f t="shared" si="152"/>
        <v>18</v>
      </c>
      <c r="S748" s="192">
        <v>0</v>
      </c>
      <c r="T748" s="192">
        <v>0</v>
      </c>
      <c r="U748" s="192">
        <f t="shared" si="148"/>
        <v>0</v>
      </c>
    </row>
    <row r="749" spans="1:21" ht="21" customHeight="1" collapsed="1">
      <c r="A749" s="721" t="s">
        <v>1001</v>
      </c>
      <c r="B749" s="721"/>
      <c r="C749" s="721"/>
      <c r="D749" s="191">
        <f t="shared" ref="D749:T749" si="160">+D750+D751</f>
        <v>9</v>
      </c>
      <c r="E749" s="191">
        <f t="shared" si="160"/>
        <v>1</v>
      </c>
      <c r="F749" s="191">
        <f t="shared" si="160"/>
        <v>0</v>
      </c>
      <c r="G749" s="191">
        <f t="shared" si="160"/>
        <v>2</v>
      </c>
      <c r="H749" s="191">
        <f t="shared" si="160"/>
        <v>0</v>
      </c>
      <c r="I749" s="191">
        <f t="shared" si="160"/>
        <v>7</v>
      </c>
      <c r="J749" s="191">
        <f t="shared" si="160"/>
        <v>11</v>
      </c>
      <c r="K749" s="191">
        <f t="shared" si="160"/>
        <v>1</v>
      </c>
      <c r="L749" s="191">
        <f t="shared" si="160"/>
        <v>4</v>
      </c>
      <c r="M749" s="191">
        <f t="shared" si="160"/>
        <v>0</v>
      </c>
      <c r="N749" s="191">
        <f t="shared" si="160"/>
        <v>1</v>
      </c>
      <c r="O749" s="191">
        <f t="shared" si="160"/>
        <v>10</v>
      </c>
      <c r="P749" s="192">
        <f t="shared" si="150"/>
        <v>19</v>
      </c>
      <c r="Q749" s="192">
        <f t="shared" si="151"/>
        <v>27</v>
      </c>
      <c r="R749" s="192">
        <f t="shared" si="152"/>
        <v>46</v>
      </c>
      <c r="S749" s="192">
        <f t="shared" si="160"/>
        <v>0</v>
      </c>
      <c r="T749" s="192">
        <f t="shared" si="160"/>
        <v>0</v>
      </c>
      <c r="U749" s="192">
        <f t="shared" si="148"/>
        <v>0</v>
      </c>
    </row>
    <row r="750" spans="1:21" ht="67.5" hidden="1" outlineLevel="1">
      <c r="A750" s="724" t="s">
        <v>1001</v>
      </c>
      <c r="B750" s="328" t="s">
        <v>1002</v>
      </c>
      <c r="C750" s="328" t="s">
        <v>1003</v>
      </c>
      <c r="D750" s="276">
        <v>9</v>
      </c>
      <c r="E750" s="277">
        <v>1</v>
      </c>
      <c r="F750" s="277">
        <v>0</v>
      </c>
      <c r="G750" s="277">
        <v>2</v>
      </c>
      <c r="H750" s="277">
        <v>0</v>
      </c>
      <c r="I750" s="276">
        <v>6</v>
      </c>
      <c r="J750" s="278">
        <v>11</v>
      </c>
      <c r="K750" s="275">
        <v>1</v>
      </c>
      <c r="L750" s="275">
        <v>4</v>
      </c>
      <c r="M750" s="275">
        <v>0</v>
      </c>
      <c r="N750" s="275">
        <v>1</v>
      </c>
      <c r="O750" s="278">
        <v>10</v>
      </c>
      <c r="P750" s="272">
        <f t="shared" si="150"/>
        <v>18</v>
      </c>
      <c r="Q750" s="273">
        <f t="shared" si="151"/>
        <v>27</v>
      </c>
      <c r="R750" s="272">
        <f t="shared" si="152"/>
        <v>45</v>
      </c>
      <c r="S750" s="278">
        <v>0</v>
      </c>
      <c r="T750" s="278">
        <v>0</v>
      </c>
      <c r="U750" s="275">
        <f t="shared" si="148"/>
        <v>0</v>
      </c>
    </row>
    <row r="751" spans="1:21" ht="78.75" hidden="1" outlineLevel="1">
      <c r="A751" s="724"/>
      <c r="B751" s="328" t="s">
        <v>1004</v>
      </c>
      <c r="C751" s="328" t="s">
        <v>1005</v>
      </c>
      <c r="D751" s="276">
        <v>0</v>
      </c>
      <c r="E751" s="277">
        <v>0</v>
      </c>
      <c r="F751" s="277">
        <v>0</v>
      </c>
      <c r="G751" s="277">
        <v>0</v>
      </c>
      <c r="H751" s="277">
        <v>0</v>
      </c>
      <c r="I751" s="277">
        <v>1</v>
      </c>
      <c r="J751" s="275">
        <v>0</v>
      </c>
      <c r="K751" s="275">
        <v>0</v>
      </c>
      <c r="L751" s="275">
        <v>0</v>
      </c>
      <c r="M751" s="275">
        <v>0</v>
      </c>
      <c r="N751" s="275">
        <v>0</v>
      </c>
      <c r="O751" s="275">
        <v>0</v>
      </c>
      <c r="P751" s="272">
        <f t="shared" si="150"/>
        <v>1</v>
      </c>
      <c r="Q751" s="273">
        <f t="shared" si="151"/>
        <v>0</v>
      </c>
      <c r="R751" s="272">
        <f t="shared" si="152"/>
        <v>1</v>
      </c>
      <c r="S751" s="278">
        <v>0</v>
      </c>
      <c r="T751" s="278">
        <v>0</v>
      </c>
      <c r="U751" s="275">
        <f t="shared" si="148"/>
        <v>0</v>
      </c>
    </row>
    <row r="752" spans="1:21" ht="14.1" customHeight="1" collapsed="1">
      <c r="A752" s="721" t="s">
        <v>1006</v>
      </c>
      <c r="B752" s="721"/>
      <c r="C752" s="721"/>
      <c r="D752" s="191">
        <v>2</v>
      </c>
      <c r="E752" s="191">
        <v>0</v>
      </c>
      <c r="F752" s="191">
        <v>0</v>
      </c>
      <c r="G752" s="191">
        <v>1</v>
      </c>
      <c r="H752" s="191">
        <v>0</v>
      </c>
      <c r="I752" s="191">
        <v>2</v>
      </c>
      <c r="J752" s="191">
        <v>0</v>
      </c>
      <c r="K752" s="191">
        <v>0</v>
      </c>
      <c r="L752" s="191">
        <v>0</v>
      </c>
      <c r="M752" s="191">
        <v>0</v>
      </c>
      <c r="N752" s="191">
        <v>0</v>
      </c>
      <c r="O752" s="191">
        <v>2</v>
      </c>
      <c r="P752" s="192">
        <f>SUM(D752:I752)</f>
        <v>5</v>
      </c>
      <c r="Q752" s="192">
        <f t="shared" si="151"/>
        <v>2</v>
      </c>
      <c r="R752" s="192">
        <f t="shared" ref="R752" si="161">+Q752+P752</f>
        <v>7</v>
      </c>
      <c r="S752" s="192">
        <v>0</v>
      </c>
      <c r="T752" s="192">
        <v>0</v>
      </c>
      <c r="U752" s="192">
        <f t="shared" si="148"/>
        <v>0</v>
      </c>
    </row>
    <row r="753" spans="1:21" ht="20.25" customHeight="1">
      <c r="A753" s="722" t="s">
        <v>2904</v>
      </c>
      <c r="B753" s="722"/>
      <c r="C753" s="722"/>
      <c r="D753" s="722"/>
      <c r="E753" s="722"/>
      <c r="F753" s="722"/>
      <c r="G753" s="722"/>
      <c r="H753" s="722"/>
      <c r="I753" s="722"/>
      <c r="J753" s="722"/>
      <c r="K753" s="722"/>
      <c r="L753" s="722"/>
      <c r="M753" s="722"/>
      <c r="N753" s="722"/>
      <c r="O753" s="722"/>
      <c r="P753" s="722"/>
      <c r="Q753" s="722"/>
      <c r="R753" s="722"/>
      <c r="S753" s="192">
        <v>130</v>
      </c>
      <c r="T753" s="192">
        <v>6</v>
      </c>
      <c r="U753" s="192">
        <f>+T753+S753</f>
        <v>136</v>
      </c>
    </row>
    <row r="754" spans="1:21" ht="15.75" customHeight="1" collapsed="1">
      <c r="A754" s="723" t="s">
        <v>3044</v>
      </c>
      <c r="B754" s="723"/>
      <c r="C754" s="723"/>
      <c r="D754" s="197">
        <f t="shared" ref="D754:R754" si="162">+D7+D39+D44+D50+D54+D57+D61+D72+D75+D102+D110+D111+D133+D144+D150+D158+D166+D173+D176+D195+D198+D205+D231+D248+D266+D277+D288+D313+D318+D327+D333+D346+D356+D365+D366+D367+D374+D377+D380+D391+D406+D413+D462+D500+D517+D526+D530+D538+D541+D546+D551+D559+D565+D568+D573+D578+D583+D591+D596+D604+D609+D613+D617+D621+D625+D629+D634+D635+D648+D652+D656+D660+D666+D674+D678+D690+D696+D701+D705+D710+D715+D716+D724+D731+D740+D748+D749+D752</f>
        <v>87663</v>
      </c>
      <c r="E754" s="197">
        <f t="shared" si="162"/>
        <v>5738</v>
      </c>
      <c r="F754" s="197">
        <f t="shared" si="162"/>
        <v>9943</v>
      </c>
      <c r="G754" s="197">
        <f t="shared" si="162"/>
        <v>13721</v>
      </c>
      <c r="H754" s="197">
        <f t="shared" si="162"/>
        <v>3758</v>
      </c>
      <c r="I754" s="197">
        <f t="shared" si="162"/>
        <v>86099</v>
      </c>
      <c r="J754" s="197">
        <f t="shared" si="162"/>
        <v>19515</v>
      </c>
      <c r="K754" s="197">
        <f t="shared" si="162"/>
        <v>1073</v>
      </c>
      <c r="L754" s="197">
        <f t="shared" si="162"/>
        <v>1677</v>
      </c>
      <c r="M754" s="197">
        <f t="shared" si="162"/>
        <v>2222</v>
      </c>
      <c r="N754" s="197">
        <f t="shared" si="162"/>
        <v>621</v>
      </c>
      <c r="O754" s="197">
        <f t="shared" si="162"/>
        <v>9517</v>
      </c>
      <c r="P754" s="197">
        <f t="shared" si="162"/>
        <v>206922</v>
      </c>
      <c r="Q754" s="197">
        <f t="shared" si="162"/>
        <v>34625</v>
      </c>
      <c r="R754" s="197">
        <f t="shared" si="162"/>
        <v>241547</v>
      </c>
      <c r="S754" s="197">
        <f>+S7+S39+S44+S50+S54+S57+S61+S72+S75+S102+S110+S111+S133+S144+S150+S158+S166+S173+S176+S195+S198+S205+S231+S248+S266+S277+S288+S313+S318+S327+S333+S346+S356+S365+S366+S367+S374+S377+S380+S391+S406+S413+S462+S500+S517+S526+S530+S538+S541+S546+S551+S559+S565+S568+S573+S578+S583+S591+S596+S604+S609+S613+S617+S621+S625+S629+S634+S635+S648+S652+S656+S660+S666+S674+S678+S690+S696+S701+S705+S710+S715+S716+S724+S731+S740+S748+S749+S752+S753</f>
        <v>470</v>
      </c>
      <c r="T754" s="197">
        <f t="shared" ref="T754:U754" si="163">+T7+T39+T44+T50+T54+T57+T61+T72+T75+T102+T110+T111+T133+T144+T150+T158+T166+T173+T176+T195+T198+T205+T231+T248+T266+T277+T288+T313+T318+T327+T333+T346+T356+T365+T366+T367+T374+T377+T380+T391+T406+T413+T462+T500+T517+T526+T530+T538+T541+T546+T551+T559+T565+T568+T573+T578+T583+T591+T596+T604+T609+T613+T617+T621+T625+T629+T634+T635+T648+T652+T656+T660+T666+T674+T678+T690+T696+T701+T705+T710+T715+T716+T724+T731+T740+T748+T749+T752+T753</f>
        <v>40</v>
      </c>
      <c r="U754" s="197">
        <f t="shared" si="163"/>
        <v>510</v>
      </c>
    </row>
    <row r="755" spans="1:21" ht="14.25" customHeight="1">
      <c r="A755" s="726" t="s">
        <v>3042</v>
      </c>
      <c r="B755" s="726"/>
      <c r="C755" s="726"/>
      <c r="D755" s="726"/>
      <c r="E755" s="726"/>
      <c r="F755" s="726"/>
      <c r="G755" s="726"/>
      <c r="H755" s="726"/>
      <c r="I755" s="726"/>
      <c r="J755" s="726"/>
      <c r="K755" s="726"/>
      <c r="L755" s="726"/>
      <c r="M755" s="726"/>
      <c r="N755" s="726"/>
      <c r="O755" s="726"/>
      <c r="P755" s="726"/>
      <c r="Q755" s="726"/>
      <c r="R755" s="726"/>
      <c r="S755" s="726"/>
      <c r="T755" s="726"/>
      <c r="U755" s="726"/>
    </row>
    <row r="756" spans="1:21" ht="14.25">
      <c r="A756" s="326" t="s">
        <v>3228</v>
      </c>
      <c r="B756" s="190"/>
      <c r="C756" s="190"/>
      <c r="R756" s="330"/>
    </row>
    <row r="758" spans="1:21">
      <c r="D758" s="330"/>
      <c r="E758" s="330"/>
      <c r="F758" s="330"/>
      <c r="G758" s="330"/>
      <c r="H758" s="330"/>
      <c r="I758" s="330"/>
      <c r="J758" s="330"/>
      <c r="K758" s="330"/>
      <c r="L758" s="330"/>
      <c r="M758" s="330"/>
      <c r="N758" s="330"/>
      <c r="O758" s="330"/>
      <c r="P758" s="330"/>
      <c r="Q758" s="330"/>
      <c r="R758" s="330"/>
      <c r="S758" s="330"/>
      <c r="T758" s="330"/>
      <c r="U758" s="330"/>
    </row>
    <row r="759" spans="1:21">
      <c r="I759" s="330"/>
    </row>
  </sheetData>
  <mergeCells count="328">
    <mergeCell ref="T513:U513"/>
    <mergeCell ref="A1:U1"/>
    <mergeCell ref="A4:C6"/>
    <mergeCell ref="D4:R4"/>
    <mergeCell ref="S4:U5"/>
    <mergeCell ref="D5:I5"/>
    <mergeCell ref="J5:O5"/>
    <mergeCell ref="A39:C39"/>
    <mergeCell ref="A40:A43"/>
    <mergeCell ref="A2:U2"/>
    <mergeCell ref="P5:R5"/>
    <mergeCell ref="T3:U3"/>
    <mergeCell ref="A44:C44"/>
    <mergeCell ref="A45:A49"/>
    <mergeCell ref="B45:B47"/>
    <mergeCell ref="B48:B49"/>
    <mergeCell ref="A7:C7"/>
    <mergeCell ref="A8:A38"/>
    <mergeCell ref="B8:B14"/>
    <mergeCell ref="B15:B23"/>
    <mergeCell ref="B25:B32"/>
    <mergeCell ref="B34:B37"/>
    <mergeCell ref="A58:A60"/>
    <mergeCell ref="B59:B60"/>
    <mergeCell ref="A61:C61"/>
    <mergeCell ref="A62:A71"/>
    <mergeCell ref="B62:B63"/>
    <mergeCell ref="B64:B71"/>
    <mergeCell ref="A50:C50"/>
    <mergeCell ref="A51:A53"/>
    <mergeCell ref="B52:B53"/>
    <mergeCell ref="A54:C54"/>
    <mergeCell ref="A55:A56"/>
    <mergeCell ref="A57:C57"/>
    <mergeCell ref="A72:C72"/>
    <mergeCell ref="A73:A74"/>
    <mergeCell ref="A75:C75"/>
    <mergeCell ref="A76:A101"/>
    <mergeCell ref="B76:B78"/>
    <mergeCell ref="B80:B82"/>
    <mergeCell ref="B83:B84"/>
    <mergeCell ref="B85:B86"/>
    <mergeCell ref="B87:B89"/>
    <mergeCell ref="B90:B92"/>
    <mergeCell ref="A111:C111"/>
    <mergeCell ref="A112:A132"/>
    <mergeCell ref="B112:B118"/>
    <mergeCell ref="B119:B124"/>
    <mergeCell ref="B126:B132"/>
    <mergeCell ref="A133:C133"/>
    <mergeCell ref="B93:B99"/>
    <mergeCell ref="B100:B101"/>
    <mergeCell ref="A102:C102"/>
    <mergeCell ref="A103:A109"/>
    <mergeCell ref="B103:B109"/>
    <mergeCell ref="A110:C110"/>
    <mergeCell ref="A150:C150"/>
    <mergeCell ref="A151:A157"/>
    <mergeCell ref="B152:B157"/>
    <mergeCell ref="A158:C158"/>
    <mergeCell ref="A159:A165"/>
    <mergeCell ref="B159:B160"/>
    <mergeCell ref="B161:B165"/>
    <mergeCell ref="A134:A143"/>
    <mergeCell ref="B134:B140"/>
    <mergeCell ref="B142:B143"/>
    <mergeCell ref="A144:C144"/>
    <mergeCell ref="A145:A149"/>
    <mergeCell ref="B145:B148"/>
    <mergeCell ref="A177:A194"/>
    <mergeCell ref="B177:B183"/>
    <mergeCell ref="B186:B187"/>
    <mergeCell ref="B188:B193"/>
    <mergeCell ref="A195:C195"/>
    <mergeCell ref="A196:A197"/>
    <mergeCell ref="A166:C166"/>
    <mergeCell ref="A167:A172"/>
    <mergeCell ref="B167:B171"/>
    <mergeCell ref="A173:C173"/>
    <mergeCell ref="A174:A175"/>
    <mergeCell ref="A176:C176"/>
    <mergeCell ref="A198:C198"/>
    <mergeCell ref="A199:A204"/>
    <mergeCell ref="B199:B200"/>
    <mergeCell ref="B201:B204"/>
    <mergeCell ref="A205:C205"/>
    <mergeCell ref="A206:A230"/>
    <mergeCell ref="B206:B210"/>
    <mergeCell ref="B212:B213"/>
    <mergeCell ref="B214:B218"/>
    <mergeCell ref="B219:B221"/>
    <mergeCell ref="A248:C248"/>
    <mergeCell ref="A249:A265"/>
    <mergeCell ref="B249:B250"/>
    <mergeCell ref="B251:B252"/>
    <mergeCell ref="B256:B257"/>
    <mergeCell ref="B258:B260"/>
    <mergeCell ref="B261:B265"/>
    <mergeCell ref="B222:B227"/>
    <mergeCell ref="B229:B230"/>
    <mergeCell ref="A231:C231"/>
    <mergeCell ref="A232:A247"/>
    <mergeCell ref="B234:B237"/>
    <mergeCell ref="B238:B243"/>
    <mergeCell ref="B244:B247"/>
    <mergeCell ref="A266:C266"/>
    <mergeCell ref="A267:A276"/>
    <mergeCell ref="B267:B268"/>
    <mergeCell ref="B272:B273"/>
    <mergeCell ref="A277:C277"/>
    <mergeCell ref="A278:A287"/>
    <mergeCell ref="B278:B279"/>
    <mergeCell ref="B281:B283"/>
    <mergeCell ref="B285:B286"/>
    <mergeCell ref="A313:C313"/>
    <mergeCell ref="A314:A317"/>
    <mergeCell ref="B316:B317"/>
    <mergeCell ref="A318:C318"/>
    <mergeCell ref="A319:A326"/>
    <mergeCell ref="B319:B320"/>
    <mergeCell ref="B324:B326"/>
    <mergeCell ref="A288:C288"/>
    <mergeCell ref="A289:A312"/>
    <mergeCell ref="B289:B294"/>
    <mergeCell ref="B295:B302"/>
    <mergeCell ref="B304:B305"/>
    <mergeCell ref="B306:B312"/>
    <mergeCell ref="B342:B345"/>
    <mergeCell ref="A346:C346"/>
    <mergeCell ref="A347:A355"/>
    <mergeCell ref="B347:B354"/>
    <mergeCell ref="A356:C356"/>
    <mergeCell ref="A327:C327"/>
    <mergeCell ref="A328:A332"/>
    <mergeCell ref="B328:B332"/>
    <mergeCell ref="A333:C333"/>
    <mergeCell ref="B334:B336"/>
    <mergeCell ref="A334:A345"/>
    <mergeCell ref="A368:A373"/>
    <mergeCell ref="B368:B369"/>
    <mergeCell ref="B370:B371"/>
    <mergeCell ref="B372:B373"/>
    <mergeCell ref="A374:C374"/>
    <mergeCell ref="A375:A376"/>
    <mergeCell ref="B375:B376"/>
    <mergeCell ref="A357:A364"/>
    <mergeCell ref="B357:B360"/>
    <mergeCell ref="B361:B363"/>
    <mergeCell ref="A365:C365"/>
    <mergeCell ref="A366:C366"/>
    <mergeCell ref="A367:C367"/>
    <mergeCell ref="A391:C391"/>
    <mergeCell ref="A392:A405"/>
    <mergeCell ref="B392:B394"/>
    <mergeCell ref="B395:B398"/>
    <mergeCell ref="B399:B403"/>
    <mergeCell ref="B404:B405"/>
    <mergeCell ref="A377:C377"/>
    <mergeCell ref="A378:A379"/>
    <mergeCell ref="A380:C380"/>
    <mergeCell ref="A381:A390"/>
    <mergeCell ref="B381:B384"/>
    <mergeCell ref="B385:B387"/>
    <mergeCell ref="B388:B390"/>
    <mergeCell ref="A500:C500"/>
    <mergeCell ref="A501:A512"/>
    <mergeCell ref="B503:B509"/>
    <mergeCell ref="B510:B511"/>
    <mergeCell ref="A514:C516"/>
    <mergeCell ref="A406:C406"/>
    <mergeCell ref="A407:A412"/>
    <mergeCell ref="B407:B408"/>
    <mergeCell ref="B410:B411"/>
    <mergeCell ref="A413:C413"/>
    <mergeCell ref="A414:A461"/>
    <mergeCell ref="B414:B422"/>
    <mergeCell ref="B423:B426"/>
    <mergeCell ref="B427:B435"/>
    <mergeCell ref="B436:B444"/>
    <mergeCell ref="B445:B446"/>
    <mergeCell ref="B447:B453"/>
    <mergeCell ref="B454:B460"/>
    <mergeCell ref="A526:C526"/>
    <mergeCell ref="A527:A529"/>
    <mergeCell ref="B528:B529"/>
    <mergeCell ref="A552:A558"/>
    <mergeCell ref="B552:B556"/>
    <mergeCell ref="B557:B558"/>
    <mergeCell ref="A559:C559"/>
    <mergeCell ref="A462:C462"/>
    <mergeCell ref="A463:A499"/>
    <mergeCell ref="B463:B464"/>
    <mergeCell ref="B465:B471"/>
    <mergeCell ref="B473:B475"/>
    <mergeCell ref="B476:B480"/>
    <mergeCell ref="B481:B485"/>
    <mergeCell ref="A530:C530"/>
    <mergeCell ref="A531:A537"/>
    <mergeCell ref="B531:B532"/>
    <mergeCell ref="B533:B537"/>
    <mergeCell ref="A517:C517"/>
    <mergeCell ref="A518:A525"/>
    <mergeCell ref="B518:B522"/>
    <mergeCell ref="B486:B494"/>
    <mergeCell ref="B495:B497"/>
    <mergeCell ref="B498:B499"/>
    <mergeCell ref="A541:C541"/>
    <mergeCell ref="A542:A545"/>
    <mergeCell ref="A546:C546"/>
    <mergeCell ref="A547:A550"/>
    <mergeCell ref="B548:B549"/>
    <mergeCell ref="A551:C551"/>
    <mergeCell ref="A578:C578"/>
    <mergeCell ref="A538:C538"/>
    <mergeCell ref="A539:A540"/>
    <mergeCell ref="A565:C565"/>
    <mergeCell ref="A566:A567"/>
    <mergeCell ref="A568:C568"/>
    <mergeCell ref="A569:A572"/>
    <mergeCell ref="A573:C573"/>
    <mergeCell ref="A574:A577"/>
    <mergeCell ref="B574:B577"/>
    <mergeCell ref="A560:A564"/>
    <mergeCell ref="B560:B563"/>
    <mergeCell ref="A591:C591"/>
    <mergeCell ref="A592:A595"/>
    <mergeCell ref="B592:B593"/>
    <mergeCell ref="A596:C596"/>
    <mergeCell ref="A597:A603"/>
    <mergeCell ref="B597:B599"/>
    <mergeCell ref="B600:B602"/>
    <mergeCell ref="A579:A582"/>
    <mergeCell ref="B579:B580"/>
    <mergeCell ref="B581:B582"/>
    <mergeCell ref="A583:C583"/>
    <mergeCell ref="A584:A590"/>
    <mergeCell ref="B584:B585"/>
    <mergeCell ref="B588:B590"/>
    <mergeCell ref="A613:C613"/>
    <mergeCell ref="A614:A616"/>
    <mergeCell ref="B615:B616"/>
    <mergeCell ref="A617:C617"/>
    <mergeCell ref="A618:A620"/>
    <mergeCell ref="B618:B619"/>
    <mergeCell ref="A604:C604"/>
    <mergeCell ref="A605:A608"/>
    <mergeCell ref="B607:B608"/>
    <mergeCell ref="A609:C609"/>
    <mergeCell ref="A610:A612"/>
    <mergeCell ref="B610:B611"/>
    <mergeCell ref="A629:C629"/>
    <mergeCell ref="A630:A633"/>
    <mergeCell ref="A634:C634"/>
    <mergeCell ref="A635:C635"/>
    <mergeCell ref="A636:A647"/>
    <mergeCell ref="B636:B637"/>
    <mergeCell ref="B638:B640"/>
    <mergeCell ref="B641:B646"/>
    <mergeCell ref="A621:C621"/>
    <mergeCell ref="A622:A624"/>
    <mergeCell ref="B622:B623"/>
    <mergeCell ref="A625:C625"/>
    <mergeCell ref="A626:A628"/>
    <mergeCell ref="B626:B627"/>
    <mergeCell ref="A657:A659"/>
    <mergeCell ref="A660:C660"/>
    <mergeCell ref="A661:A665"/>
    <mergeCell ref="B662:B664"/>
    <mergeCell ref="A666:C666"/>
    <mergeCell ref="A667:A673"/>
    <mergeCell ref="B667:B668"/>
    <mergeCell ref="B671:B673"/>
    <mergeCell ref="A648:C648"/>
    <mergeCell ref="A649:A651"/>
    <mergeCell ref="A652:C652"/>
    <mergeCell ref="A653:A655"/>
    <mergeCell ref="B653:B654"/>
    <mergeCell ref="A656:C656"/>
    <mergeCell ref="A690:C690"/>
    <mergeCell ref="A691:A695"/>
    <mergeCell ref="B692:B694"/>
    <mergeCell ref="A696:C696"/>
    <mergeCell ref="A674:C674"/>
    <mergeCell ref="A675:A677"/>
    <mergeCell ref="B675:B676"/>
    <mergeCell ref="A678:C678"/>
    <mergeCell ref="B681:B682"/>
    <mergeCell ref="B683:B684"/>
    <mergeCell ref="A679:A689"/>
    <mergeCell ref="A755:U755"/>
    <mergeCell ref="A740:C740"/>
    <mergeCell ref="A741:A747"/>
    <mergeCell ref="B741:B747"/>
    <mergeCell ref="A748:C748"/>
    <mergeCell ref="A749:C749"/>
    <mergeCell ref="A750:A751"/>
    <mergeCell ref="A724:C724"/>
    <mergeCell ref="A725:A730"/>
    <mergeCell ref="B725:B726"/>
    <mergeCell ref="B728:B730"/>
    <mergeCell ref="A731:C731"/>
    <mergeCell ref="A732:A739"/>
    <mergeCell ref="B732:B733"/>
    <mergeCell ref="B734:B739"/>
    <mergeCell ref="P515:R515"/>
    <mergeCell ref="D514:R514"/>
    <mergeCell ref="S514:U515"/>
    <mergeCell ref="D515:I515"/>
    <mergeCell ref="J515:O515"/>
    <mergeCell ref="A752:C752"/>
    <mergeCell ref="A753:R753"/>
    <mergeCell ref="A754:C754"/>
    <mergeCell ref="A710:C710"/>
    <mergeCell ref="A711:A714"/>
    <mergeCell ref="B711:B714"/>
    <mergeCell ref="A715:C715"/>
    <mergeCell ref="A716:C716"/>
    <mergeCell ref="A717:A723"/>
    <mergeCell ref="B717:B720"/>
    <mergeCell ref="B721:B723"/>
    <mergeCell ref="A697:A700"/>
    <mergeCell ref="A701:C701"/>
    <mergeCell ref="A702:A704"/>
    <mergeCell ref="B703:B704"/>
    <mergeCell ref="A705:C705"/>
    <mergeCell ref="A706:A709"/>
    <mergeCell ref="B706:B709"/>
    <mergeCell ref="B685:B688"/>
  </mergeCells>
  <printOptions horizontalCentered="1" verticalCentered="1"/>
  <pageMargins left="0" right="0" top="0" bottom="0" header="0" footer="0"/>
  <pageSetup paperSize="9" scale="68" orientation="landscape" r:id="rId1"/>
  <rowBreaks count="1" manualBreakCount="1">
    <brk id="500" max="16383" man="1"/>
  </rowBreaks>
  <ignoredErrors>
    <ignoredError sqref="P518:R518 P630:R630 P629:R629 D629:O629 S629:U629 P741:R741 P710:R711 D710:O710 S710:U710 P357:Q357 P356:Q356 D356:O356 R356:U356 P102:Q102 D102:O102 R102:U102 D724:O724 D731:O731 D740:O740 S715:U716 U711:U714 S724:U724 U717:U723 S731:U731 U725:U730 S740:U740 U732:U739 Q8 P39:Q40 P44:Q45 P50:Q51 P54:Q54 P57:Q57 Q55 P61:Q62 P72:Q72 P75:Q76 Q73 Q103 P110:Q112 Q133:Q137 P144:Q145 Q138 Q139 P158:Q159 P166:Q167 P173:Q173 P176:Q177 Q174 P195:Q196 P231:Q232 P248:Q249 P277:Q278 P313:Q314 P333:Q334 P346:Q347 P365:Q368 P374:Q375 P377:Q378 P391:Q391 Q392 P406:Q407 P413:Q413 Q414 P462:Q463 P500:Q500 Q501 R524 R519 R520 R521 R522 R523 P526:R527 R525 P530:R531 R528 R529 P538:R539 R532 P559:R560 P565:R565 R561 R562 R563 R564 P568:R569 Q566:R566 R588:R589 R587 P591:R592 R590 R598:R601 Q597:R597 P604:R605 R602 R603 P613:R614 R611 P625:R626 R624 P634:R636 R632 P648:R649 R638 R639 R640 R641 R642 R643 R644 R645 R646 R647 P660:R661 R659 P674:R675 R671 P678:R679 R677 R709 P715:R717 R712 R713 R714 R721 R720 P724:R724 R722 R734:R735 Q732:R732 R737:R738 R736 R743:R744 R742 R747 R745 P749:R750 Q748:R748 R726:R728 Q725:R725 P731:R731 R729 R733 P740:R740 R739 R746 Q752:R752 R751 Q140:Q143 P150:Q151 P198:Q199 P205:Q206 P266:Q267 P288:Q289 P318:Q319 P327:Q328 P380:Q381 R533:R537 P541:R542 R540 P546:R547 R543:R545 P551:R551 R548:R550 R567 P573:R574 R570:R572 P578:R579 R575:R577 P583:R584 R580:R582 R585:R586 P596:R596 R593:R595 P609:R610 R606:R608 R612 P617:R618 R615:R616 P621:R622 R619:R620 R623 R627:R628 R631 R633 R637 P652:R653 R650:R651 P656:R657 R654:R655 R658 P666:R667 R662:R665 R672:R673 R668:R670 R676 P690:R691 R680:R689 P696:R697 R692:R695 P701:R702 R698:R700 P705:R706 R703:R704 R707:R708 R718:R719 R723 R730" formulaRange="1"/>
    <ignoredError sqref="F6:J6 F516:J516 L516:O516 L6:N6" numberStoredAsText="1"/>
  </ignoredErrors>
</worksheet>
</file>

<file path=xl/worksheets/sheet30.xml><?xml version="1.0" encoding="utf-8"?>
<worksheet xmlns="http://schemas.openxmlformats.org/spreadsheetml/2006/main" xmlns:r="http://schemas.openxmlformats.org/officeDocument/2006/relationships">
  <dimension ref="A1:T18"/>
  <sheetViews>
    <sheetView showGridLines="0" zoomScaleNormal="100" workbookViewId="0">
      <pane xSplit="2" ySplit="6" topLeftCell="C16"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18" style="29" customWidth="1"/>
    <col min="2" max="2" width="6.140625" style="29" customWidth="1"/>
    <col min="3" max="4" width="10" style="29" customWidth="1"/>
    <col min="5" max="5" width="5.42578125" style="29" bestFit="1" customWidth="1"/>
    <col min="6" max="6" width="6.42578125" style="29" bestFit="1" customWidth="1"/>
    <col min="7" max="7" width="5.42578125" style="29" bestFit="1" customWidth="1"/>
    <col min="8" max="8" width="6.42578125" style="29" bestFit="1" customWidth="1"/>
    <col min="9" max="10" width="10.5703125" style="29" customWidth="1"/>
    <col min="11" max="12" width="5.42578125" style="29" bestFit="1" customWidth="1"/>
    <col min="13" max="13" width="4" style="29" bestFit="1" customWidth="1"/>
    <col min="14" max="14" width="5.42578125" style="29" bestFit="1" customWidth="1"/>
    <col min="15" max="15" width="7.42578125" style="29" bestFit="1" customWidth="1"/>
    <col min="16" max="16" width="6.42578125" style="29" bestFit="1" customWidth="1"/>
    <col min="17" max="17" width="7.42578125" style="29" customWidth="1"/>
    <col min="18" max="18" width="6" style="29" bestFit="1" customWidth="1"/>
    <col min="19" max="19" width="6.28515625" style="29" bestFit="1" customWidth="1"/>
    <col min="20" max="20" width="6.7109375" style="29" bestFit="1" customWidth="1"/>
    <col min="21" max="16384" width="9.140625" style="29"/>
  </cols>
  <sheetData>
    <row r="1" spans="1:20" ht="35.1" customHeight="1">
      <c r="A1" s="765" t="s">
        <v>3114</v>
      </c>
      <c r="B1" s="765"/>
      <c r="C1" s="765"/>
      <c r="D1" s="765"/>
      <c r="E1" s="765"/>
      <c r="F1" s="765"/>
      <c r="G1" s="765"/>
      <c r="H1" s="765"/>
      <c r="I1" s="765"/>
      <c r="J1" s="765"/>
      <c r="K1" s="765"/>
      <c r="L1" s="765"/>
      <c r="M1" s="765"/>
      <c r="N1" s="765"/>
      <c r="O1" s="765"/>
      <c r="P1" s="765"/>
      <c r="Q1" s="765"/>
      <c r="R1" s="765"/>
      <c r="S1" s="765"/>
      <c r="T1" s="765"/>
    </row>
    <row r="2" spans="1:20">
      <c r="A2" s="1022" t="s">
        <v>3115</v>
      </c>
      <c r="B2" s="1022"/>
      <c r="C2" s="1022"/>
      <c r="D2" s="1022"/>
      <c r="E2" s="1022"/>
      <c r="F2" s="1022"/>
      <c r="G2" s="1022"/>
      <c r="H2" s="1022"/>
      <c r="I2" s="1022"/>
      <c r="J2" s="1022"/>
      <c r="K2" s="1022"/>
      <c r="L2" s="1022"/>
      <c r="M2" s="1022"/>
      <c r="N2" s="1022"/>
      <c r="O2" s="1022"/>
      <c r="P2" s="1022"/>
      <c r="Q2" s="1022"/>
      <c r="R2" s="1022"/>
      <c r="S2" s="1022"/>
      <c r="T2" s="1022"/>
    </row>
    <row r="3" spans="1:20">
      <c r="A3" s="31"/>
      <c r="B3" s="31"/>
      <c r="C3" s="31"/>
      <c r="D3" s="31"/>
      <c r="E3" s="31"/>
      <c r="F3" s="31"/>
      <c r="G3" s="31"/>
      <c r="H3" s="31"/>
    </row>
    <row r="4" spans="1:20" ht="40.5" customHeight="1">
      <c r="A4" s="1018" t="s">
        <v>3101</v>
      </c>
      <c r="B4" s="1018"/>
      <c r="C4" s="877" t="s">
        <v>2906</v>
      </c>
      <c r="D4" s="877"/>
      <c r="E4" s="877"/>
      <c r="F4" s="877"/>
      <c r="G4" s="877"/>
      <c r="H4" s="877"/>
      <c r="I4" s="877"/>
      <c r="J4" s="877"/>
      <c r="K4" s="877"/>
      <c r="L4" s="877"/>
      <c r="M4" s="877"/>
      <c r="N4" s="877"/>
      <c r="O4" s="877"/>
      <c r="P4" s="877"/>
      <c r="Q4" s="877"/>
      <c r="R4" s="1023" t="s">
        <v>3032</v>
      </c>
      <c r="S4" s="1024"/>
      <c r="T4" s="1024"/>
    </row>
    <row r="5" spans="1:20" ht="20.25" customHeight="1">
      <c r="A5" s="1019"/>
      <c r="B5" s="1019"/>
      <c r="C5" s="1021" t="s">
        <v>3046</v>
      </c>
      <c r="D5" s="1021"/>
      <c r="E5" s="1021"/>
      <c r="F5" s="1021"/>
      <c r="G5" s="1021"/>
      <c r="H5" s="1021"/>
      <c r="I5" s="1021" t="s">
        <v>3047</v>
      </c>
      <c r="J5" s="1021"/>
      <c r="K5" s="1021"/>
      <c r="L5" s="1021"/>
      <c r="M5" s="1021"/>
      <c r="N5" s="1021"/>
      <c r="O5" s="877" t="s">
        <v>2958</v>
      </c>
      <c r="P5" s="877"/>
      <c r="Q5" s="877"/>
      <c r="R5" s="1025"/>
      <c r="S5" s="1026"/>
      <c r="T5" s="1026"/>
    </row>
    <row r="6" spans="1:20" ht="79.5" customHeight="1">
      <c r="A6" s="1020"/>
      <c r="B6" s="1020"/>
      <c r="C6" s="235" t="s">
        <v>2980</v>
      </c>
      <c r="D6" s="235" t="s">
        <v>2981</v>
      </c>
      <c r="E6" s="235" t="s">
        <v>2895</v>
      </c>
      <c r="F6" s="235" t="s">
        <v>2896</v>
      </c>
      <c r="G6" s="235" t="s">
        <v>2897</v>
      </c>
      <c r="H6" s="235" t="s">
        <v>2982</v>
      </c>
      <c r="I6" s="235" t="s">
        <v>2980</v>
      </c>
      <c r="J6" s="235" t="s">
        <v>2981</v>
      </c>
      <c r="K6" s="235" t="s">
        <v>2895</v>
      </c>
      <c r="L6" s="235" t="s">
        <v>2896</v>
      </c>
      <c r="M6" s="235" t="s">
        <v>2897</v>
      </c>
      <c r="N6" s="235" t="s">
        <v>2982</v>
      </c>
      <c r="O6" s="4" t="s">
        <v>1008</v>
      </c>
      <c r="P6" s="4" t="s">
        <v>1009</v>
      </c>
      <c r="Q6" s="4" t="s">
        <v>1010</v>
      </c>
      <c r="R6" s="411" t="s">
        <v>3089</v>
      </c>
      <c r="S6" s="411" t="s">
        <v>3090</v>
      </c>
      <c r="T6" s="412" t="s">
        <v>3091</v>
      </c>
    </row>
    <row r="7" spans="1:20" ht="32.1" customHeight="1">
      <c r="A7" s="1016" t="s">
        <v>1986</v>
      </c>
      <c r="B7" s="1016"/>
      <c r="C7" s="37">
        <v>590</v>
      </c>
      <c r="D7" s="37">
        <v>16</v>
      </c>
      <c r="E7" s="38">
        <v>29</v>
      </c>
      <c r="F7" s="39">
        <v>47</v>
      </c>
      <c r="G7" s="40">
        <v>11</v>
      </c>
      <c r="H7" s="40">
        <v>447</v>
      </c>
      <c r="I7" s="39">
        <v>69</v>
      </c>
      <c r="J7" s="39">
        <v>2</v>
      </c>
      <c r="K7" s="39">
        <v>5</v>
      </c>
      <c r="L7" s="39">
        <v>6</v>
      </c>
      <c r="M7" s="40">
        <v>0</v>
      </c>
      <c r="N7" s="40">
        <v>28</v>
      </c>
      <c r="O7" s="41">
        <f>SUM(C7:H7)</f>
        <v>1140</v>
      </c>
      <c r="P7" s="41">
        <f>SUM(I7:N7)</f>
        <v>110</v>
      </c>
      <c r="Q7" s="41">
        <f>+P7+O7</f>
        <v>1250</v>
      </c>
      <c r="R7" s="42">
        <v>16</v>
      </c>
      <c r="S7" s="42">
        <v>0</v>
      </c>
      <c r="T7" s="41">
        <f>+S7+R7</f>
        <v>16</v>
      </c>
    </row>
    <row r="8" spans="1:20" ht="32.1" customHeight="1">
      <c r="A8" s="1016" t="s">
        <v>1987</v>
      </c>
      <c r="B8" s="1016"/>
      <c r="C8" s="37">
        <v>3108</v>
      </c>
      <c r="D8" s="37">
        <v>90</v>
      </c>
      <c r="E8" s="38">
        <v>189</v>
      </c>
      <c r="F8" s="39">
        <v>317</v>
      </c>
      <c r="G8" s="40">
        <v>72</v>
      </c>
      <c r="H8" s="40">
        <v>2223</v>
      </c>
      <c r="I8" s="39">
        <v>445</v>
      </c>
      <c r="J8" s="39">
        <v>11</v>
      </c>
      <c r="K8" s="39">
        <v>26</v>
      </c>
      <c r="L8" s="39">
        <v>40</v>
      </c>
      <c r="M8" s="40">
        <v>10</v>
      </c>
      <c r="N8" s="40">
        <v>190</v>
      </c>
      <c r="O8" s="41">
        <f t="shared" ref="O8:O16" si="0">SUM(C8:H8)</f>
        <v>5999</v>
      </c>
      <c r="P8" s="41">
        <f t="shared" ref="P8:P16" si="1">SUM(I8:N8)</f>
        <v>722</v>
      </c>
      <c r="Q8" s="41">
        <f t="shared" ref="Q8:Q16" si="2">+P8+O8</f>
        <v>6721</v>
      </c>
      <c r="R8" s="42">
        <v>65</v>
      </c>
      <c r="S8" s="42">
        <v>1</v>
      </c>
      <c r="T8" s="41">
        <f t="shared" ref="T8:T16" si="3">+S8+R8</f>
        <v>66</v>
      </c>
    </row>
    <row r="9" spans="1:20" ht="32.1" customHeight="1">
      <c r="A9" s="1016" t="s">
        <v>1988</v>
      </c>
      <c r="B9" s="1016"/>
      <c r="C9" s="37">
        <v>9555</v>
      </c>
      <c r="D9" s="37">
        <v>373</v>
      </c>
      <c r="E9" s="38">
        <v>678</v>
      </c>
      <c r="F9" s="39">
        <v>1005</v>
      </c>
      <c r="G9" s="40">
        <v>250</v>
      </c>
      <c r="H9" s="40">
        <v>7234</v>
      </c>
      <c r="I9" s="39">
        <v>1614</v>
      </c>
      <c r="J9" s="39">
        <v>62</v>
      </c>
      <c r="K9" s="39">
        <v>105</v>
      </c>
      <c r="L9" s="39">
        <v>148</v>
      </c>
      <c r="M9" s="40">
        <v>35</v>
      </c>
      <c r="N9" s="40">
        <v>692</v>
      </c>
      <c r="O9" s="41">
        <f t="shared" si="0"/>
        <v>19095</v>
      </c>
      <c r="P9" s="41">
        <f t="shared" si="1"/>
        <v>2656</v>
      </c>
      <c r="Q9" s="41">
        <f t="shared" si="2"/>
        <v>21751</v>
      </c>
      <c r="R9" s="42">
        <v>166</v>
      </c>
      <c r="S9" s="42">
        <v>4</v>
      </c>
      <c r="T9" s="41">
        <f t="shared" si="3"/>
        <v>170</v>
      </c>
    </row>
    <row r="10" spans="1:20" ht="32.1" customHeight="1">
      <c r="A10" s="1016" t="s">
        <v>1989</v>
      </c>
      <c r="B10" s="1016"/>
      <c r="C10" s="37">
        <v>14492</v>
      </c>
      <c r="D10" s="37">
        <v>759</v>
      </c>
      <c r="E10" s="38">
        <v>1446</v>
      </c>
      <c r="F10" s="39">
        <v>2116</v>
      </c>
      <c r="G10" s="40">
        <v>524</v>
      </c>
      <c r="H10" s="40">
        <v>12508</v>
      </c>
      <c r="I10" s="39">
        <v>3239</v>
      </c>
      <c r="J10" s="39">
        <v>170</v>
      </c>
      <c r="K10" s="39">
        <v>269</v>
      </c>
      <c r="L10" s="39">
        <v>359</v>
      </c>
      <c r="M10" s="40">
        <v>106</v>
      </c>
      <c r="N10" s="40">
        <v>1433</v>
      </c>
      <c r="O10" s="41">
        <f t="shared" si="0"/>
        <v>31845</v>
      </c>
      <c r="P10" s="41">
        <f t="shared" si="1"/>
        <v>5576</v>
      </c>
      <c r="Q10" s="41">
        <f t="shared" si="2"/>
        <v>37421</v>
      </c>
      <c r="R10" s="42">
        <v>224</v>
      </c>
      <c r="S10" s="42">
        <v>4</v>
      </c>
      <c r="T10" s="41">
        <f t="shared" si="3"/>
        <v>228</v>
      </c>
    </row>
    <row r="11" spans="1:20" ht="32.1" customHeight="1">
      <c r="A11" s="1016" t="s">
        <v>1990</v>
      </c>
      <c r="B11" s="1016"/>
      <c r="C11" s="37">
        <v>24453</v>
      </c>
      <c r="D11" s="37">
        <v>1658</v>
      </c>
      <c r="E11" s="38">
        <v>2946</v>
      </c>
      <c r="F11" s="39">
        <v>4012</v>
      </c>
      <c r="G11" s="40">
        <v>1035</v>
      </c>
      <c r="H11" s="40">
        <v>23579</v>
      </c>
      <c r="I11" s="39">
        <v>6011</v>
      </c>
      <c r="J11" s="39">
        <v>351</v>
      </c>
      <c r="K11" s="39">
        <v>517</v>
      </c>
      <c r="L11" s="39">
        <v>683</v>
      </c>
      <c r="M11" s="40">
        <v>202</v>
      </c>
      <c r="N11" s="40">
        <v>3007</v>
      </c>
      <c r="O11" s="41">
        <f t="shared" si="0"/>
        <v>57683</v>
      </c>
      <c r="P11" s="41">
        <f t="shared" si="1"/>
        <v>10771</v>
      </c>
      <c r="Q11" s="41">
        <f t="shared" si="2"/>
        <v>68454</v>
      </c>
      <c r="R11" s="42">
        <v>334</v>
      </c>
      <c r="S11" s="42">
        <v>13</v>
      </c>
      <c r="T11" s="41">
        <f t="shared" si="3"/>
        <v>347</v>
      </c>
    </row>
    <row r="12" spans="1:20" ht="32.1" customHeight="1">
      <c r="A12" s="1016" t="s">
        <v>1991</v>
      </c>
      <c r="B12" s="1016"/>
      <c r="C12" s="37">
        <v>12233</v>
      </c>
      <c r="D12" s="37">
        <v>885</v>
      </c>
      <c r="E12" s="38">
        <v>1586</v>
      </c>
      <c r="F12" s="39">
        <v>2132</v>
      </c>
      <c r="G12" s="40">
        <v>612</v>
      </c>
      <c r="H12" s="40">
        <v>12704</v>
      </c>
      <c r="I12" s="39">
        <v>3403</v>
      </c>
      <c r="J12" s="39">
        <v>186</v>
      </c>
      <c r="K12" s="39">
        <v>298</v>
      </c>
      <c r="L12" s="39">
        <v>383</v>
      </c>
      <c r="M12" s="40">
        <v>113</v>
      </c>
      <c r="N12" s="40">
        <v>1688</v>
      </c>
      <c r="O12" s="41">
        <f t="shared" si="0"/>
        <v>30152</v>
      </c>
      <c r="P12" s="41">
        <f t="shared" si="1"/>
        <v>6071</v>
      </c>
      <c r="Q12" s="41">
        <f t="shared" si="2"/>
        <v>36223</v>
      </c>
      <c r="R12" s="42">
        <v>110</v>
      </c>
      <c r="S12" s="42">
        <v>7</v>
      </c>
      <c r="T12" s="41">
        <f t="shared" si="3"/>
        <v>117</v>
      </c>
    </row>
    <row r="13" spans="1:20" ht="32.1" customHeight="1">
      <c r="A13" s="1016" t="s">
        <v>1992</v>
      </c>
      <c r="B13" s="1016"/>
      <c r="C13" s="37">
        <v>12196</v>
      </c>
      <c r="D13" s="37">
        <v>1127</v>
      </c>
      <c r="E13" s="38">
        <v>1767</v>
      </c>
      <c r="F13" s="39">
        <v>2269</v>
      </c>
      <c r="G13" s="40">
        <v>686</v>
      </c>
      <c r="H13" s="40">
        <v>14277</v>
      </c>
      <c r="I13" s="39">
        <v>3024</v>
      </c>
      <c r="J13" s="39">
        <v>216</v>
      </c>
      <c r="K13" s="39">
        <v>317</v>
      </c>
      <c r="L13" s="39">
        <v>393</v>
      </c>
      <c r="M13" s="40">
        <v>102</v>
      </c>
      <c r="N13" s="40">
        <v>1644</v>
      </c>
      <c r="O13" s="41">
        <f t="shared" si="0"/>
        <v>32322</v>
      </c>
      <c r="P13" s="41">
        <f t="shared" si="1"/>
        <v>5696</v>
      </c>
      <c r="Q13" s="41">
        <f t="shared" si="2"/>
        <v>38018</v>
      </c>
      <c r="R13" s="42">
        <v>118</v>
      </c>
      <c r="S13" s="42">
        <v>4</v>
      </c>
      <c r="T13" s="41">
        <f t="shared" si="3"/>
        <v>122</v>
      </c>
    </row>
    <row r="14" spans="1:20" ht="32.1" customHeight="1">
      <c r="A14" s="1016" t="s">
        <v>1993</v>
      </c>
      <c r="B14" s="1016"/>
      <c r="C14" s="37">
        <v>6080</v>
      </c>
      <c r="D14" s="37">
        <v>527</v>
      </c>
      <c r="E14" s="38">
        <v>814</v>
      </c>
      <c r="F14" s="39">
        <v>1200</v>
      </c>
      <c r="G14" s="40">
        <v>362</v>
      </c>
      <c r="H14" s="40">
        <v>7724</v>
      </c>
      <c r="I14" s="39">
        <v>1134</v>
      </c>
      <c r="J14" s="39">
        <v>49</v>
      </c>
      <c r="K14" s="39">
        <v>107</v>
      </c>
      <c r="L14" s="39">
        <v>147</v>
      </c>
      <c r="M14" s="40">
        <v>35</v>
      </c>
      <c r="N14" s="40">
        <v>570</v>
      </c>
      <c r="O14" s="41">
        <f t="shared" si="0"/>
        <v>16707</v>
      </c>
      <c r="P14" s="41">
        <f t="shared" si="1"/>
        <v>2042</v>
      </c>
      <c r="Q14" s="41">
        <f t="shared" si="2"/>
        <v>18749</v>
      </c>
      <c r="R14" s="42">
        <v>68</v>
      </c>
      <c r="S14" s="42">
        <v>0</v>
      </c>
      <c r="T14" s="41">
        <f t="shared" si="3"/>
        <v>68</v>
      </c>
    </row>
    <row r="15" spans="1:20" ht="32.1" customHeight="1">
      <c r="A15" s="1016" t="s">
        <v>1994</v>
      </c>
      <c r="B15" s="1016"/>
      <c r="C15" s="37">
        <v>2930</v>
      </c>
      <c r="D15" s="37">
        <v>278</v>
      </c>
      <c r="E15" s="38">
        <v>430</v>
      </c>
      <c r="F15" s="39">
        <v>521</v>
      </c>
      <c r="G15" s="40">
        <v>182</v>
      </c>
      <c r="H15" s="40">
        <v>3930</v>
      </c>
      <c r="I15" s="39">
        <v>405</v>
      </c>
      <c r="J15" s="39">
        <v>24</v>
      </c>
      <c r="K15" s="39">
        <v>30</v>
      </c>
      <c r="L15" s="39">
        <v>52</v>
      </c>
      <c r="M15" s="40">
        <v>14</v>
      </c>
      <c r="N15" s="40">
        <v>199</v>
      </c>
      <c r="O15" s="41">
        <f t="shared" si="0"/>
        <v>8271</v>
      </c>
      <c r="P15" s="41">
        <f t="shared" si="1"/>
        <v>724</v>
      </c>
      <c r="Q15" s="41">
        <f t="shared" si="2"/>
        <v>8995</v>
      </c>
      <c r="R15" s="42">
        <v>35</v>
      </c>
      <c r="S15" s="42">
        <v>0</v>
      </c>
      <c r="T15" s="41">
        <f t="shared" si="3"/>
        <v>35</v>
      </c>
    </row>
    <row r="16" spans="1:20" ht="32.1" customHeight="1">
      <c r="A16" s="35" t="s">
        <v>1996</v>
      </c>
      <c r="B16" s="35"/>
      <c r="C16" s="37">
        <v>2026</v>
      </c>
      <c r="D16" s="37">
        <v>25</v>
      </c>
      <c r="E16" s="38">
        <v>58</v>
      </c>
      <c r="F16" s="39">
        <v>102</v>
      </c>
      <c r="G16" s="40">
        <v>24</v>
      </c>
      <c r="H16" s="40">
        <v>1473</v>
      </c>
      <c r="I16" s="39">
        <v>171</v>
      </c>
      <c r="J16" s="39">
        <v>2</v>
      </c>
      <c r="K16" s="39">
        <v>3</v>
      </c>
      <c r="L16" s="39">
        <v>11</v>
      </c>
      <c r="M16" s="40">
        <v>4</v>
      </c>
      <c r="N16" s="40">
        <v>66</v>
      </c>
      <c r="O16" s="41">
        <f t="shared" si="0"/>
        <v>3708</v>
      </c>
      <c r="P16" s="41">
        <f t="shared" si="1"/>
        <v>257</v>
      </c>
      <c r="Q16" s="41">
        <f t="shared" si="2"/>
        <v>3965</v>
      </c>
      <c r="R16" s="42">
        <v>83</v>
      </c>
      <c r="S16" s="42">
        <v>0</v>
      </c>
      <c r="T16" s="41">
        <f t="shared" si="3"/>
        <v>83</v>
      </c>
    </row>
    <row r="17" spans="1:20" ht="26.25" customHeight="1">
      <c r="A17" s="1017" t="s">
        <v>1995</v>
      </c>
      <c r="B17" s="1017"/>
      <c r="C17" s="36">
        <f>SUM(C7:C16)</f>
        <v>87663</v>
      </c>
      <c r="D17" s="36">
        <f t="shared" ref="D17:T17" si="4">SUM(D7:D16)</f>
        <v>5738</v>
      </c>
      <c r="E17" s="36">
        <f t="shared" si="4"/>
        <v>9943</v>
      </c>
      <c r="F17" s="36">
        <f t="shared" si="4"/>
        <v>13721</v>
      </c>
      <c r="G17" s="36">
        <f t="shared" si="4"/>
        <v>3758</v>
      </c>
      <c r="H17" s="36">
        <f t="shared" si="4"/>
        <v>86099</v>
      </c>
      <c r="I17" s="36">
        <f t="shared" si="4"/>
        <v>19515</v>
      </c>
      <c r="J17" s="36">
        <f t="shared" si="4"/>
        <v>1073</v>
      </c>
      <c r="K17" s="36">
        <f t="shared" si="4"/>
        <v>1677</v>
      </c>
      <c r="L17" s="36">
        <f t="shared" si="4"/>
        <v>2222</v>
      </c>
      <c r="M17" s="36">
        <f t="shared" si="4"/>
        <v>621</v>
      </c>
      <c r="N17" s="36">
        <f t="shared" si="4"/>
        <v>9517</v>
      </c>
      <c r="O17" s="36">
        <f t="shared" si="4"/>
        <v>206922</v>
      </c>
      <c r="P17" s="36">
        <f t="shared" si="4"/>
        <v>34625</v>
      </c>
      <c r="Q17" s="36">
        <f t="shared" si="4"/>
        <v>241547</v>
      </c>
      <c r="R17" s="36">
        <f t="shared" si="4"/>
        <v>1219</v>
      </c>
      <c r="S17" s="36">
        <f t="shared" si="4"/>
        <v>33</v>
      </c>
      <c r="T17" s="36">
        <f t="shared" si="4"/>
        <v>1252</v>
      </c>
    </row>
    <row r="18" spans="1:20" s="624" customFormat="1" ht="15.75">
      <c r="A18" s="655" t="s">
        <v>3233</v>
      </c>
      <c r="B18" s="655"/>
      <c r="C18" s="655"/>
      <c r="D18" s="656"/>
      <c r="E18" s="656"/>
      <c r="F18" s="656"/>
      <c r="G18" s="656"/>
      <c r="H18" s="656"/>
      <c r="I18" s="656"/>
      <c r="J18" s="656"/>
      <c r="K18" s="656"/>
      <c r="L18" s="656"/>
      <c r="M18" s="656"/>
      <c r="N18" s="656"/>
      <c r="O18" s="656"/>
      <c r="P18" s="656"/>
      <c r="Q18" s="656"/>
      <c r="R18" s="656"/>
      <c r="S18" s="656"/>
      <c r="T18" s="656"/>
    </row>
  </sheetData>
  <mergeCells count="18">
    <mergeCell ref="A1:T1"/>
    <mergeCell ref="A4:B6"/>
    <mergeCell ref="C4:Q4"/>
    <mergeCell ref="C5:H5"/>
    <mergeCell ref="I5:N5"/>
    <mergeCell ref="O5:Q5"/>
    <mergeCell ref="A2:T2"/>
    <mergeCell ref="R4:T5"/>
    <mergeCell ref="A7:B7"/>
    <mergeCell ref="A8:B8"/>
    <mergeCell ref="A9:B9"/>
    <mergeCell ref="A10:B10"/>
    <mergeCell ref="A11:B11"/>
    <mergeCell ref="A12:B12"/>
    <mergeCell ref="A13:B13"/>
    <mergeCell ref="A14:B14"/>
    <mergeCell ref="A15:B15"/>
    <mergeCell ref="A17:B17"/>
  </mergeCells>
  <printOptions horizontalCentered="1" verticalCentered="1" gridLinesSet="0"/>
  <pageMargins left="0" right="0" top="0" bottom="0" header="0" footer="0"/>
  <pageSetup paperSize="9" scale="80" orientation="landscape" r:id="rId1"/>
  <headerFooter alignWithMargins="0"/>
  <ignoredErrors>
    <ignoredError sqref="O7:O16 P7:P16" formulaRange="1"/>
    <ignoredError sqref="E6:M6" numberStoredAsText="1"/>
  </ignoredErrors>
</worksheet>
</file>

<file path=xl/worksheets/sheet31.xml><?xml version="1.0" encoding="utf-8"?>
<worksheet xmlns="http://schemas.openxmlformats.org/spreadsheetml/2006/main" xmlns:r="http://schemas.openxmlformats.org/officeDocument/2006/relationships">
  <dimension ref="A1:H17"/>
  <sheetViews>
    <sheetView showGridLines="0" zoomScaleNormal="100" workbookViewId="0">
      <pane xSplit="2" ySplit="5" topLeftCell="C12"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20.5703125" style="29" customWidth="1"/>
    <col min="2" max="2" width="15.85546875" style="29" customWidth="1"/>
    <col min="3" max="4" width="14" style="29" customWidth="1"/>
    <col min="5" max="5" width="11.5703125" style="29" customWidth="1"/>
    <col min="6" max="8" width="14" style="29" customWidth="1"/>
    <col min="9" max="16384" width="9.140625" style="29"/>
  </cols>
  <sheetData>
    <row r="1" spans="1:8" ht="30.75" customHeight="1">
      <c r="A1" s="765" t="s">
        <v>3116</v>
      </c>
      <c r="B1" s="765"/>
      <c r="C1" s="765"/>
      <c r="D1" s="765"/>
      <c r="E1" s="765"/>
      <c r="F1" s="765"/>
      <c r="G1" s="765"/>
      <c r="H1" s="765"/>
    </row>
    <row r="2" spans="1:8" ht="30.75" customHeight="1">
      <c r="A2" s="1028" t="s">
        <v>3217</v>
      </c>
      <c r="B2" s="1028"/>
      <c r="C2" s="1028"/>
      <c r="D2" s="1028"/>
      <c r="E2" s="1028"/>
      <c r="F2" s="1028"/>
      <c r="G2" s="1028"/>
      <c r="H2" s="1028"/>
    </row>
    <row r="3" spans="1:8" ht="6.75" customHeight="1">
      <c r="A3" s="31"/>
      <c r="B3" s="31"/>
      <c r="C3" s="31"/>
      <c r="D3" s="31"/>
      <c r="E3" s="31"/>
      <c r="F3" s="31"/>
      <c r="G3" s="31"/>
      <c r="H3" s="31"/>
    </row>
    <row r="4" spans="1:8" ht="42" customHeight="1">
      <c r="A4" s="1018" t="s">
        <v>3102</v>
      </c>
      <c r="B4" s="1018"/>
      <c r="C4" s="1013" t="s">
        <v>2908</v>
      </c>
      <c r="D4" s="1013"/>
      <c r="E4" s="1013"/>
      <c r="F4" s="1014" t="s">
        <v>3031</v>
      </c>
      <c r="G4" s="1015"/>
      <c r="H4" s="1015"/>
    </row>
    <row r="5" spans="1:8" ht="18" customHeight="1">
      <c r="A5" s="1020"/>
      <c r="B5" s="1020"/>
      <c r="C5" s="211" t="s">
        <v>3046</v>
      </c>
      <c r="D5" s="211" t="s">
        <v>3047</v>
      </c>
      <c r="E5" s="212" t="s">
        <v>2958</v>
      </c>
      <c r="F5" s="211" t="s">
        <v>3046</v>
      </c>
      <c r="G5" s="211" t="s">
        <v>3047</v>
      </c>
      <c r="H5" s="212" t="s">
        <v>2958</v>
      </c>
    </row>
    <row r="6" spans="1:8" ht="29.1" customHeight="1">
      <c r="A6" s="1016" t="s">
        <v>1986</v>
      </c>
      <c r="B6" s="1016"/>
      <c r="C6" s="32">
        <v>0</v>
      </c>
      <c r="D6" s="32">
        <v>0</v>
      </c>
      <c r="E6" s="43">
        <f>C6+D6</f>
        <v>0</v>
      </c>
      <c r="F6" s="32">
        <v>0</v>
      </c>
      <c r="G6" s="32">
        <v>0</v>
      </c>
      <c r="H6" s="43">
        <f>F6+G6</f>
        <v>0</v>
      </c>
    </row>
    <row r="7" spans="1:8" ht="29.1" customHeight="1">
      <c r="A7" s="1016" t="s">
        <v>1987</v>
      </c>
      <c r="B7" s="1016"/>
      <c r="C7" s="32">
        <v>2</v>
      </c>
      <c r="D7" s="32">
        <v>0</v>
      </c>
      <c r="E7" s="43">
        <f t="shared" ref="E7:E16" si="0">C7+D7</f>
        <v>2</v>
      </c>
      <c r="F7" s="32">
        <v>0</v>
      </c>
      <c r="G7" s="32">
        <v>0</v>
      </c>
      <c r="H7" s="43">
        <f t="shared" ref="H7:H16" si="1">F7+G7</f>
        <v>0</v>
      </c>
    </row>
    <row r="8" spans="1:8" ht="29.1" customHeight="1">
      <c r="A8" s="1016" t="s">
        <v>1988</v>
      </c>
      <c r="B8" s="1016"/>
      <c r="C8" s="32">
        <v>7</v>
      </c>
      <c r="D8" s="32">
        <v>1</v>
      </c>
      <c r="E8" s="43">
        <f t="shared" si="0"/>
        <v>8</v>
      </c>
      <c r="F8" s="32">
        <v>0</v>
      </c>
      <c r="G8" s="32">
        <v>0</v>
      </c>
      <c r="H8" s="43">
        <f t="shared" si="1"/>
        <v>0</v>
      </c>
    </row>
    <row r="9" spans="1:8" ht="29.1" customHeight="1">
      <c r="A9" s="1016" t="s">
        <v>1989</v>
      </c>
      <c r="B9" s="1016"/>
      <c r="C9" s="32">
        <v>17</v>
      </c>
      <c r="D9" s="32">
        <v>4</v>
      </c>
      <c r="E9" s="43">
        <f t="shared" si="0"/>
        <v>21</v>
      </c>
      <c r="F9" s="32">
        <v>0</v>
      </c>
      <c r="G9" s="32">
        <v>0</v>
      </c>
      <c r="H9" s="43">
        <f t="shared" si="1"/>
        <v>0</v>
      </c>
    </row>
    <row r="10" spans="1:8" ht="29.1" customHeight="1">
      <c r="A10" s="1016" t="s">
        <v>1990</v>
      </c>
      <c r="B10" s="1016"/>
      <c r="C10" s="32">
        <v>56</v>
      </c>
      <c r="D10" s="32">
        <v>13</v>
      </c>
      <c r="E10" s="43">
        <f t="shared" si="0"/>
        <v>69</v>
      </c>
      <c r="F10" s="32">
        <v>0</v>
      </c>
      <c r="G10" s="32">
        <v>0</v>
      </c>
      <c r="H10" s="43">
        <f t="shared" si="1"/>
        <v>0</v>
      </c>
    </row>
    <row r="11" spans="1:8" ht="29.1" customHeight="1">
      <c r="A11" s="1016" t="s">
        <v>1991</v>
      </c>
      <c r="B11" s="1016"/>
      <c r="C11" s="32">
        <v>31</v>
      </c>
      <c r="D11" s="32">
        <v>0</v>
      </c>
      <c r="E11" s="43">
        <f t="shared" si="0"/>
        <v>31</v>
      </c>
      <c r="F11" s="32">
        <v>0</v>
      </c>
      <c r="G11" s="32">
        <v>0</v>
      </c>
      <c r="H11" s="43">
        <f t="shared" si="1"/>
        <v>0</v>
      </c>
    </row>
    <row r="12" spans="1:8" ht="29.1" customHeight="1">
      <c r="A12" s="1016" t="s">
        <v>1992</v>
      </c>
      <c r="B12" s="1016"/>
      <c r="C12" s="32">
        <v>58</v>
      </c>
      <c r="D12" s="32">
        <v>5</v>
      </c>
      <c r="E12" s="43">
        <f t="shared" si="0"/>
        <v>63</v>
      </c>
      <c r="F12" s="32">
        <v>0</v>
      </c>
      <c r="G12" s="32">
        <v>0</v>
      </c>
      <c r="H12" s="43">
        <f t="shared" si="1"/>
        <v>0</v>
      </c>
    </row>
    <row r="13" spans="1:8" ht="29.1" customHeight="1">
      <c r="A13" s="1016" t="s">
        <v>1993</v>
      </c>
      <c r="B13" s="1016"/>
      <c r="C13" s="32">
        <v>81</v>
      </c>
      <c r="D13" s="32">
        <v>4</v>
      </c>
      <c r="E13" s="43">
        <f t="shared" si="0"/>
        <v>85</v>
      </c>
      <c r="F13" s="32">
        <v>0</v>
      </c>
      <c r="G13" s="32">
        <v>0</v>
      </c>
      <c r="H13" s="43">
        <f t="shared" si="1"/>
        <v>0</v>
      </c>
    </row>
    <row r="14" spans="1:8" ht="29.1" customHeight="1">
      <c r="A14" s="1016" t="s">
        <v>1994</v>
      </c>
      <c r="B14" s="1016"/>
      <c r="C14" s="32">
        <v>69</v>
      </c>
      <c r="D14" s="32">
        <v>5</v>
      </c>
      <c r="E14" s="43">
        <f t="shared" si="0"/>
        <v>74</v>
      </c>
      <c r="F14" s="32">
        <v>0</v>
      </c>
      <c r="G14" s="32">
        <v>0</v>
      </c>
      <c r="H14" s="43">
        <f t="shared" si="1"/>
        <v>0</v>
      </c>
    </row>
    <row r="15" spans="1:8" ht="29.1" customHeight="1">
      <c r="A15" s="35" t="s">
        <v>1996</v>
      </c>
      <c r="B15" s="35"/>
      <c r="C15" s="32">
        <v>19</v>
      </c>
      <c r="D15" s="32">
        <v>2</v>
      </c>
      <c r="E15" s="43">
        <f t="shared" si="0"/>
        <v>21</v>
      </c>
      <c r="F15" s="32">
        <v>0</v>
      </c>
      <c r="G15" s="32">
        <v>0</v>
      </c>
      <c r="H15" s="43">
        <f t="shared" si="1"/>
        <v>0</v>
      </c>
    </row>
    <row r="16" spans="1:8" ht="51.75" customHeight="1">
      <c r="A16" s="1027" t="s">
        <v>2912</v>
      </c>
      <c r="B16" s="1027"/>
      <c r="C16" s="32">
        <v>130</v>
      </c>
      <c r="D16" s="32">
        <v>6</v>
      </c>
      <c r="E16" s="43">
        <f t="shared" si="0"/>
        <v>136</v>
      </c>
      <c r="F16" s="32">
        <v>0</v>
      </c>
      <c r="G16" s="32">
        <v>0</v>
      </c>
      <c r="H16" s="43">
        <f t="shared" si="1"/>
        <v>0</v>
      </c>
    </row>
    <row r="17" spans="1:8" ht="19.5" customHeight="1">
      <c r="A17" s="1017" t="s">
        <v>1995</v>
      </c>
      <c r="B17" s="1017"/>
      <c r="C17" s="34">
        <f t="shared" ref="C17:H17" si="2">SUM(C6:C16)</f>
        <v>470</v>
      </c>
      <c r="D17" s="34">
        <f t="shared" si="2"/>
        <v>40</v>
      </c>
      <c r="E17" s="34">
        <f t="shared" si="2"/>
        <v>510</v>
      </c>
      <c r="F17" s="34">
        <f t="shared" si="2"/>
        <v>0</v>
      </c>
      <c r="G17" s="34">
        <f t="shared" si="2"/>
        <v>0</v>
      </c>
      <c r="H17" s="34">
        <f t="shared" si="2"/>
        <v>0</v>
      </c>
    </row>
  </sheetData>
  <mergeCells count="16">
    <mergeCell ref="A6:B6"/>
    <mergeCell ref="A1:H1"/>
    <mergeCell ref="A2:H2"/>
    <mergeCell ref="A4:B5"/>
    <mergeCell ref="C4:E4"/>
    <mergeCell ref="F4:H4"/>
    <mergeCell ref="A13:B13"/>
    <mergeCell ref="A14:B14"/>
    <mergeCell ref="A17:B17"/>
    <mergeCell ref="A16:B16"/>
    <mergeCell ref="A7:B7"/>
    <mergeCell ref="A8:B8"/>
    <mergeCell ref="A9:B9"/>
    <mergeCell ref="A10:B10"/>
    <mergeCell ref="A11:B11"/>
    <mergeCell ref="A12:B12"/>
  </mergeCells>
  <printOptions horizontalCentered="1" verticalCentered="1" gridLinesSet="0"/>
  <pageMargins left="0" right="0" top="0" bottom="0" header="0" footer="0"/>
  <pageSetup paperSize="9" orientation="landscape" r:id="rId1"/>
  <headerFooter alignWithMargins="0"/>
  <rowBreaks count="1" manualBreakCount="1">
    <brk id="17" max="7" man="1"/>
  </rowBreaks>
</worksheet>
</file>

<file path=xl/worksheets/sheet32.xml><?xml version="1.0" encoding="utf-8"?>
<worksheet xmlns="http://schemas.openxmlformats.org/spreadsheetml/2006/main" xmlns:r="http://schemas.openxmlformats.org/officeDocument/2006/relationships">
  <dimension ref="A1:T54"/>
  <sheetViews>
    <sheetView showGridLines="0" zoomScaleNormal="100" workbookViewId="0">
      <pane xSplit="2" ySplit="6" topLeftCell="C38"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5.42578125" style="44" customWidth="1"/>
    <col min="2" max="2" width="36.5703125" style="44" customWidth="1"/>
    <col min="3" max="3" width="10.28515625" style="44" customWidth="1"/>
    <col min="4" max="4" width="10.7109375" style="44" customWidth="1"/>
    <col min="5" max="5" width="5.42578125" style="44" bestFit="1" customWidth="1"/>
    <col min="6" max="6" width="6.42578125" style="44" bestFit="1" customWidth="1"/>
    <col min="7" max="7" width="5.42578125" style="44" bestFit="1" customWidth="1"/>
    <col min="8" max="8" width="6.42578125" style="44" bestFit="1" customWidth="1"/>
    <col min="9" max="9" width="10.85546875" style="44" customWidth="1"/>
    <col min="10" max="10" width="10.7109375" style="44" customWidth="1"/>
    <col min="11" max="12" width="5.42578125" style="44" bestFit="1" customWidth="1"/>
    <col min="13" max="13" width="4" style="44" bestFit="1" customWidth="1"/>
    <col min="14" max="14" width="5.42578125" style="44" bestFit="1" customWidth="1"/>
    <col min="15" max="15" width="7.42578125" style="44" bestFit="1" customWidth="1"/>
    <col min="16" max="16" width="6.42578125" style="44" bestFit="1" customWidth="1"/>
    <col min="17" max="17" width="7.42578125" style="44" bestFit="1" customWidth="1"/>
    <col min="18" max="18" width="6" style="44" bestFit="1" customWidth="1"/>
    <col min="19" max="19" width="6.28515625" style="44" bestFit="1" customWidth="1"/>
    <col min="20" max="20" width="6.7109375" style="44" customWidth="1"/>
    <col min="21" max="16384" width="9.140625" style="44"/>
  </cols>
  <sheetData>
    <row r="1" spans="1:20" ht="25.5" customHeight="1">
      <c r="A1" s="1031" t="s">
        <v>3218</v>
      </c>
      <c r="B1" s="1031"/>
      <c r="C1" s="1031"/>
      <c r="D1" s="1031"/>
      <c r="E1" s="1031"/>
      <c r="F1" s="1031"/>
      <c r="G1" s="1031"/>
      <c r="H1" s="1031"/>
      <c r="I1" s="1031"/>
      <c r="J1" s="1031"/>
      <c r="K1" s="1031"/>
      <c r="L1" s="1031"/>
      <c r="M1" s="1031"/>
      <c r="N1" s="1031"/>
      <c r="O1" s="1031"/>
      <c r="P1" s="1031"/>
      <c r="Q1" s="1031"/>
      <c r="R1" s="1031"/>
      <c r="S1" s="1031"/>
      <c r="T1" s="1031"/>
    </row>
    <row r="2" spans="1:20">
      <c r="A2" s="1035" t="s">
        <v>3117</v>
      </c>
      <c r="B2" s="1035"/>
      <c r="C2" s="1035"/>
      <c r="D2" s="1035"/>
      <c r="E2" s="1035"/>
      <c r="F2" s="1035"/>
      <c r="G2" s="1035"/>
      <c r="H2" s="1035"/>
      <c r="I2" s="1035"/>
      <c r="J2" s="1035"/>
      <c r="K2" s="1035"/>
      <c r="L2" s="1035"/>
      <c r="M2" s="1035"/>
      <c r="N2" s="1035"/>
      <c r="O2" s="1035"/>
      <c r="P2" s="1035"/>
      <c r="Q2" s="1035"/>
      <c r="R2" s="1035"/>
      <c r="S2" s="1035"/>
      <c r="T2" s="1035"/>
    </row>
    <row r="4" spans="1:20" ht="45" customHeight="1">
      <c r="A4" s="822" t="s">
        <v>1997</v>
      </c>
      <c r="B4" s="1032" t="s">
        <v>2913</v>
      </c>
      <c r="C4" s="1029" t="s">
        <v>2906</v>
      </c>
      <c r="D4" s="1029"/>
      <c r="E4" s="1029"/>
      <c r="F4" s="1029"/>
      <c r="G4" s="1029"/>
      <c r="H4" s="1029"/>
      <c r="I4" s="1029"/>
      <c r="J4" s="1029"/>
      <c r="K4" s="1029"/>
      <c r="L4" s="1029"/>
      <c r="M4" s="1029"/>
      <c r="N4" s="1029"/>
      <c r="O4" s="1029"/>
      <c r="P4" s="1029"/>
      <c r="Q4" s="1029"/>
      <c r="R4" s="1023" t="s">
        <v>3032</v>
      </c>
      <c r="S4" s="1024"/>
      <c r="T4" s="1024"/>
    </row>
    <row r="5" spans="1:20" ht="17.25" customHeight="1">
      <c r="A5" s="823"/>
      <c r="B5" s="1033"/>
      <c r="C5" s="1029" t="s">
        <v>3046</v>
      </c>
      <c r="D5" s="1029"/>
      <c r="E5" s="1029"/>
      <c r="F5" s="1029"/>
      <c r="G5" s="1029"/>
      <c r="H5" s="1029"/>
      <c r="I5" s="1029" t="s">
        <v>3047</v>
      </c>
      <c r="J5" s="1029"/>
      <c r="K5" s="1029"/>
      <c r="L5" s="1029"/>
      <c r="M5" s="1029"/>
      <c r="N5" s="1029"/>
      <c r="O5" s="769" t="s">
        <v>2958</v>
      </c>
      <c r="P5" s="770"/>
      <c r="Q5" s="834"/>
      <c r="R5" s="1025"/>
      <c r="S5" s="1026"/>
      <c r="T5" s="1026"/>
    </row>
    <row r="6" spans="1:20" ht="64.5" customHeight="1">
      <c r="A6" s="824"/>
      <c r="B6" s="1034"/>
      <c r="C6" s="336" t="s">
        <v>2980</v>
      </c>
      <c r="D6" s="336" t="s">
        <v>2981</v>
      </c>
      <c r="E6" s="336" t="s">
        <v>2895</v>
      </c>
      <c r="F6" s="336" t="s">
        <v>2896</v>
      </c>
      <c r="G6" s="336" t="s">
        <v>2897</v>
      </c>
      <c r="H6" s="336" t="s">
        <v>2982</v>
      </c>
      <c r="I6" s="336" t="s">
        <v>2980</v>
      </c>
      <c r="J6" s="336" t="s">
        <v>2981</v>
      </c>
      <c r="K6" s="336" t="s">
        <v>2895</v>
      </c>
      <c r="L6" s="336" t="s">
        <v>2896</v>
      </c>
      <c r="M6" s="336" t="s">
        <v>2897</v>
      </c>
      <c r="N6" s="336" t="s">
        <v>2982</v>
      </c>
      <c r="O6" s="339" t="s">
        <v>1008</v>
      </c>
      <c r="P6" s="340" t="s">
        <v>1009</v>
      </c>
      <c r="Q6" s="339" t="s">
        <v>1010</v>
      </c>
      <c r="R6" s="411" t="s">
        <v>3089</v>
      </c>
      <c r="S6" s="411" t="s">
        <v>3090</v>
      </c>
      <c r="T6" s="412" t="s">
        <v>3091</v>
      </c>
    </row>
    <row r="7" spans="1:20" ht="25.5">
      <c r="A7" s="283" t="s">
        <v>1998</v>
      </c>
      <c r="B7" s="45" t="s">
        <v>1999</v>
      </c>
      <c r="C7" s="42">
        <v>5142</v>
      </c>
      <c r="D7" s="42">
        <v>241</v>
      </c>
      <c r="E7" s="42">
        <v>413</v>
      </c>
      <c r="F7" s="42">
        <v>548</v>
      </c>
      <c r="G7" s="48">
        <v>125</v>
      </c>
      <c r="H7" s="48">
        <v>3033</v>
      </c>
      <c r="I7" s="42">
        <v>1129</v>
      </c>
      <c r="J7" s="42">
        <v>47</v>
      </c>
      <c r="K7" s="42">
        <v>81</v>
      </c>
      <c r="L7" s="42">
        <v>103</v>
      </c>
      <c r="M7" s="48">
        <v>21</v>
      </c>
      <c r="N7" s="48">
        <v>349</v>
      </c>
      <c r="O7" s="41">
        <f t="shared" ref="O7:O52" si="0">SUM(C7:H7)</f>
        <v>9502</v>
      </c>
      <c r="P7" s="41">
        <f t="shared" ref="P7:P52" si="1">SUM(I7:N7)</f>
        <v>1730</v>
      </c>
      <c r="Q7" s="41">
        <f>+P7+O7</f>
        <v>11232</v>
      </c>
      <c r="R7" s="41">
        <v>211</v>
      </c>
      <c r="S7" s="41">
        <v>4</v>
      </c>
      <c r="T7" s="41">
        <f>+S7+R7</f>
        <v>215</v>
      </c>
    </row>
    <row r="8" spans="1:20" ht="25.5">
      <c r="A8" s="283" t="s">
        <v>2000</v>
      </c>
      <c r="B8" s="47" t="s">
        <v>2001</v>
      </c>
      <c r="C8" s="42">
        <f>SUM(C9:C11)</f>
        <v>42640</v>
      </c>
      <c r="D8" s="42">
        <f t="shared" ref="D8:S8" si="2">SUM(D9:D11)</f>
        <v>3072</v>
      </c>
      <c r="E8" s="42">
        <f t="shared" si="2"/>
        <v>5209</v>
      </c>
      <c r="F8" s="42">
        <f t="shared" si="2"/>
        <v>7248</v>
      </c>
      <c r="G8" s="48">
        <f t="shared" si="2"/>
        <v>1964</v>
      </c>
      <c r="H8" s="48">
        <f t="shared" si="2"/>
        <v>37493</v>
      </c>
      <c r="I8" s="42">
        <f t="shared" si="2"/>
        <v>8335</v>
      </c>
      <c r="J8" s="42">
        <f t="shared" si="2"/>
        <v>486</v>
      </c>
      <c r="K8" s="42">
        <f t="shared" si="2"/>
        <v>755</v>
      </c>
      <c r="L8" s="42">
        <f t="shared" si="2"/>
        <v>1036</v>
      </c>
      <c r="M8" s="48">
        <f t="shared" si="2"/>
        <v>262</v>
      </c>
      <c r="N8" s="48">
        <f t="shared" si="2"/>
        <v>3897</v>
      </c>
      <c r="O8" s="41">
        <f t="shared" si="0"/>
        <v>97626</v>
      </c>
      <c r="P8" s="41">
        <f t="shared" si="1"/>
        <v>14771</v>
      </c>
      <c r="Q8" s="41">
        <f t="shared" ref="Q8:Q13" si="3">+P8+O8</f>
        <v>112397</v>
      </c>
      <c r="R8" s="41">
        <f t="shared" si="2"/>
        <v>39</v>
      </c>
      <c r="S8" s="41">
        <f t="shared" si="2"/>
        <v>7</v>
      </c>
      <c r="T8" s="41">
        <f t="shared" ref="T8:T52" si="4">+S8+R8</f>
        <v>46</v>
      </c>
    </row>
    <row r="9" spans="1:20" ht="27" hidden="1" customHeight="1" outlineLevel="1">
      <c r="A9" s="282" t="s">
        <v>2002</v>
      </c>
      <c r="B9" s="279" t="s">
        <v>2003</v>
      </c>
      <c r="C9" s="280">
        <v>36795</v>
      </c>
      <c r="D9" s="280">
        <v>2740</v>
      </c>
      <c r="E9" s="280">
        <v>4554</v>
      </c>
      <c r="F9" s="280">
        <v>6188</v>
      </c>
      <c r="G9" s="280">
        <v>1691</v>
      </c>
      <c r="H9" s="280">
        <v>29084</v>
      </c>
      <c r="I9" s="280">
        <v>7447</v>
      </c>
      <c r="J9" s="280">
        <v>439</v>
      </c>
      <c r="K9" s="280">
        <v>688</v>
      </c>
      <c r="L9" s="280">
        <v>915</v>
      </c>
      <c r="M9" s="280">
        <v>225</v>
      </c>
      <c r="N9" s="280">
        <v>3117</v>
      </c>
      <c r="O9" s="281">
        <f t="shared" si="0"/>
        <v>81052</v>
      </c>
      <c r="P9" s="281">
        <f t="shared" si="1"/>
        <v>12831</v>
      </c>
      <c r="Q9" s="281">
        <f t="shared" si="3"/>
        <v>93883</v>
      </c>
      <c r="R9" s="281">
        <v>29</v>
      </c>
      <c r="S9" s="281">
        <v>7</v>
      </c>
      <c r="T9" s="281">
        <f t="shared" si="4"/>
        <v>36</v>
      </c>
    </row>
    <row r="10" spans="1:20" ht="27" hidden="1" customHeight="1" outlineLevel="1">
      <c r="A10" s="282" t="s">
        <v>2004</v>
      </c>
      <c r="B10" s="279" t="s">
        <v>2005</v>
      </c>
      <c r="C10" s="280">
        <v>4149</v>
      </c>
      <c r="D10" s="280">
        <v>234</v>
      </c>
      <c r="E10" s="280">
        <v>470</v>
      </c>
      <c r="F10" s="280">
        <v>788</v>
      </c>
      <c r="G10" s="280">
        <v>194</v>
      </c>
      <c r="H10" s="280">
        <v>6461</v>
      </c>
      <c r="I10" s="280">
        <v>596</v>
      </c>
      <c r="J10" s="280">
        <v>29</v>
      </c>
      <c r="K10" s="280">
        <v>44</v>
      </c>
      <c r="L10" s="280">
        <v>89</v>
      </c>
      <c r="M10" s="280">
        <v>24</v>
      </c>
      <c r="N10" s="280">
        <v>581</v>
      </c>
      <c r="O10" s="281">
        <f t="shared" si="0"/>
        <v>12296</v>
      </c>
      <c r="P10" s="281">
        <f t="shared" si="1"/>
        <v>1363</v>
      </c>
      <c r="Q10" s="281">
        <f t="shared" si="3"/>
        <v>13659</v>
      </c>
      <c r="R10" s="281">
        <v>6</v>
      </c>
      <c r="S10" s="281">
        <v>0</v>
      </c>
      <c r="T10" s="281">
        <f t="shared" si="4"/>
        <v>6</v>
      </c>
    </row>
    <row r="11" spans="1:20" ht="27" hidden="1" customHeight="1" outlineLevel="1">
      <c r="A11" s="282" t="s">
        <v>2006</v>
      </c>
      <c r="B11" s="279" t="s">
        <v>2007</v>
      </c>
      <c r="C11" s="280">
        <v>1696</v>
      </c>
      <c r="D11" s="280">
        <v>98</v>
      </c>
      <c r="E11" s="280">
        <v>185</v>
      </c>
      <c r="F11" s="280">
        <v>272</v>
      </c>
      <c r="G11" s="280">
        <v>79</v>
      </c>
      <c r="H11" s="280">
        <v>1948</v>
      </c>
      <c r="I11" s="280">
        <v>292</v>
      </c>
      <c r="J11" s="280">
        <v>18</v>
      </c>
      <c r="K11" s="280">
        <v>23</v>
      </c>
      <c r="L11" s="280">
        <v>32</v>
      </c>
      <c r="M11" s="280">
        <v>13</v>
      </c>
      <c r="N11" s="280">
        <v>199</v>
      </c>
      <c r="O11" s="281">
        <f t="shared" si="0"/>
        <v>4278</v>
      </c>
      <c r="P11" s="281">
        <f t="shared" si="1"/>
        <v>577</v>
      </c>
      <c r="Q11" s="281">
        <f t="shared" si="3"/>
        <v>4855</v>
      </c>
      <c r="R11" s="281">
        <v>4</v>
      </c>
      <c r="S11" s="281">
        <v>0</v>
      </c>
      <c r="T11" s="281">
        <f t="shared" si="4"/>
        <v>4</v>
      </c>
    </row>
    <row r="12" spans="1:20" ht="25.5" collapsed="1">
      <c r="A12" s="283" t="s">
        <v>2008</v>
      </c>
      <c r="B12" s="47" t="s">
        <v>2009</v>
      </c>
      <c r="C12" s="42">
        <f>SUM(C13:C15)</f>
        <v>2876</v>
      </c>
      <c r="D12" s="42">
        <f t="shared" ref="D12:S12" si="5">SUM(D13:D15)</f>
        <v>44</v>
      </c>
      <c r="E12" s="42">
        <f t="shared" si="5"/>
        <v>89</v>
      </c>
      <c r="F12" s="42">
        <f t="shared" si="5"/>
        <v>151</v>
      </c>
      <c r="G12" s="48">
        <f t="shared" si="5"/>
        <v>57</v>
      </c>
      <c r="H12" s="48">
        <f t="shared" si="5"/>
        <v>13578</v>
      </c>
      <c r="I12" s="42">
        <f t="shared" si="5"/>
        <v>245</v>
      </c>
      <c r="J12" s="42">
        <f t="shared" si="5"/>
        <v>3</v>
      </c>
      <c r="K12" s="42">
        <f t="shared" si="5"/>
        <v>14</v>
      </c>
      <c r="L12" s="42">
        <f t="shared" si="5"/>
        <v>14</v>
      </c>
      <c r="M12" s="48">
        <f t="shared" si="5"/>
        <v>8</v>
      </c>
      <c r="N12" s="48">
        <f t="shared" si="5"/>
        <v>1052</v>
      </c>
      <c r="O12" s="41">
        <f t="shared" si="0"/>
        <v>16795</v>
      </c>
      <c r="P12" s="41">
        <f t="shared" si="1"/>
        <v>1336</v>
      </c>
      <c r="Q12" s="41">
        <f t="shared" si="3"/>
        <v>18131</v>
      </c>
      <c r="R12" s="46">
        <f t="shared" si="5"/>
        <v>49</v>
      </c>
      <c r="S12" s="46">
        <f t="shared" si="5"/>
        <v>2</v>
      </c>
      <c r="T12" s="41">
        <f t="shared" si="4"/>
        <v>51</v>
      </c>
    </row>
    <row r="13" spans="1:20" ht="27" hidden="1" customHeight="1" outlineLevel="1">
      <c r="A13" s="282" t="s">
        <v>2010</v>
      </c>
      <c r="B13" s="279" t="s">
        <v>2011</v>
      </c>
      <c r="C13" s="280">
        <v>2192</v>
      </c>
      <c r="D13" s="280">
        <v>35</v>
      </c>
      <c r="E13" s="280">
        <v>70</v>
      </c>
      <c r="F13" s="280">
        <v>118</v>
      </c>
      <c r="G13" s="280">
        <v>47</v>
      </c>
      <c r="H13" s="280">
        <v>10717</v>
      </c>
      <c r="I13" s="280">
        <v>187</v>
      </c>
      <c r="J13" s="280">
        <v>3</v>
      </c>
      <c r="K13" s="280">
        <v>8</v>
      </c>
      <c r="L13" s="280">
        <v>11</v>
      </c>
      <c r="M13" s="280">
        <v>6</v>
      </c>
      <c r="N13" s="280">
        <v>857</v>
      </c>
      <c r="O13" s="281">
        <f t="shared" si="0"/>
        <v>13179</v>
      </c>
      <c r="P13" s="281">
        <f t="shared" si="1"/>
        <v>1072</v>
      </c>
      <c r="Q13" s="281">
        <f t="shared" si="3"/>
        <v>14251</v>
      </c>
      <c r="R13" s="281">
        <v>32</v>
      </c>
      <c r="S13" s="281">
        <v>1</v>
      </c>
      <c r="T13" s="281">
        <f t="shared" si="4"/>
        <v>33</v>
      </c>
    </row>
    <row r="14" spans="1:20" ht="27" hidden="1" customHeight="1" outlineLevel="1">
      <c r="A14" s="282" t="s">
        <v>2012</v>
      </c>
      <c r="B14" s="279" t="s">
        <v>2013</v>
      </c>
      <c r="C14" s="280">
        <v>204</v>
      </c>
      <c r="D14" s="280">
        <v>4</v>
      </c>
      <c r="E14" s="280">
        <v>5</v>
      </c>
      <c r="F14" s="280">
        <v>9</v>
      </c>
      <c r="G14" s="280">
        <v>4</v>
      </c>
      <c r="H14" s="280">
        <v>951</v>
      </c>
      <c r="I14" s="280">
        <v>11</v>
      </c>
      <c r="J14" s="280">
        <v>0</v>
      </c>
      <c r="K14" s="280">
        <v>1</v>
      </c>
      <c r="L14" s="280">
        <v>0</v>
      </c>
      <c r="M14" s="280">
        <v>1</v>
      </c>
      <c r="N14" s="280">
        <v>40</v>
      </c>
      <c r="O14" s="281">
        <f t="shared" si="0"/>
        <v>1177</v>
      </c>
      <c r="P14" s="281">
        <f t="shared" si="1"/>
        <v>53</v>
      </c>
      <c r="Q14" s="281">
        <f t="shared" ref="Q14:Q52" si="6">+P14+O14</f>
        <v>1230</v>
      </c>
      <c r="R14" s="281">
        <v>11</v>
      </c>
      <c r="S14" s="281">
        <v>1</v>
      </c>
      <c r="T14" s="281">
        <f t="shared" si="4"/>
        <v>12</v>
      </c>
    </row>
    <row r="15" spans="1:20" ht="27" hidden="1" customHeight="1" outlineLevel="1">
      <c r="A15" s="282" t="s">
        <v>2014</v>
      </c>
      <c r="B15" s="279" t="s">
        <v>2015</v>
      </c>
      <c r="C15" s="280">
        <v>480</v>
      </c>
      <c r="D15" s="280">
        <v>5</v>
      </c>
      <c r="E15" s="280">
        <v>14</v>
      </c>
      <c r="F15" s="280">
        <v>24</v>
      </c>
      <c r="G15" s="280">
        <v>6</v>
      </c>
      <c r="H15" s="280">
        <v>1910</v>
      </c>
      <c r="I15" s="280">
        <v>47</v>
      </c>
      <c r="J15" s="280">
        <v>0</v>
      </c>
      <c r="K15" s="280">
        <v>5</v>
      </c>
      <c r="L15" s="280">
        <v>3</v>
      </c>
      <c r="M15" s="280">
        <v>1</v>
      </c>
      <c r="N15" s="280">
        <v>155</v>
      </c>
      <c r="O15" s="281">
        <f t="shared" si="0"/>
        <v>2439</v>
      </c>
      <c r="P15" s="281">
        <f t="shared" si="1"/>
        <v>211</v>
      </c>
      <c r="Q15" s="281">
        <f t="shared" si="6"/>
        <v>2650</v>
      </c>
      <c r="R15" s="281">
        <v>6</v>
      </c>
      <c r="S15" s="281">
        <v>0</v>
      </c>
      <c r="T15" s="281">
        <f t="shared" si="4"/>
        <v>6</v>
      </c>
    </row>
    <row r="16" spans="1:20" ht="25.5" collapsed="1">
      <c r="A16" s="283" t="s">
        <v>2016</v>
      </c>
      <c r="B16" s="47" t="s">
        <v>2017</v>
      </c>
      <c r="C16" s="42">
        <f t="shared" ref="C16:S16" si="7">SUM(C17:C19)</f>
        <v>10577</v>
      </c>
      <c r="D16" s="42">
        <f t="shared" si="7"/>
        <v>912</v>
      </c>
      <c r="E16" s="42">
        <f t="shared" si="7"/>
        <v>1778</v>
      </c>
      <c r="F16" s="42">
        <f t="shared" si="7"/>
        <v>2486</v>
      </c>
      <c r="G16" s="48">
        <f t="shared" si="7"/>
        <v>712</v>
      </c>
      <c r="H16" s="48">
        <f t="shared" si="7"/>
        <v>13982</v>
      </c>
      <c r="I16" s="42">
        <f t="shared" si="7"/>
        <v>2435</v>
      </c>
      <c r="J16" s="42">
        <f t="shared" si="7"/>
        <v>182</v>
      </c>
      <c r="K16" s="42">
        <f t="shared" si="7"/>
        <v>309</v>
      </c>
      <c r="L16" s="42">
        <f t="shared" si="7"/>
        <v>421</v>
      </c>
      <c r="M16" s="48">
        <f t="shared" si="7"/>
        <v>157</v>
      </c>
      <c r="N16" s="48">
        <f t="shared" si="7"/>
        <v>1907</v>
      </c>
      <c r="O16" s="41">
        <f t="shared" si="0"/>
        <v>30447</v>
      </c>
      <c r="P16" s="41">
        <f t="shared" si="1"/>
        <v>5411</v>
      </c>
      <c r="Q16" s="41">
        <f t="shared" si="6"/>
        <v>35858</v>
      </c>
      <c r="R16" s="41">
        <f t="shared" si="7"/>
        <v>6</v>
      </c>
      <c r="S16" s="41">
        <f t="shared" si="7"/>
        <v>0</v>
      </c>
      <c r="T16" s="41">
        <f t="shared" si="4"/>
        <v>6</v>
      </c>
    </row>
    <row r="17" spans="1:20" ht="27" hidden="1" customHeight="1" outlineLevel="1">
      <c r="A17" s="282" t="s">
        <v>2018</v>
      </c>
      <c r="B17" s="279" t="s">
        <v>2019</v>
      </c>
      <c r="C17" s="280">
        <v>408</v>
      </c>
      <c r="D17" s="280">
        <v>17</v>
      </c>
      <c r="E17" s="280">
        <v>29</v>
      </c>
      <c r="F17" s="280">
        <v>59</v>
      </c>
      <c r="G17" s="280">
        <v>15</v>
      </c>
      <c r="H17" s="280">
        <v>1181</v>
      </c>
      <c r="I17" s="280">
        <v>55</v>
      </c>
      <c r="J17" s="280">
        <v>4</v>
      </c>
      <c r="K17" s="280">
        <v>2</v>
      </c>
      <c r="L17" s="280">
        <v>11</v>
      </c>
      <c r="M17" s="280">
        <v>4</v>
      </c>
      <c r="N17" s="280">
        <v>128</v>
      </c>
      <c r="O17" s="281">
        <f t="shared" si="0"/>
        <v>1709</v>
      </c>
      <c r="P17" s="281">
        <f t="shared" si="1"/>
        <v>204</v>
      </c>
      <c r="Q17" s="281">
        <f t="shared" si="6"/>
        <v>1913</v>
      </c>
      <c r="R17" s="281">
        <v>0</v>
      </c>
      <c r="S17" s="281">
        <v>0</v>
      </c>
      <c r="T17" s="281">
        <f t="shared" si="4"/>
        <v>0</v>
      </c>
    </row>
    <row r="18" spans="1:20" ht="27" hidden="1" customHeight="1" outlineLevel="1">
      <c r="A18" s="282" t="s">
        <v>2020</v>
      </c>
      <c r="B18" s="279" t="s">
        <v>2021</v>
      </c>
      <c r="C18" s="280">
        <v>8991</v>
      </c>
      <c r="D18" s="280">
        <v>780</v>
      </c>
      <c r="E18" s="280">
        <v>1566</v>
      </c>
      <c r="F18" s="280">
        <v>2125</v>
      </c>
      <c r="G18" s="280">
        <v>621</v>
      </c>
      <c r="H18" s="280">
        <v>10721</v>
      </c>
      <c r="I18" s="280">
        <v>2099</v>
      </c>
      <c r="J18" s="280">
        <v>154</v>
      </c>
      <c r="K18" s="280">
        <v>270</v>
      </c>
      <c r="L18" s="280">
        <v>352</v>
      </c>
      <c r="M18" s="280">
        <v>130</v>
      </c>
      <c r="N18" s="280">
        <v>1454</v>
      </c>
      <c r="O18" s="281">
        <f t="shared" si="0"/>
        <v>24804</v>
      </c>
      <c r="P18" s="281">
        <f t="shared" si="1"/>
        <v>4459</v>
      </c>
      <c r="Q18" s="281">
        <f t="shared" si="6"/>
        <v>29263</v>
      </c>
      <c r="R18" s="281">
        <v>6</v>
      </c>
      <c r="S18" s="281">
        <v>0</v>
      </c>
      <c r="T18" s="281">
        <f t="shared" si="4"/>
        <v>6</v>
      </c>
    </row>
    <row r="19" spans="1:20" ht="27" hidden="1" customHeight="1" outlineLevel="1">
      <c r="A19" s="282" t="s">
        <v>2022</v>
      </c>
      <c r="B19" s="279" t="s">
        <v>2023</v>
      </c>
      <c r="C19" s="280">
        <v>1178</v>
      </c>
      <c r="D19" s="280">
        <v>115</v>
      </c>
      <c r="E19" s="280">
        <v>183</v>
      </c>
      <c r="F19" s="280">
        <v>302</v>
      </c>
      <c r="G19" s="280">
        <v>76</v>
      </c>
      <c r="H19" s="280">
        <v>2080</v>
      </c>
      <c r="I19" s="280">
        <v>281</v>
      </c>
      <c r="J19" s="280">
        <v>24</v>
      </c>
      <c r="K19" s="280">
        <v>37</v>
      </c>
      <c r="L19" s="280">
        <v>58</v>
      </c>
      <c r="M19" s="280">
        <v>23</v>
      </c>
      <c r="N19" s="280">
        <v>325</v>
      </c>
      <c r="O19" s="281">
        <f t="shared" si="0"/>
        <v>3934</v>
      </c>
      <c r="P19" s="281">
        <f t="shared" si="1"/>
        <v>748</v>
      </c>
      <c r="Q19" s="281">
        <f t="shared" si="6"/>
        <v>4682</v>
      </c>
      <c r="R19" s="281">
        <v>0</v>
      </c>
      <c r="S19" s="281">
        <v>0</v>
      </c>
      <c r="T19" s="281">
        <f t="shared" si="4"/>
        <v>0</v>
      </c>
    </row>
    <row r="20" spans="1:20" ht="38.25" collapsed="1">
      <c r="A20" s="283" t="s">
        <v>2024</v>
      </c>
      <c r="B20" s="47" t="s">
        <v>2025</v>
      </c>
      <c r="C20" s="42">
        <v>61</v>
      </c>
      <c r="D20" s="42">
        <v>0</v>
      </c>
      <c r="E20" s="42">
        <v>0</v>
      </c>
      <c r="F20" s="42">
        <v>1</v>
      </c>
      <c r="G20" s="48">
        <v>1</v>
      </c>
      <c r="H20" s="48">
        <v>433</v>
      </c>
      <c r="I20" s="42">
        <v>2</v>
      </c>
      <c r="J20" s="42">
        <v>0</v>
      </c>
      <c r="K20" s="42">
        <v>0</v>
      </c>
      <c r="L20" s="42">
        <v>0</v>
      </c>
      <c r="M20" s="48">
        <v>0</v>
      </c>
      <c r="N20" s="48">
        <v>34</v>
      </c>
      <c r="O20" s="41">
        <f t="shared" si="0"/>
        <v>496</v>
      </c>
      <c r="P20" s="41">
        <f t="shared" si="1"/>
        <v>36</v>
      </c>
      <c r="Q20" s="41">
        <f t="shared" si="6"/>
        <v>532</v>
      </c>
      <c r="R20" s="41">
        <v>13</v>
      </c>
      <c r="S20" s="41">
        <v>0</v>
      </c>
      <c r="T20" s="41">
        <f t="shared" si="4"/>
        <v>13</v>
      </c>
    </row>
    <row r="21" spans="1:20" ht="25.5" collapsed="1">
      <c r="A21" s="283" t="s">
        <v>2026</v>
      </c>
      <c r="B21" s="47" t="s">
        <v>2027</v>
      </c>
      <c r="C21" s="42">
        <f t="shared" ref="C21:S21" si="8">SUM(C22:C24)</f>
        <v>499</v>
      </c>
      <c r="D21" s="42">
        <f t="shared" si="8"/>
        <v>8</v>
      </c>
      <c r="E21" s="42">
        <f t="shared" si="8"/>
        <v>17</v>
      </c>
      <c r="F21" s="42">
        <f t="shared" si="8"/>
        <v>21</v>
      </c>
      <c r="G21" s="48">
        <f t="shared" si="8"/>
        <v>8</v>
      </c>
      <c r="H21" s="48">
        <f t="shared" si="8"/>
        <v>297</v>
      </c>
      <c r="I21" s="42">
        <f t="shared" si="8"/>
        <v>47</v>
      </c>
      <c r="J21" s="42">
        <f t="shared" si="8"/>
        <v>3</v>
      </c>
      <c r="K21" s="42">
        <f t="shared" si="8"/>
        <v>4</v>
      </c>
      <c r="L21" s="42">
        <f t="shared" si="8"/>
        <v>2</v>
      </c>
      <c r="M21" s="48">
        <f t="shared" si="8"/>
        <v>1</v>
      </c>
      <c r="N21" s="48">
        <f t="shared" si="8"/>
        <v>13</v>
      </c>
      <c r="O21" s="41">
        <f t="shared" si="0"/>
        <v>850</v>
      </c>
      <c r="P21" s="41">
        <f t="shared" si="1"/>
        <v>70</v>
      </c>
      <c r="Q21" s="41">
        <f t="shared" si="6"/>
        <v>920</v>
      </c>
      <c r="R21" s="41">
        <f t="shared" si="8"/>
        <v>143</v>
      </c>
      <c r="S21" s="41">
        <f t="shared" si="8"/>
        <v>1</v>
      </c>
      <c r="T21" s="41">
        <f t="shared" si="4"/>
        <v>144</v>
      </c>
    </row>
    <row r="22" spans="1:20" ht="27" hidden="1" customHeight="1" outlineLevel="1">
      <c r="A22" s="282" t="s">
        <v>2028</v>
      </c>
      <c r="B22" s="279" t="s">
        <v>2029</v>
      </c>
      <c r="C22" s="280">
        <v>331</v>
      </c>
      <c r="D22" s="280">
        <v>7</v>
      </c>
      <c r="E22" s="280">
        <v>14</v>
      </c>
      <c r="F22" s="280">
        <v>17</v>
      </c>
      <c r="G22" s="280">
        <v>6</v>
      </c>
      <c r="H22" s="280">
        <v>210</v>
      </c>
      <c r="I22" s="280">
        <v>29</v>
      </c>
      <c r="J22" s="280">
        <v>3</v>
      </c>
      <c r="K22" s="280">
        <v>3</v>
      </c>
      <c r="L22" s="280">
        <v>2</v>
      </c>
      <c r="M22" s="280">
        <v>1</v>
      </c>
      <c r="N22" s="280">
        <v>6</v>
      </c>
      <c r="O22" s="281">
        <f t="shared" si="0"/>
        <v>585</v>
      </c>
      <c r="P22" s="281">
        <f t="shared" si="1"/>
        <v>44</v>
      </c>
      <c r="Q22" s="281">
        <f t="shared" si="6"/>
        <v>629</v>
      </c>
      <c r="R22" s="281">
        <v>90</v>
      </c>
      <c r="S22" s="281">
        <v>1</v>
      </c>
      <c r="T22" s="281">
        <f t="shared" si="4"/>
        <v>91</v>
      </c>
    </row>
    <row r="23" spans="1:20" ht="27" hidden="1" customHeight="1" outlineLevel="1">
      <c r="A23" s="282" t="s">
        <v>2030</v>
      </c>
      <c r="B23" s="279" t="s">
        <v>2031</v>
      </c>
      <c r="C23" s="280">
        <v>59</v>
      </c>
      <c r="D23" s="280">
        <v>0</v>
      </c>
      <c r="E23" s="280">
        <v>1</v>
      </c>
      <c r="F23" s="280">
        <v>1</v>
      </c>
      <c r="G23" s="280">
        <v>1</v>
      </c>
      <c r="H23" s="280">
        <v>39</v>
      </c>
      <c r="I23" s="280">
        <v>6</v>
      </c>
      <c r="J23" s="280">
        <v>0</v>
      </c>
      <c r="K23" s="280">
        <v>1</v>
      </c>
      <c r="L23" s="280">
        <v>0</v>
      </c>
      <c r="M23" s="280">
        <v>0</v>
      </c>
      <c r="N23" s="280">
        <v>4</v>
      </c>
      <c r="O23" s="281">
        <f t="shared" si="0"/>
        <v>101</v>
      </c>
      <c r="P23" s="281">
        <f t="shared" si="1"/>
        <v>11</v>
      </c>
      <c r="Q23" s="281">
        <f t="shared" si="6"/>
        <v>112</v>
      </c>
      <c r="R23" s="281">
        <v>25</v>
      </c>
      <c r="S23" s="281">
        <v>0</v>
      </c>
      <c r="T23" s="281">
        <f t="shared" si="4"/>
        <v>25</v>
      </c>
    </row>
    <row r="24" spans="1:20" ht="27" hidden="1" customHeight="1" outlineLevel="1">
      <c r="A24" s="282" t="s">
        <v>2032</v>
      </c>
      <c r="B24" s="279" t="s">
        <v>2033</v>
      </c>
      <c r="C24" s="280">
        <v>109</v>
      </c>
      <c r="D24" s="280">
        <v>1</v>
      </c>
      <c r="E24" s="280">
        <v>2</v>
      </c>
      <c r="F24" s="280">
        <v>3</v>
      </c>
      <c r="G24" s="280">
        <v>1</v>
      </c>
      <c r="H24" s="280">
        <v>48</v>
      </c>
      <c r="I24" s="280">
        <v>12</v>
      </c>
      <c r="J24" s="280">
        <v>0</v>
      </c>
      <c r="K24" s="280">
        <v>0</v>
      </c>
      <c r="L24" s="280">
        <v>0</v>
      </c>
      <c r="M24" s="280">
        <v>0</v>
      </c>
      <c r="N24" s="280">
        <v>3</v>
      </c>
      <c r="O24" s="281">
        <f t="shared" si="0"/>
        <v>164</v>
      </c>
      <c r="P24" s="281">
        <f t="shared" si="1"/>
        <v>15</v>
      </c>
      <c r="Q24" s="281">
        <f t="shared" si="6"/>
        <v>179</v>
      </c>
      <c r="R24" s="281">
        <v>28</v>
      </c>
      <c r="S24" s="281">
        <v>0</v>
      </c>
      <c r="T24" s="281">
        <f t="shared" si="4"/>
        <v>28</v>
      </c>
    </row>
    <row r="25" spans="1:20" ht="27.95" customHeight="1" collapsed="1">
      <c r="A25" s="283" t="s">
        <v>2034</v>
      </c>
      <c r="B25" s="47" t="s">
        <v>2035</v>
      </c>
      <c r="C25" s="42">
        <f t="shared" ref="C25:S25" si="9">SUM(C26:C29)</f>
        <v>1850</v>
      </c>
      <c r="D25" s="42">
        <f t="shared" si="9"/>
        <v>105</v>
      </c>
      <c r="E25" s="42">
        <f t="shared" si="9"/>
        <v>204</v>
      </c>
      <c r="F25" s="42">
        <f t="shared" si="9"/>
        <v>318</v>
      </c>
      <c r="G25" s="48">
        <f t="shared" si="9"/>
        <v>103</v>
      </c>
      <c r="H25" s="48">
        <f t="shared" si="9"/>
        <v>2428</v>
      </c>
      <c r="I25" s="42">
        <f t="shared" si="9"/>
        <v>775</v>
      </c>
      <c r="J25" s="42">
        <f t="shared" si="9"/>
        <v>33</v>
      </c>
      <c r="K25" s="42">
        <f t="shared" si="9"/>
        <v>59</v>
      </c>
      <c r="L25" s="42">
        <f t="shared" si="9"/>
        <v>74</v>
      </c>
      <c r="M25" s="48">
        <f t="shared" si="9"/>
        <v>26</v>
      </c>
      <c r="N25" s="48">
        <f t="shared" si="9"/>
        <v>302</v>
      </c>
      <c r="O25" s="41">
        <f t="shared" si="0"/>
        <v>5008</v>
      </c>
      <c r="P25" s="41">
        <f t="shared" si="1"/>
        <v>1269</v>
      </c>
      <c r="Q25" s="41">
        <f t="shared" si="6"/>
        <v>6277</v>
      </c>
      <c r="R25" s="41">
        <f t="shared" si="9"/>
        <v>22</v>
      </c>
      <c r="S25" s="41">
        <f t="shared" si="9"/>
        <v>0</v>
      </c>
      <c r="T25" s="41">
        <f t="shared" si="4"/>
        <v>22</v>
      </c>
    </row>
    <row r="26" spans="1:20" ht="27" hidden="1" customHeight="1" outlineLevel="1">
      <c r="A26" s="282" t="s">
        <v>2036</v>
      </c>
      <c r="B26" s="279" t="s">
        <v>2037</v>
      </c>
      <c r="C26" s="280">
        <v>871</v>
      </c>
      <c r="D26" s="280">
        <v>46</v>
      </c>
      <c r="E26" s="280">
        <v>102</v>
      </c>
      <c r="F26" s="280">
        <v>149</v>
      </c>
      <c r="G26" s="280">
        <v>40</v>
      </c>
      <c r="H26" s="280">
        <v>1128</v>
      </c>
      <c r="I26" s="280">
        <v>490</v>
      </c>
      <c r="J26" s="280">
        <v>21</v>
      </c>
      <c r="K26" s="280">
        <v>35</v>
      </c>
      <c r="L26" s="280">
        <v>44</v>
      </c>
      <c r="M26" s="280">
        <v>9</v>
      </c>
      <c r="N26" s="280">
        <v>158</v>
      </c>
      <c r="O26" s="281">
        <f t="shared" si="0"/>
        <v>2336</v>
      </c>
      <c r="P26" s="281">
        <f t="shared" si="1"/>
        <v>757</v>
      </c>
      <c r="Q26" s="281">
        <f t="shared" si="6"/>
        <v>3093</v>
      </c>
      <c r="R26" s="281">
        <v>4</v>
      </c>
      <c r="S26" s="281">
        <v>0</v>
      </c>
      <c r="T26" s="281">
        <f t="shared" si="4"/>
        <v>4</v>
      </c>
    </row>
    <row r="27" spans="1:20" ht="27" hidden="1" customHeight="1" outlineLevel="1">
      <c r="A27" s="282" t="s">
        <v>2038</v>
      </c>
      <c r="B27" s="279" t="s">
        <v>2039</v>
      </c>
      <c r="C27" s="280">
        <v>247</v>
      </c>
      <c r="D27" s="280">
        <v>22</v>
      </c>
      <c r="E27" s="280">
        <v>28</v>
      </c>
      <c r="F27" s="280">
        <v>44</v>
      </c>
      <c r="G27" s="280">
        <v>16</v>
      </c>
      <c r="H27" s="280">
        <v>330</v>
      </c>
      <c r="I27" s="280">
        <v>30</v>
      </c>
      <c r="J27" s="280">
        <v>4</v>
      </c>
      <c r="K27" s="280">
        <v>5</v>
      </c>
      <c r="L27" s="280">
        <v>9</v>
      </c>
      <c r="M27" s="280">
        <v>2</v>
      </c>
      <c r="N27" s="280">
        <v>29</v>
      </c>
      <c r="O27" s="281">
        <f t="shared" si="0"/>
        <v>687</v>
      </c>
      <c r="P27" s="281">
        <f t="shared" si="1"/>
        <v>79</v>
      </c>
      <c r="Q27" s="281">
        <f t="shared" si="6"/>
        <v>766</v>
      </c>
      <c r="R27" s="281">
        <v>4</v>
      </c>
      <c r="S27" s="281">
        <v>0</v>
      </c>
      <c r="T27" s="281">
        <f t="shared" si="4"/>
        <v>4</v>
      </c>
    </row>
    <row r="28" spans="1:20" ht="27" hidden="1" customHeight="1" outlineLevel="1">
      <c r="A28" s="282" t="s">
        <v>2040</v>
      </c>
      <c r="B28" s="279" t="s">
        <v>2041</v>
      </c>
      <c r="C28" s="280">
        <v>6</v>
      </c>
      <c r="D28" s="280">
        <v>0</v>
      </c>
      <c r="E28" s="280">
        <v>0</v>
      </c>
      <c r="F28" s="280">
        <v>1</v>
      </c>
      <c r="G28" s="280">
        <v>0</v>
      </c>
      <c r="H28" s="280">
        <v>4</v>
      </c>
      <c r="I28" s="280">
        <v>0</v>
      </c>
      <c r="J28" s="280">
        <v>0</v>
      </c>
      <c r="K28" s="280">
        <v>0</v>
      </c>
      <c r="L28" s="280">
        <v>0</v>
      </c>
      <c r="M28" s="280">
        <v>0</v>
      </c>
      <c r="N28" s="280">
        <v>0</v>
      </c>
      <c r="O28" s="281">
        <f>SUM(C28:N28)</f>
        <v>11</v>
      </c>
      <c r="P28" s="281">
        <f t="shared" si="1"/>
        <v>0</v>
      </c>
      <c r="Q28" s="281">
        <f t="shared" si="6"/>
        <v>11</v>
      </c>
      <c r="R28" s="281">
        <v>0</v>
      </c>
      <c r="S28" s="281">
        <v>0</v>
      </c>
      <c r="T28" s="281">
        <f t="shared" si="4"/>
        <v>0</v>
      </c>
    </row>
    <row r="29" spans="1:20" ht="38.25" hidden="1" outlineLevel="1">
      <c r="A29" s="282" t="s">
        <v>2042</v>
      </c>
      <c r="B29" s="279" t="s">
        <v>2043</v>
      </c>
      <c r="C29" s="280">
        <v>726</v>
      </c>
      <c r="D29" s="280">
        <v>37</v>
      </c>
      <c r="E29" s="280">
        <v>74</v>
      </c>
      <c r="F29" s="280">
        <v>124</v>
      </c>
      <c r="G29" s="280">
        <v>47</v>
      </c>
      <c r="H29" s="280">
        <v>966</v>
      </c>
      <c r="I29" s="280">
        <v>255</v>
      </c>
      <c r="J29" s="280">
        <v>8</v>
      </c>
      <c r="K29" s="280">
        <v>19</v>
      </c>
      <c r="L29" s="280">
        <v>21</v>
      </c>
      <c r="M29" s="280">
        <v>15</v>
      </c>
      <c r="N29" s="280">
        <v>115</v>
      </c>
      <c r="O29" s="281">
        <f t="shared" si="0"/>
        <v>1974</v>
      </c>
      <c r="P29" s="281">
        <f t="shared" si="1"/>
        <v>433</v>
      </c>
      <c r="Q29" s="281">
        <f t="shared" si="6"/>
        <v>2407</v>
      </c>
      <c r="R29" s="281">
        <v>14</v>
      </c>
      <c r="S29" s="281">
        <v>0</v>
      </c>
      <c r="T29" s="281">
        <f t="shared" si="4"/>
        <v>14</v>
      </c>
    </row>
    <row r="30" spans="1:20" ht="25.5" collapsed="1">
      <c r="A30" s="283" t="s">
        <v>2044</v>
      </c>
      <c r="B30" s="47" t="s">
        <v>2045</v>
      </c>
      <c r="C30" s="42">
        <f t="shared" ref="C30:S30" si="10">SUM(C31:C33)</f>
        <v>1506</v>
      </c>
      <c r="D30" s="42">
        <f t="shared" si="10"/>
        <v>71</v>
      </c>
      <c r="E30" s="42">
        <f t="shared" si="10"/>
        <v>88</v>
      </c>
      <c r="F30" s="42">
        <f t="shared" si="10"/>
        <v>61</v>
      </c>
      <c r="G30" s="48">
        <f t="shared" si="10"/>
        <v>22</v>
      </c>
      <c r="H30" s="48">
        <f t="shared" si="10"/>
        <v>113</v>
      </c>
      <c r="I30" s="42">
        <f t="shared" si="10"/>
        <v>462</v>
      </c>
      <c r="J30" s="42">
        <f t="shared" si="10"/>
        <v>23</v>
      </c>
      <c r="K30" s="42">
        <f t="shared" si="10"/>
        <v>46</v>
      </c>
      <c r="L30" s="42">
        <f t="shared" si="10"/>
        <v>20</v>
      </c>
      <c r="M30" s="48">
        <f t="shared" si="10"/>
        <v>6</v>
      </c>
      <c r="N30" s="48">
        <f t="shared" si="10"/>
        <v>32</v>
      </c>
      <c r="O30" s="41">
        <f t="shared" si="0"/>
        <v>1861</v>
      </c>
      <c r="P30" s="41">
        <f t="shared" si="1"/>
        <v>589</v>
      </c>
      <c r="Q30" s="41">
        <f t="shared" si="6"/>
        <v>2450</v>
      </c>
      <c r="R30" s="41">
        <f t="shared" si="10"/>
        <v>13</v>
      </c>
      <c r="S30" s="41">
        <f t="shared" si="10"/>
        <v>1</v>
      </c>
      <c r="T30" s="41">
        <f t="shared" si="4"/>
        <v>14</v>
      </c>
    </row>
    <row r="31" spans="1:20" ht="27" hidden="1" customHeight="1" outlineLevel="1">
      <c r="A31" s="282" t="s">
        <v>2046</v>
      </c>
      <c r="B31" s="279" t="s">
        <v>2047</v>
      </c>
      <c r="C31" s="280">
        <v>472</v>
      </c>
      <c r="D31" s="280">
        <v>19</v>
      </c>
      <c r="E31" s="280">
        <v>43</v>
      </c>
      <c r="F31" s="280">
        <v>18</v>
      </c>
      <c r="G31" s="280">
        <v>5</v>
      </c>
      <c r="H31" s="280">
        <v>45</v>
      </c>
      <c r="I31" s="280">
        <v>154</v>
      </c>
      <c r="J31" s="280">
        <v>9</v>
      </c>
      <c r="K31" s="280">
        <v>25</v>
      </c>
      <c r="L31" s="280">
        <v>10</v>
      </c>
      <c r="M31" s="280">
        <v>1</v>
      </c>
      <c r="N31" s="280">
        <v>8</v>
      </c>
      <c r="O31" s="281">
        <f t="shared" si="0"/>
        <v>602</v>
      </c>
      <c r="P31" s="281">
        <f t="shared" si="1"/>
        <v>207</v>
      </c>
      <c r="Q31" s="281">
        <f t="shared" si="6"/>
        <v>809</v>
      </c>
      <c r="R31" s="281">
        <v>4</v>
      </c>
      <c r="S31" s="281">
        <v>0</v>
      </c>
      <c r="T31" s="281">
        <f t="shared" si="4"/>
        <v>4</v>
      </c>
    </row>
    <row r="32" spans="1:20" ht="27" hidden="1" customHeight="1" outlineLevel="1">
      <c r="A32" s="282" t="s">
        <v>2048</v>
      </c>
      <c r="B32" s="279" t="s">
        <v>2049</v>
      </c>
      <c r="C32" s="280">
        <v>50</v>
      </c>
      <c r="D32" s="280">
        <v>2</v>
      </c>
      <c r="E32" s="280">
        <v>0</v>
      </c>
      <c r="F32" s="280">
        <v>4</v>
      </c>
      <c r="G32" s="280">
        <v>1</v>
      </c>
      <c r="H32" s="280">
        <v>7</v>
      </c>
      <c r="I32" s="280">
        <v>12</v>
      </c>
      <c r="J32" s="280">
        <v>0</v>
      </c>
      <c r="K32" s="280">
        <v>2</v>
      </c>
      <c r="L32" s="280">
        <v>1</v>
      </c>
      <c r="M32" s="280">
        <v>0</v>
      </c>
      <c r="N32" s="280">
        <v>2</v>
      </c>
      <c r="O32" s="281">
        <f t="shared" si="0"/>
        <v>64</v>
      </c>
      <c r="P32" s="281">
        <f t="shared" si="1"/>
        <v>17</v>
      </c>
      <c r="Q32" s="281">
        <f t="shared" si="6"/>
        <v>81</v>
      </c>
      <c r="R32" s="281">
        <v>0</v>
      </c>
      <c r="S32" s="281">
        <v>0</v>
      </c>
      <c r="T32" s="281">
        <f t="shared" si="4"/>
        <v>0</v>
      </c>
    </row>
    <row r="33" spans="1:20" ht="27" hidden="1" customHeight="1" outlineLevel="1">
      <c r="A33" s="282" t="s">
        <v>2050</v>
      </c>
      <c r="B33" s="279" t="s">
        <v>2051</v>
      </c>
      <c r="C33" s="280">
        <v>984</v>
      </c>
      <c r="D33" s="280">
        <v>50</v>
      </c>
      <c r="E33" s="280">
        <v>45</v>
      </c>
      <c r="F33" s="280">
        <v>39</v>
      </c>
      <c r="G33" s="280">
        <v>16</v>
      </c>
      <c r="H33" s="280">
        <v>61</v>
      </c>
      <c r="I33" s="280">
        <v>296</v>
      </c>
      <c r="J33" s="280">
        <v>14</v>
      </c>
      <c r="K33" s="280">
        <v>19</v>
      </c>
      <c r="L33" s="280">
        <v>9</v>
      </c>
      <c r="M33" s="280">
        <v>5</v>
      </c>
      <c r="N33" s="280">
        <v>22</v>
      </c>
      <c r="O33" s="281">
        <f t="shared" si="0"/>
        <v>1195</v>
      </c>
      <c r="P33" s="281">
        <f t="shared" si="1"/>
        <v>365</v>
      </c>
      <c r="Q33" s="281">
        <f t="shared" si="6"/>
        <v>1560</v>
      </c>
      <c r="R33" s="281">
        <v>9</v>
      </c>
      <c r="S33" s="281">
        <v>1</v>
      </c>
      <c r="T33" s="281">
        <f t="shared" si="4"/>
        <v>10</v>
      </c>
    </row>
    <row r="34" spans="1:20" ht="25.5" collapsed="1">
      <c r="A34" s="283" t="s">
        <v>2052</v>
      </c>
      <c r="B34" s="47" t="s">
        <v>2053</v>
      </c>
      <c r="C34" s="42">
        <f t="shared" ref="C34:S34" si="11">SUM(C35:C37)</f>
        <v>41</v>
      </c>
      <c r="D34" s="42">
        <f t="shared" si="11"/>
        <v>7</v>
      </c>
      <c r="E34" s="42">
        <f t="shared" si="11"/>
        <v>0</v>
      </c>
      <c r="F34" s="42">
        <f t="shared" si="11"/>
        <v>1</v>
      </c>
      <c r="G34" s="48">
        <f t="shared" si="11"/>
        <v>0</v>
      </c>
      <c r="H34" s="48">
        <f t="shared" si="11"/>
        <v>3</v>
      </c>
      <c r="I34" s="42">
        <f t="shared" si="11"/>
        <v>3</v>
      </c>
      <c r="J34" s="42">
        <f t="shared" si="11"/>
        <v>0</v>
      </c>
      <c r="K34" s="42">
        <f t="shared" si="11"/>
        <v>0</v>
      </c>
      <c r="L34" s="42">
        <f t="shared" si="11"/>
        <v>0</v>
      </c>
      <c r="M34" s="48">
        <f t="shared" si="11"/>
        <v>0</v>
      </c>
      <c r="N34" s="48">
        <f t="shared" si="11"/>
        <v>0</v>
      </c>
      <c r="O34" s="41">
        <f t="shared" si="0"/>
        <v>52</v>
      </c>
      <c r="P34" s="41">
        <f t="shared" si="1"/>
        <v>3</v>
      </c>
      <c r="Q34" s="41">
        <f t="shared" si="6"/>
        <v>55</v>
      </c>
      <c r="R34" s="41">
        <f t="shared" si="11"/>
        <v>19</v>
      </c>
      <c r="S34" s="41">
        <f t="shared" si="11"/>
        <v>0</v>
      </c>
      <c r="T34" s="41">
        <f t="shared" si="4"/>
        <v>19</v>
      </c>
    </row>
    <row r="35" spans="1:20" ht="27" hidden="1" customHeight="1" outlineLevel="1">
      <c r="A35" s="282" t="s">
        <v>2054</v>
      </c>
      <c r="B35" s="279" t="s">
        <v>2055</v>
      </c>
      <c r="C35" s="280">
        <v>22</v>
      </c>
      <c r="D35" s="280">
        <v>7</v>
      </c>
      <c r="E35" s="280">
        <v>0</v>
      </c>
      <c r="F35" s="280">
        <v>0</v>
      </c>
      <c r="G35" s="280">
        <v>0</v>
      </c>
      <c r="H35" s="280">
        <v>1</v>
      </c>
      <c r="I35" s="280">
        <v>2</v>
      </c>
      <c r="J35" s="280">
        <v>0</v>
      </c>
      <c r="K35" s="280">
        <v>0</v>
      </c>
      <c r="L35" s="280">
        <v>0</v>
      </c>
      <c r="M35" s="280">
        <v>0</v>
      </c>
      <c r="N35" s="280">
        <v>0</v>
      </c>
      <c r="O35" s="281">
        <f t="shared" si="0"/>
        <v>30</v>
      </c>
      <c r="P35" s="281">
        <f t="shared" si="1"/>
        <v>2</v>
      </c>
      <c r="Q35" s="281">
        <f t="shared" si="6"/>
        <v>32</v>
      </c>
      <c r="R35" s="281">
        <v>3</v>
      </c>
      <c r="S35" s="281">
        <v>0</v>
      </c>
      <c r="T35" s="281">
        <f t="shared" si="4"/>
        <v>3</v>
      </c>
    </row>
    <row r="36" spans="1:20" ht="27" hidden="1" customHeight="1" outlineLevel="1">
      <c r="A36" s="282" t="s">
        <v>2056</v>
      </c>
      <c r="B36" s="279" t="s">
        <v>2057</v>
      </c>
      <c r="C36" s="280">
        <v>4</v>
      </c>
      <c r="D36" s="280">
        <v>0</v>
      </c>
      <c r="E36" s="280">
        <v>0</v>
      </c>
      <c r="F36" s="280">
        <v>0</v>
      </c>
      <c r="G36" s="280">
        <v>0</v>
      </c>
      <c r="H36" s="280">
        <v>1</v>
      </c>
      <c r="I36" s="280">
        <v>0</v>
      </c>
      <c r="J36" s="280">
        <v>0</v>
      </c>
      <c r="K36" s="280">
        <v>0</v>
      </c>
      <c r="L36" s="280">
        <v>0</v>
      </c>
      <c r="M36" s="280">
        <v>0</v>
      </c>
      <c r="N36" s="280">
        <v>0</v>
      </c>
      <c r="O36" s="281">
        <f>SUM(C36:N36)</f>
        <v>5</v>
      </c>
      <c r="P36" s="281">
        <f t="shared" si="1"/>
        <v>0</v>
      </c>
      <c r="Q36" s="281">
        <f t="shared" si="6"/>
        <v>5</v>
      </c>
      <c r="R36" s="281">
        <v>3</v>
      </c>
      <c r="S36" s="281">
        <v>0</v>
      </c>
      <c r="T36" s="281">
        <f t="shared" si="4"/>
        <v>3</v>
      </c>
    </row>
    <row r="37" spans="1:20" ht="27" hidden="1" customHeight="1" outlineLevel="1">
      <c r="A37" s="282" t="s">
        <v>2058</v>
      </c>
      <c r="B37" s="279" t="s">
        <v>2059</v>
      </c>
      <c r="C37" s="280">
        <v>15</v>
      </c>
      <c r="D37" s="280">
        <v>0</v>
      </c>
      <c r="E37" s="280">
        <v>0</v>
      </c>
      <c r="F37" s="280">
        <v>1</v>
      </c>
      <c r="G37" s="280">
        <v>0</v>
      </c>
      <c r="H37" s="280">
        <v>1</v>
      </c>
      <c r="I37" s="280">
        <v>1</v>
      </c>
      <c r="J37" s="280">
        <v>0</v>
      </c>
      <c r="K37" s="280">
        <v>0</v>
      </c>
      <c r="L37" s="280">
        <v>0</v>
      </c>
      <c r="M37" s="280">
        <v>0</v>
      </c>
      <c r="N37" s="280">
        <v>0</v>
      </c>
      <c r="O37" s="281">
        <f t="shared" si="0"/>
        <v>17</v>
      </c>
      <c r="P37" s="281">
        <f t="shared" si="1"/>
        <v>1</v>
      </c>
      <c r="Q37" s="281">
        <f t="shared" si="6"/>
        <v>18</v>
      </c>
      <c r="R37" s="281">
        <v>13</v>
      </c>
      <c r="S37" s="281">
        <v>0</v>
      </c>
      <c r="T37" s="281">
        <f t="shared" si="4"/>
        <v>13</v>
      </c>
    </row>
    <row r="38" spans="1:20" ht="25.5" collapsed="1">
      <c r="A38" s="283" t="s">
        <v>2060</v>
      </c>
      <c r="B38" s="47" t="s">
        <v>2061</v>
      </c>
      <c r="C38" s="42">
        <f t="shared" ref="C38:S38" si="12">SUM(C39:C41)</f>
        <v>87</v>
      </c>
      <c r="D38" s="42">
        <f t="shared" si="12"/>
        <v>0</v>
      </c>
      <c r="E38" s="42">
        <f t="shared" si="12"/>
        <v>8</v>
      </c>
      <c r="F38" s="42">
        <f t="shared" si="12"/>
        <v>13</v>
      </c>
      <c r="G38" s="48">
        <f t="shared" si="12"/>
        <v>3</v>
      </c>
      <c r="H38" s="48">
        <f t="shared" si="12"/>
        <v>42</v>
      </c>
      <c r="I38" s="42">
        <f t="shared" si="12"/>
        <v>22</v>
      </c>
      <c r="J38" s="42">
        <f t="shared" si="12"/>
        <v>1</v>
      </c>
      <c r="K38" s="42">
        <f t="shared" si="12"/>
        <v>2</v>
      </c>
      <c r="L38" s="42">
        <f t="shared" si="12"/>
        <v>0</v>
      </c>
      <c r="M38" s="48">
        <f t="shared" si="12"/>
        <v>0</v>
      </c>
      <c r="N38" s="48">
        <f t="shared" si="12"/>
        <v>4</v>
      </c>
      <c r="O38" s="41">
        <f t="shared" si="0"/>
        <v>153</v>
      </c>
      <c r="P38" s="41">
        <f t="shared" si="1"/>
        <v>29</v>
      </c>
      <c r="Q38" s="41">
        <f t="shared" si="6"/>
        <v>182</v>
      </c>
      <c r="R38" s="46">
        <f t="shared" si="12"/>
        <v>3</v>
      </c>
      <c r="S38" s="46">
        <f t="shared" si="12"/>
        <v>0</v>
      </c>
      <c r="T38" s="41">
        <f t="shared" si="4"/>
        <v>3</v>
      </c>
    </row>
    <row r="39" spans="1:20" ht="27" hidden="1" customHeight="1" outlineLevel="1">
      <c r="A39" s="282" t="s">
        <v>2062</v>
      </c>
      <c r="B39" s="279" t="s">
        <v>2063</v>
      </c>
      <c r="C39" s="280">
        <v>8</v>
      </c>
      <c r="D39" s="280">
        <v>0</v>
      </c>
      <c r="E39" s="280">
        <v>0</v>
      </c>
      <c r="F39" s="280">
        <v>0</v>
      </c>
      <c r="G39" s="280">
        <v>1</v>
      </c>
      <c r="H39" s="280">
        <v>2</v>
      </c>
      <c r="I39" s="280">
        <v>4</v>
      </c>
      <c r="J39" s="280">
        <v>0</v>
      </c>
      <c r="K39" s="280">
        <v>1</v>
      </c>
      <c r="L39" s="280">
        <v>0</v>
      </c>
      <c r="M39" s="280">
        <v>0</v>
      </c>
      <c r="N39" s="280">
        <v>1</v>
      </c>
      <c r="O39" s="281">
        <f t="shared" si="0"/>
        <v>11</v>
      </c>
      <c r="P39" s="281">
        <f t="shared" si="1"/>
        <v>6</v>
      </c>
      <c r="Q39" s="281">
        <f t="shared" si="6"/>
        <v>17</v>
      </c>
      <c r="R39" s="281">
        <v>0</v>
      </c>
      <c r="S39" s="281">
        <v>0</v>
      </c>
      <c r="T39" s="281">
        <f t="shared" si="4"/>
        <v>0</v>
      </c>
    </row>
    <row r="40" spans="1:20" ht="27" hidden="1" customHeight="1" outlineLevel="1">
      <c r="A40" s="282" t="s">
        <v>2064</v>
      </c>
      <c r="B40" s="279" t="s">
        <v>2065</v>
      </c>
      <c r="C40" s="280">
        <v>16</v>
      </c>
      <c r="D40" s="280">
        <v>0</v>
      </c>
      <c r="E40" s="280">
        <v>4</v>
      </c>
      <c r="F40" s="280">
        <v>2</v>
      </c>
      <c r="G40" s="280">
        <v>0</v>
      </c>
      <c r="H40" s="280">
        <v>14</v>
      </c>
      <c r="I40" s="280">
        <v>2</v>
      </c>
      <c r="J40" s="280">
        <v>0</v>
      </c>
      <c r="K40" s="280">
        <v>0</v>
      </c>
      <c r="L40" s="280">
        <v>0</v>
      </c>
      <c r="M40" s="280">
        <v>0</v>
      </c>
      <c r="N40" s="280">
        <v>0</v>
      </c>
      <c r="O40" s="281">
        <f t="shared" si="0"/>
        <v>36</v>
      </c>
      <c r="P40" s="281">
        <f t="shared" si="1"/>
        <v>2</v>
      </c>
      <c r="Q40" s="281">
        <f t="shared" si="6"/>
        <v>38</v>
      </c>
      <c r="R40" s="281">
        <v>2</v>
      </c>
      <c r="S40" s="281">
        <v>0</v>
      </c>
      <c r="T40" s="281">
        <f t="shared" si="4"/>
        <v>2</v>
      </c>
    </row>
    <row r="41" spans="1:20" ht="27" hidden="1" customHeight="1" outlineLevel="1">
      <c r="A41" s="282" t="s">
        <v>2066</v>
      </c>
      <c r="B41" s="279" t="s">
        <v>2067</v>
      </c>
      <c r="C41" s="280">
        <v>63</v>
      </c>
      <c r="D41" s="280">
        <v>0</v>
      </c>
      <c r="E41" s="280">
        <v>4</v>
      </c>
      <c r="F41" s="280">
        <v>11</v>
      </c>
      <c r="G41" s="280">
        <v>2</v>
      </c>
      <c r="H41" s="280">
        <v>26</v>
      </c>
      <c r="I41" s="280">
        <v>16</v>
      </c>
      <c r="J41" s="280">
        <v>1</v>
      </c>
      <c r="K41" s="280">
        <v>1</v>
      </c>
      <c r="L41" s="280">
        <v>0</v>
      </c>
      <c r="M41" s="280">
        <v>0</v>
      </c>
      <c r="N41" s="280">
        <v>3</v>
      </c>
      <c r="O41" s="281">
        <f t="shared" si="0"/>
        <v>106</v>
      </c>
      <c r="P41" s="281">
        <f t="shared" si="1"/>
        <v>21</v>
      </c>
      <c r="Q41" s="281">
        <f t="shared" si="6"/>
        <v>127</v>
      </c>
      <c r="R41" s="281">
        <v>1</v>
      </c>
      <c r="S41" s="281">
        <v>0</v>
      </c>
      <c r="T41" s="281">
        <f t="shared" si="4"/>
        <v>1</v>
      </c>
    </row>
    <row r="42" spans="1:20" ht="25.5" collapsed="1">
      <c r="A42" s="283" t="s">
        <v>2068</v>
      </c>
      <c r="B42" s="47" t="s">
        <v>2069</v>
      </c>
      <c r="C42" s="42">
        <f t="shared" ref="C42:S42" si="13">SUM(C43:C46)</f>
        <v>63</v>
      </c>
      <c r="D42" s="42">
        <f t="shared" si="13"/>
        <v>6</v>
      </c>
      <c r="E42" s="42">
        <f t="shared" si="13"/>
        <v>7</v>
      </c>
      <c r="F42" s="42">
        <f t="shared" si="13"/>
        <v>7</v>
      </c>
      <c r="G42" s="48">
        <f t="shared" si="13"/>
        <v>6</v>
      </c>
      <c r="H42" s="48">
        <f t="shared" si="13"/>
        <v>32</v>
      </c>
      <c r="I42" s="42">
        <f t="shared" si="13"/>
        <v>9</v>
      </c>
      <c r="J42" s="42">
        <f t="shared" si="13"/>
        <v>1</v>
      </c>
      <c r="K42" s="42">
        <f t="shared" si="13"/>
        <v>0</v>
      </c>
      <c r="L42" s="42">
        <f t="shared" si="13"/>
        <v>1</v>
      </c>
      <c r="M42" s="48">
        <f t="shared" si="13"/>
        <v>0</v>
      </c>
      <c r="N42" s="48">
        <f t="shared" si="13"/>
        <v>5</v>
      </c>
      <c r="O42" s="41">
        <f t="shared" si="0"/>
        <v>121</v>
      </c>
      <c r="P42" s="41">
        <f t="shared" si="1"/>
        <v>16</v>
      </c>
      <c r="Q42" s="41">
        <f t="shared" si="6"/>
        <v>137</v>
      </c>
      <c r="R42" s="46">
        <f t="shared" si="13"/>
        <v>0</v>
      </c>
      <c r="S42" s="46">
        <f t="shared" si="13"/>
        <v>0</v>
      </c>
      <c r="T42" s="41">
        <f t="shared" si="4"/>
        <v>0</v>
      </c>
    </row>
    <row r="43" spans="1:20" ht="27" hidden="1" customHeight="1" outlineLevel="1">
      <c r="A43" s="282" t="s">
        <v>2070</v>
      </c>
      <c r="B43" s="279" t="s">
        <v>2071</v>
      </c>
      <c r="C43" s="280">
        <v>16</v>
      </c>
      <c r="D43" s="280">
        <v>2</v>
      </c>
      <c r="E43" s="280">
        <v>2</v>
      </c>
      <c r="F43" s="280">
        <v>2</v>
      </c>
      <c r="G43" s="280">
        <v>1</v>
      </c>
      <c r="H43" s="280">
        <v>7</v>
      </c>
      <c r="I43" s="280">
        <v>0</v>
      </c>
      <c r="J43" s="280">
        <v>0</v>
      </c>
      <c r="K43" s="280">
        <v>0</v>
      </c>
      <c r="L43" s="280">
        <v>0</v>
      </c>
      <c r="M43" s="280">
        <v>0</v>
      </c>
      <c r="N43" s="280">
        <v>2</v>
      </c>
      <c r="O43" s="281">
        <f t="shared" si="0"/>
        <v>30</v>
      </c>
      <c r="P43" s="281">
        <f t="shared" si="1"/>
        <v>2</v>
      </c>
      <c r="Q43" s="281">
        <f t="shared" si="6"/>
        <v>32</v>
      </c>
      <c r="R43" s="281">
        <v>0</v>
      </c>
      <c r="S43" s="281">
        <v>0</v>
      </c>
      <c r="T43" s="281">
        <f t="shared" si="4"/>
        <v>0</v>
      </c>
    </row>
    <row r="44" spans="1:20" ht="27" hidden="1" customHeight="1" outlineLevel="1">
      <c r="A44" s="282" t="s">
        <v>2072</v>
      </c>
      <c r="B44" s="279" t="s">
        <v>2073</v>
      </c>
      <c r="C44" s="280">
        <v>0</v>
      </c>
      <c r="D44" s="280">
        <v>0</v>
      </c>
      <c r="E44" s="280">
        <v>1</v>
      </c>
      <c r="F44" s="280">
        <v>0</v>
      </c>
      <c r="G44" s="280">
        <v>0</v>
      </c>
      <c r="H44" s="280">
        <v>0</v>
      </c>
      <c r="I44" s="280">
        <v>0</v>
      </c>
      <c r="J44" s="280">
        <v>0</v>
      </c>
      <c r="K44" s="280">
        <v>0</v>
      </c>
      <c r="L44" s="280">
        <v>0</v>
      </c>
      <c r="M44" s="280">
        <v>0</v>
      </c>
      <c r="N44" s="280">
        <v>0</v>
      </c>
      <c r="O44" s="281">
        <f>SUM(C44:N44)</f>
        <v>1</v>
      </c>
      <c r="P44" s="281">
        <f t="shared" si="1"/>
        <v>0</v>
      </c>
      <c r="Q44" s="281">
        <f t="shared" si="6"/>
        <v>1</v>
      </c>
      <c r="R44" s="281">
        <v>0</v>
      </c>
      <c r="S44" s="281">
        <v>0</v>
      </c>
      <c r="T44" s="281">
        <f t="shared" si="4"/>
        <v>0</v>
      </c>
    </row>
    <row r="45" spans="1:20" ht="27" hidden="1" customHeight="1" outlineLevel="1">
      <c r="A45" s="282" t="s">
        <v>2074</v>
      </c>
      <c r="B45" s="279" t="s">
        <v>2075</v>
      </c>
      <c r="C45" s="280">
        <v>4</v>
      </c>
      <c r="D45" s="280">
        <v>0</v>
      </c>
      <c r="E45" s="280">
        <v>0</v>
      </c>
      <c r="F45" s="280">
        <v>0</v>
      </c>
      <c r="G45" s="280">
        <v>0</v>
      </c>
      <c r="H45" s="280">
        <v>2</v>
      </c>
      <c r="I45" s="280">
        <v>1</v>
      </c>
      <c r="J45" s="280">
        <v>0</v>
      </c>
      <c r="K45" s="280">
        <v>0</v>
      </c>
      <c r="L45" s="280">
        <v>0</v>
      </c>
      <c r="M45" s="280">
        <v>0</v>
      </c>
      <c r="N45" s="280">
        <v>0</v>
      </c>
      <c r="O45" s="281">
        <f t="shared" si="0"/>
        <v>6</v>
      </c>
      <c r="P45" s="281">
        <f t="shared" si="1"/>
        <v>1</v>
      </c>
      <c r="Q45" s="281">
        <f t="shared" si="6"/>
        <v>7</v>
      </c>
      <c r="R45" s="281">
        <v>0</v>
      </c>
      <c r="S45" s="281">
        <v>0</v>
      </c>
      <c r="T45" s="281">
        <f t="shared" si="4"/>
        <v>0</v>
      </c>
    </row>
    <row r="46" spans="1:20" ht="38.25" hidden="1" outlineLevel="1">
      <c r="A46" s="282" t="s">
        <v>2076</v>
      </c>
      <c r="B46" s="279" t="s">
        <v>2077</v>
      </c>
      <c r="C46" s="280">
        <v>43</v>
      </c>
      <c r="D46" s="280">
        <v>4</v>
      </c>
      <c r="E46" s="280">
        <v>4</v>
      </c>
      <c r="F46" s="280">
        <v>5</v>
      </c>
      <c r="G46" s="280">
        <v>5</v>
      </c>
      <c r="H46" s="280">
        <v>23</v>
      </c>
      <c r="I46" s="280">
        <v>8</v>
      </c>
      <c r="J46" s="280">
        <v>1</v>
      </c>
      <c r="K46" s="280">
        <v>0</v>
      </c>
      <c r="L46" s="280">
        <v>1</v>
      </c>
      <c r="M46" s="280">
        <v>0</v>
      </c>
      <c r="N46" s="280">
        <v>3</v>
      </c>
      <c r="O46" s="281">
        <f t="shared" si="0"/>
        <v>84</v>
      </c>
      <c r="P46" s="281">
        <f t="shared" si="1"/>
        <v>13</v>
      </c>
      <c r="Q46" s="281">
        <f t="shared" si="6"/>
        <v>97</v>
      </c>
      <c r="R46" s="281">
        <v>0</v>
      </c>
      <c r="S46" s="281">
        <v>0</v>
      </c>
      <c r="T46" s="281">
        <f t="shared" si="4"/>
        <v>0</v>
      </c>
    </row>
    <row r="47" spans="1:20" ht="21" customHeight="1" collapsed="1">
      <c r="A47" s="283" t="s">
        <v>2078</v>
      </c>
      <c r="B47" s="47" t="s">
        <v>2079</v>
      </c>
      <c r="C47" s="42">
        <f t="shared" ref="C47:S47" si="14">SUM(C48:C50)</f>
        <v>335</v>
      </c>
      <c r="D47" s="42">
        <f t="shared" si="14"/>
        <v>7</v>
      </c>
      <c r="E47" s="42">
        <f t="shared" si="14"/>
        <v>16</v>
      </c>
      <c r="F47" s="42">
        <f t="shared" si="14"/>
        <v>22</v>
      </c>
      <c r="G47" s="48">
        <f t="shared" si="14"/>
        <v>9</v>
      </c>
      <c r="H47" s="48">
        <f t="shared" si="14"/>
        <v>55</v>
      </c>
      <c r="I47" s="42">
        <f t="shared" si="14"/>
        <v>105</v>
      </c>
      <c r="J47" s="42">
        <f t="shared" si="14"/>
        <v>0</v>
      </c>
      <c r="K47" s="42">
        <f t="shared" si="14"/>
        <v>5</v>
      </c>
      <c r="L47" s="42">
        <f t="shared" si="14"/>
        <v>9</v>
      </c>
      <c r="M47" s="48">
        <f t="shared" si="14"/>
        <v>0</v>
      </c>
      <c r="N47" s="48">
        <f t="shared" si="14"/>
        <v>14</v>
      </c>
      <c r="O47" s="41">
        <f t="shared" si="0"/>
        <v>444</v>
      </c>
      <c r="P47" s="41">
        <f t="shared" si="1"/>
        <v>133</v>
      </c>
      <c r="Q47" s="41">
        <f t="shared" si="6"/>
        <v>577</v>
      </c>
      <c r="R47" s="41">
        <f t="shared" si="14"/>
        <v>10</v>
      </c>
      <c r="S47" s="41">
        <f t="shared" si="14"/>
        <v>0</v>
      </c>
      <c r="T47" s="41">
        <f t="shared" si="4"/>
        <v>10</v>
      </c>
    </row>
    <row r="48" spans="1:20" ht="27" hidden="1" customHeight="1" outlineLevel="1">
      <c r="A48" s="282" t="s">
        <v>2080</v>
      </c>
      <c r="B48" s="279" t="s">
        <v>2081</v>
      </c>
      <c r="C48" s="280">
        <v>28</v>
      </c>
      <c r="D48" s="280">
        <v>2</v>
      </c>
      <c r="E48" s="280">
        <v>1</v>
      </c>
      <c r="F48" s="280">
        <v>4</v>
      </c>
      <c r="G48" s="280">
        <v>0</v>
      </c>
      <c r="H48" s="280">
        <v>4</v>
      </c>
      <c r="I48" s="280">
        <v>30</v>
      </c>
      <c r="J48" s="280">
        <v>0</v>
      </c>
      <c r="K48" s="280">
        <v>2</v>
      </c>
      <c r="L48" s="280">
        <v>2</v>
      </c>
      <c r="M48" s="280">
        <v>0</v>
      </c>
      <c r="N48" s="280">
        <v>1</v>
      </c>
      <c r="O48" s="281">
        <f t="shared" si="0"/>
        <v>39</v>
      </c>
      <c r="P48" s="281">
        <f t="shared" si="1"/>
        <v>35</v>
      </c>
      <c r="Q48" s="281">
        <f t="shared" si="6"/>
        <v>74</v>
      </c>
      <c r="R48" s="281">
        <v>0</v>
      </c>
      <c r="S48" s="281">
        <v>0</v>
      </c>
      <c r="T48" s="281">
        <f t="shared" si="4"/>
        <v>0</v>
      </c>
    </row>
    <row r="49" spans="1:20" ht="27" hidden="1" customHeight="1" outlineLevel="1">
      <c r="A49" s="282" t="s">
        <v>2082</v>
      </c>
      <c r="B49" s="279" t="s">
        <v>2083</v>
      </c>
      <c r="C49" s="280">
        <v>68</v>
      </c>
      <c r="D49" s="280">
        <v>2</v>
      </c>
      <c r="E49" s="280">
        <v>2</v>
      </c>
      <c r="F49" s="280">
        <v>5</v>
      </c>
      <c r="G49" s="280">
        <v>5</v>
      </c>
      <c r="H49" s="280">
        <v>15</v>
      </c>
      <c r="I49" s="280">
        <v>14</v>
      </c>
      <c r="J49" s="280">
        <v>0</v>
      </c>
      <c r="K49" s="280">
        <v>1</v>
      </c>
      <c r="L49" s="280">
        <v>1</v>
      </c>
      <c r="M49" s="280">
        <v>0</v>
      </c>
      <c r="N49" s="280">
        <v>4</v>
      </c>
      <c r="O49" s="281">
        <f t="shared" si="0"/>
        <v>97</v>
      </c>
      <c r="P49" s="281">
        <f t="shared" si="1"/>
        <v>20</v>
      </c>
      <c r="Q49" s="281">
        <f t="shared" si="6"/>
        <v>117</v>
      </c>
      <c r="R49" s="281">
        <v>1</v>
      </c>
      <c r="S49" s="281">
        <v>0</v>
      </c>
      <c r="T49" s="281">
        <f t="shared" si="4"/>
        <v>1</v>
      </c>
    </row>
    <row r="50" spans="1:20" ht="25.5" hidden="1" customHeight="1" outlineLevel="1">
      <c r="A50" s="282" t="s">
        <v>2084</v>
      </c>
      <c r="B50" s="279" t="s">
        <v>2085</v>
      </c>
      <c r="C50" s="280">
        <v>239</v>
      </c>
      <c r="D50" s="280">
        <v>3</v>
      </c>
      <c r="E50" s="280">
        <v>13</v>
      </c>
      <c r="F50" s="280">
        <v>13</v>
      </c>
      <c r="G50" s="280">
        <v>4</v>
      </c>
      <c r="H50" s="280">
        <v>36</v>
      </c>
      <c r="I50" s="280">
        <v>61</v>
      </c>
      <c r="J50" s="280">
        <v>0</v>
      </c>
      <c r="K50" s="280">
        <v>2</v>
      </c>
      <c r="L50" s="280">
        <v>6</v>
      </c>
      <c r="M50" s="280">
        <v>0</v>
      </c>
      <c r="N50" s="280">
        <v>9</v>
      </c>
      <c r="O50" s="281">
        <f t="shared" si="0"/>
        <v>308</v>
      </c>
      <c r="P50" s="281">
        <f t="shared" si="1"/>
        <v>78</v>
      </c>
      <c r="Q50" s="281">
        <f t="shared" si="6"/>
        <v>386</v>
      </c>
      <c r="R50" s="281">
        <v>9</v>
      </c>
      <c r="S50" s="281">
        <v>0</v>
      </c>
      <c r="T50" s="281">
        <f t="shared" si="4"/>
        <v>9</v>
      </c>
    </row>
    <row r="51" spans="1:20" ht="25.5" collapsed="1">
      <c r="A51" s="283" t="s">
        <v>2086</v>
      </c>
      <c r="B51" s="47" t="s">
        <v>2087</v>
      </c>
      <c r="C51" s="42">
        <v>563</v>
      </c>
      <c r="D51" s="42">
        <v>5</v>
      </c>
      <c r="E51" s="42">
        <v>18</v>
      </c>
      <c r="F51" s="42">
        <v>35</v>
      </c>
      <c r="G51" s="48">
        <v>15</v>
      </c>
      <c r="H51" s="48">
        <v>629</v>
      </c>
      <c r="I51" s="42">
        <v>58</v>
      </c>
      <c r="J51" s="42">
        <v>1</v>
      </c>
      <c r="K51" s="42">
        <v>2</v>
      </c>
      <c r="L51" s="42">
        <v>4</v>
      </c>
      <c r="M51" s="48">
        <v>1</v>
      </c>
      <c r="N51" s="48">
        <v>36</v>
      </c>
      <c r="O51" s="41">
        <f t="shared" si="0"/>
        <v>1265</v>
      </c>
      <c r="P51" s="41">
        <f t="shared" si="1"/>
        <v>102</v>
      </c>
      <c r="Q51" s="41">
        <f t="shared" si="6"/>
        <v>1367</v>
      </c>
      <c r="R51" s="41">
        <v>200</v>
      </c>
      <c r="S51" s="41">
        <v>4</v>
      </c>
      <c r="T51" s="41">
        <f t="shared" si="4"/>
        <v>204</v>
      </c>
    </row>
    <row r="52" spans="1:20" ht="39.75" customHeight="1">
      <c r="A52" s="283">
        <v>999</v>
      </c>
      <c r="B52" s="47" t="s">
        <v>2088</v>
      </c>
      <c r="C52" s="42">
        <v>21423</v>
      </c>
      <c r="D52" s="42">
        <v>1260</v>
      </c>
      <c r="E52" s="42">
        <v>2096</v>
      </c>
      <c r="F52" s="42">
        <v>2809</v>
      </c>
      <c r="G52" s="48">
        <v>733</v>
      </c>
      <c r="H52" s="48">
        <v>13981</v>
      </c>
      <c r="I52" s="42">
        <v>5888</v>
      </c>
      <c r="J52" s="42">
        <v>293</v>
      </c>
      <c r="K52" s="42">
        <v>400</v>
      </c>
      <c r="L52" s="42">
        <v>538</v>
      </c>
      <c r="M52" s="48">
        <v>139</v>
      </c>
      <c r="N52" s="48">
        <v>1872</v>
      </c>
      <c r="O52" s="41">
        <f t="shared" si="0"/>
        <v>42302</v>
      </c>
      <c r="P52" s="41">
        <f t="shared" si="1"/>
        <v>9130</v>
      </c>
      <c r="Q52" s="41">
        <f t="shared" si="6"/>
        <v>51432</v>
      </c>
      <c r="R52" s="41">
        <v>491</v>
      </c>
      <c r="S52" s="41">
        <v>14</v>
      </c>
      <c r="T52" s="41">
        <f t="shared" si="4"/>
        <v>505</v>
      </c>
    </row>
    <row r="53" spans="1:20" ht="20.25" customHeight="1">
      <c r="A53" s="1030" t="s">
        <v>3178</v>
      </c>
      <c r="B53" s="1030"/>
      <c r="C53" s="49">
        <f>+C52+C51+C47+C42+C38+C34+C30+C25+C21+C20+C16+C12+C8+C7</f>
        <v>87663</v>
      </c>
      <c r="D53" s="49">
        <f t="shared" ref="D53:T53" si="15">+D52+D51+D47+D42+D38+D34+D30+D25+D21+D20+D16+D12+D8+D7</f>
        <v>5738</v>
      </c>
      <c r="E53" s="49">
        <f t="shared" si="15"/>
        <v>9943</v>
      </c>
      <c r="F53" s="49">
        <f t="shared" si="15"/>
        <v>13721</v>
      </c>
      <c r="G53" s="49">
        <f t="shared" si="15"/>
        <v>3758</v>
      </c>
      <c r="H53" s="49">
        <f t="shared" si="15"/>
        <v>86099</v>
      </c>
      <c r="I53" s="49">
        <f t="shared" si="15"/>
        <v>19515</v>
      </c>
      <c r="J53" s="49">
        <f t="shared" si="15"/>
        <v>1073</v>
      </c>
      <c r="K53" s="49">
        <f t="shared" si="15"/>
        <v>1677</v>
      </c>
      <c r="L53" s="49">
        <f t="shared" si="15"/>
        <v>2222</v>
      </c>
      <c r="M53" s="49">
        <f t="shared" si="15"/>
        <v>621</v>
      </c>
      <c r="N53" s="49">
        <f t="shared" si="15"/>
        <v>9517</v>
      </c>
      <c r="O53" s="49">
        <f t="shared" si="15"/>
        <v>206922</v>
      </c>
      <c r="P53" s="49">
        <f t="shared" si="15"/>
        <v>34625</v>
      </c>
      <c r="Q53" s="49">
        <f t="shared" si="15"/>
        <v>241547</v>
      </c>
      <c r="R53" s="49">
        <f t="shared" si="15"/>
        <v>1219</v>
      </c>
      <c r="S53" s="49">
        <f t="shared" si="15"/>
        <v>33</v>
      </c>
      <c r="T53" s="49">
        <f t="shared" si="15"/>
        <v>1252</v>
      </c>
    </row>
    <row r="54" spans="1:20" s="624" customFormat="1" ht="15.75">
      <c r="A54" s="655" t="s">
        <v>3233</v>
      </c>
      <c r="B54" s="655"/>
      <c r="C54" s="655"/>
      <c r="D54" s="656"/>
      <c r="E54" s="656"/>
      <c r="F54" s="656"/>
      <c r="G54" s="656"/>
      <c r="H54" s="656"/>
      <c r="I54" s="656"/>
      <c r="J54" s="656"/>
      <c r="K54" s="656"/>
      <c r="L54" s="656"/>
      <c r="M54" s="656"/>
      <c r="N54" s="656"/>
      <c r="O54" s="656"/>
      <c r="P54" s="656"/>
      <c r="Q54" s="656"/>
      <c r="R54" s="656"/>
      <c r="S54" s="656"/>
      <c r="T54" s="656"/>
    </row>
  </sheetData>
  <mergeCells count="10">
    <mergeCell ref="I5:N5"/>
    <mergeCell ref="A53:B53"/>
    <mergeCell ref="A1:T1"/>
    <mergeCell ref="A4:A6"/>
    <mergeCell ref="B4:B6"/>
    <mergeCell ref="C4:Q4"/>
    <mergeCell ref="A2:T2"/>
    <mergeCell ref="C5:H5"/>
    <mergeCell ref="O5:Q5"/>
    <mergeCell ref="R4:T5"/>
  </mergeCells>
  <printOptions horizontalCentered="1" verticalCentered="1"/>
  <pageMargins left="0.35433070866141736" right="0.27559055118110237" top="0.39370078740157483" bottom="0" header="0.31496062992125984" footer="0.27559055118110237"/>
  <pageSetup paperSize="9" scale="75" fitToHeight="2" orientation="landscape" r:id="rId1"/>
  <ignoredErrors>
    <ignoredError sqref="E6:H6 A7:A52 I6:M6" numberStoredAsText="1"/>
    <ignoredError sqref="I38:N38 I42:N42 I34:N34 I30:N30 I25:N25 I21:N21 I12:N12" formula="1"/>
    <ignoredError sqref="C16:H16 R47:T47 I16:N16 R16:T16 C47:H47 I47:N47 O7:Q27 O29:Q35 P28:Q28 O37:Q43 P36:Q36 O45:Q52 P44:Q44" formulaRange="1"/>
  </ignoredErrors>
</worksheet>
</file>

<file path=xl/worksheets/sheet33.xml><?xml version="1.0" encoding="utf-8"?>
<worksheet xmlns="http://schemas.openxmlformats.org/spreadsheetml/2006/main" xmlns:r="http://schemas.openxmlformats.org/officeDocument/2006/relationships">
  <dimension ref="A1:T49"/>
  <sheetViews>
    <sheetView showGridLines="0" zoomScaleNormal="100" workbookViewId="0">
      <pane xSplit="2" ySplit="6" topLeftCell="C36"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5.5703125" style="44" customWidth="1"/>
    <col min="2" max="2" width="42.7109375" style="44" customWidth="1"/>
    <col min="3" max="3" width="9" style="44" customWidth="1"/>
    <col min="4" max="4" width="10.42578125" style="44" customWidth="1"/>
    <col min="5" max="5" width="5.42578125" style="44" bestFit="1" customWidth="1"/>
    <col min="6" max="6" width="6.42578125" style="44" bestFit="1" customWidth="1"/>
    <col min="7" max="7" width="5.42578125" style="44" bestFit="1" customWidth="1"/>
    <col min="8" max="8" width="6.42578125" style="44" bestFit="1" customWidth="1"/>
    <col min="9" max="9" width="11.140625" style="44" customWidth="1"/>
    <col min="10" max="10" width="10.42578125" style="44" customWidth="1"/>
    <col min="11" max="12" width="5.42578125" style="44" bestFit="1" customWidth="1"/>
    <col min="13" max="13" width="4" style="44" bestFit="1" customWidth="1"/>
    <col min="14" max="14" width="5.42578125" style="44" bestFit="1" customWidth="1"/>
    <col min="15" max="15" width="7.42578125" style="44" bestFit="1" customWidth="1"/>
    <col min="16" max="16" width="6.42578125" style="44" bestFit="1" customWidth="1"/>
    <col min="17" max="17" width="7.42578125" style="44" bestFit="1" customWidth="1"/>
    <col min="18" max="18" width="6" style="44" bestFit="1" customWidth="1"/>
    <col min="19" max="19" width="6.28515625" style="44" bestFit="1" customWidth="1"/>
    <col min="20" max="20" width="7.140625" style="44" bestFit="1" customWidth="1"/>
    <col min="21" max="16384" width="9.140625" style="44"/>
  </cols>
  <sheetData>
    <row r="1" spans="1:20" ht="19.5" customHeight="1">
      <c r="A1" s="1036" t="s">
        <v>3219</v>
      </c>
      <c r="B1" s="1036"/>
      <c r="C1" s="1036"/>
      <c r="D1" s="1036"/>
      <c r="E1" s="1036"/>
      <c r="F1" s="1036"/>
      <c r="G1" s="1036"/>
      <c r="H1" s="1036"/>
      <c r="I1" s="1036"/>
      <c r="J1" s="1036"/>
      <c r="K1" s="1036"/>
      <c r="L1" s="1036"/>
      <c r="M1" s="1036"/>
      <c r="N1" s="1036"/>
      <c r="O1" s="1036"/>
      <c r="P1" s="1036"/>
      <c r="Q1" s="1036"/>
      <c r="R1" s="1036"/>
      <c r="S1" s="1036"/>
      <c r="T1" s="1036"/>
    </row>
    <row r="2" spans="1:20">
      <c r="A2" s="1037" t="s">
        <v>3118</v>
      </c>
      <c r="B2" s="1037"/>
      <c r="C2" s="1037"/>
      <c r="D2" s="1037"/>
      <c r="E2" s="1037"/>
      <c r="F2" s="1037"/>
      <c r="G2" s="1037"/>
      <c r="H2" s="1037"/>
      <c r="I2" s="1037"/>
      <c r="J2" s="1037"/>
      <c r="K2" s="1037"/>
      <c r="L2" s="1037"/>
      <c r="M2" s="1037"/>
      <c r="N2" s="1037"/>
      <c r="O2" s="1037"/>
      <c r="P2" s="1037"/>
      <c r="Q2" s="1037"/>
      <c r="R2" s="1037"/>
      <c r="S2" s="1037"/>
      <c r="T2" s="1037"/>
    </row>
    <row r="3" spans="1:20" ht="8.25" customHeight="1"/>
    <row r="4" spans="1:20" ht="42" customHeight="1">
      <c r="A4" s="822" t="s">
        <v>1997</v>
      </c>
      <c r="B4" s="1032" t="s">
        <v>3103</v>
      </c>
      <c r="C4" s="1029" t="s">
        <v>2906</v>
      </c>
      <c r="D4" s="1029"/>
      <c r="E4" s="1029"/>
      <c r="F4" s="1029"/>
      <c r="G4" s="1029"/>
      <c r="H4" s="1029"/>
      <c r="I4" s="1029"/>
      <c r="J4" s="1029"/>
      <c r="K4" s="1029"/>
      <c r="L4" s="1029"/>
      <c r="M4" s="1029"/>
      <c r="N4" s="1029"/>
      <c r="O4" s="1029"/>
      <c r="P4" s="1029"/>
      <c r="Q4" s="1029"/>
      <c r="R4" s="1023" t="s">
        <v>3032</v>
      </c>
      <c r="S4" s="1024"/>
      <c r="T4" s="1024"/>
    </row>
    <row r="5" spans="1:20" ht="20.25" customHeight="1">
      <c r="A5" s="823"/>
      <c r="B5" s="1033"/>
      <c r="C5" s="1029" t="s">
        <v>3046</v>
      </c>
      <c r="D5" s="1029"/>
      <c r="E5" s="1029"/>
      <c r="F5" s="1029"/>
      <c r="G5" s="1029"/>
      <c r="H5" s="1029"/>
      <c r="I5" s="1029" t="s">
        <v>3047</v>
      </c>
      <c r="J5" s="1029"/>
      <c r="K5" s="1029"/>
      <c r="L5" s="1029"/>
      <c r="M5" s="1029"/>
      <c r="N5" s="1029"/>
      <c r="O5" s="769" t="s">
        <v>2970</v>
      </c>
      <c r="P5" s="770"/>
      <c r="Q5" s="834"/>
      <c r="R5" s="1025"/>
      <c r="S5" s="1026"/>
      <c r="T5" s="1026"/>
    </row>
    <row r="6" spans="1:20" ht="69" customHeight="1">
      <c r="A6" s="824"/>
      <c r="B6" s="1034"/>
      <c r="C6" s="336" t="s">
        <v>2980</v>
      </c>
      <c r="D6" s="336" t="s">
        <v>2981</v>
      </c>
      <c r="E6" s="336" t="s">
        <v>2895</v>
      </c>
      <c r="F6" s="336" t="s">
        <v>2896</v>
      </c>
      <c r="G6" s="336" t="s">
        <v>2897</v>
      </c>
      <c r="H6" s="336" t="s">
        <v>2982</v>
      </c>
      <c r="I6" s="336" t="s">
        <v>2980</v>
      </c>
      <c r="J6" s="336" t="s">
        <v>2981</v>
      </c>
      <c r="K6" s="336" t="s">
        <v>2895</v>
      </c>
      <c r="L6" s="336" t="s">
        <v>2896</v>
      </c>
      <c r="M6" s="336" t="s">
        <v>2897</v>
      </c>
      <c r="N6" s="336" t="s">
        <v>2982</v>
      </c>
      <c r="O6" s="339" t="s">
        <v>1008</v>
      </c>
      <c r="P6" s="340" t="s">
        <v>1009</v>
      </c>
      <c r="Q6" s="339" t="s">
        <v>1010</v>
      </c>
      <c r="R6" s="411" t="s">
        <v>3089</v>
      </c>
      <c r="S6" s="411" t="s">
        <v>3090</v>
      </c>
      <c r="T6" s="412" t="s">
        <v>3091</v>
      </c>
    </row>
    <row r="7" spans="1:20" ht="45" customHeight="1">
      <c r="A7" s="283" t="s">
        <v>2089</v>
      </c>
      <c r="B7" s="47" t="s">
        <v>2090</v>
      </c>
      <c r="C7" s="52">
        <v>5820</v>
      </c>
      <c r="D7" s="52">
        <v>195</v>
      </c>
      <c r="E7" s="52">
        <v>351</v>
      </c>
      <c r="F7" s="52">
        <v>513</v>
      </c>
      <c r="G7" s="53">
        <v>111</v>
      </c>
      <c r="H7" s="53">
        <v>2432</v>
      </c>
      <c r="I7" s="52">
        <v>1239</v>
      </c>
      <c r="J7" s="52">
        <v>75</v>
      </c>
      <c r="K7" s="52">
        <v>83</v>
      </c>
      <c r="L7" s="52">
        <v>120</v>
      </c>
      <c r="M7" s="53">
        <v>25</v>
      </c>
      <c r="N7" s="53">
        <v>321</v>
      </c>
      <c r="O7" s="51">
        <f t="shared" ref="O7:O47" si="0">SUM(C7:H7)</f>
        <v>9422</v>
      </c>
      <c r="P7" s="51">
        <f t="shared" ref="P7:P47" si="1">SUM(I7:N7)</f>
        <v>1863</v>
      </c>
      <c r="Q7" s="51">
        <f>+P7+O7</f>
        <v>11285</v>
      </c>
      <c r="R7" s="52">
        <v>242</v>
      </c>
      <c r="S7" s="52">
        <v>8</v>
      </c>
      <c r="T7" s="50">
        <f>+S7+R7</f>
        <v>250</v>
      </c>
    </row>
    <row r="8" spans="1:20" ht="45" customHeight="1">
      <c r="A8" s="47">
        <v>10</v>
      </c>
      <c r="B8" s="47" t="s">
        <v>2091</v>
      </c>
      <c r="C8" s="52">
        <f t="shared" ref="C8:S8" si="2">SUM(C9:C15)</f>
        <v>15894</v>
      </c>
      <c r="D8" s="52">
        <f t="shared" si="2"/>
        <v>1302</v>
      </c>
      <c r="E8" s="52">
        <f t="shared" si="2"/>
        <v>1603</v>
      </c>
      <c r="F8" s="52">
        <f t="shared" si="2"/>
        <v>1700</v>
      </c>
      <c r="G8" s="53">
        <f t="shared" si="2"/>
        <v>457</v>
      </c>
      <c r="H8" s="53">
        <f t="shared" si="2"/>
        <v>4852</v>
      </c>
      <c r="I8" s="52">
        <f t="shared" si="2"/>
        <v>2326</v>
      </c>
      <c r="J8" s="52">
        <f t="shared" si="2"/>
        <v>177</v>
      </c>
      <c r="K8" s="52">
        <f t="shared" si="2"/>
        <v>213</v>
      </c>
      <c r="L8" s="52">
        <f t="shared" si="2"/>
        <v>191</v>
      </c>
      <c r="M8" s="53">
        <f t="shared" si="2"/>
        <v>50</v>
      </c>
      <c r="N8" s="53">
        <f t="shared" si="2"/>
        <v>297</v>
      </c>
      <c r="O8" s="51">
        <f t="shared" si="0"/>
        <v>25808</v>
      </c>
      <c r="P8" s="51">
        <f t="shared" si="1"/>
        <v>3254</v>
      </c>
      <c r="Q8" s="51">
        <f t="shared" ref="Q8:Q47" si="3">+P8+O8</f>
        <v>29062</v>
      </c>
      <c r="R8" s="51">
        <f t="shared" si="2"/>
        <v>193</v>
      </c>
      <c r="S8" s="51">
        <f t="shared" si="2"/>
        <v>6</v>
      </c>
      <c r="T8" s="50">
        <f>+S8+R8</f>
        <v>199</v>
      </c>
    </row>
    <row r="9" spans="1:20" ht="25.5" hidden="1" outlineLevel="1">
      <c r="A9" s="284">
        <f>+A8+1</f>
        <v>11</v>
      </c>
      <c r="B9" s="285" t="s">
        <v>2092</v>
      </c>
      <c r="C9" s="286">
        <v>1130</v>
      </c>
      <c r="D9" s="286">
        <v>78</v>
      </c>
      <c r="E9" s="286">
        <v>110</v>
      </c>
      <c r="F9" s="286">
        <v>114</v>
      </c>
      <c r="G9" s="286">
        <v>32</v>
      </c>
      <c r="H9" s="286">
        <v>387</v>
      </c>
      <c r="I9" s="286">
        <v>159</v>
      </c>
      <c r="J9" s="286">
        <v>16</v>
      </c>
      <c r="K9" s="286">
        <v>21</v>
      </c>
      <c r="L9" s="286">
        <v>15</v>
      </c>
      <c r="M9" s="286">
        <v>7</v>
      </c>
      <c r="N9" s="286">
        <v>17</v>
      </c>
      <c r="O9" s="287">
        <f t="shared" si="0"/>
        <v>1851</v>
      </c>
      <c r="P9" s="287">
        <f t="shared" si="1"/>
        <v>235</v>
      </c>
      <c r="Q9" s="287">
        <f t="shared" si="3"/>
        <v>2086</v>
      </c>
      <c r="R9" s="286">
        <v>111</v>
      </c>
      <c r="S9" s="286">
        <v>4</v>
      </c>
      <c r="T9" s="287">
        <f>+S9+R9</f>
        <v>115</v>
      </c>
    </row>
    <row r="10" spans="1:20" ht="25.5" hidden="1" outlineLevel="1">
      <c r="A10" s="284">
        <f t="shared" ref="A10:A45" si="4">+A9+1</f>
        <v>12</v>
      </c>
      <c r="B10" s="285" t="s">
        <v>2093</v>
      </c>
      <c r="C10" s="286">
        <v>3833</v>
      </c>
      <c r="D10" s="286">
        <v>252</v>
      </c>
      <c r="E10" s="286">
        <v>329</v>
      </c>
      <c r="F10" s="286">
        <v>424</v>
      </c>
      <c r="G10" s="286">
        <v>136</v>
      </c>
      <c r="H10" s="286">
        <v>1534</v>
      </c>
      <c r="I10" s="286">
        <v>497</v>
      </c>
      <c r="J10" s="286">
        <v>27</v>
      </c>
      <c r="K10" s="286">
        <v>32</v>
      </c>
      <c r="L10" s="286">
        <v>34</v>
      </c>
      <c r="M10" s="286">
        <v>5</v>
      </c>
      <c r="N10" s="286">
        <v>102</v>
      </c>
      <c r="O10" s="287">
        <f t="shared" si="0"/>
        <v>6508</v>
      </c>
      <c r="P10" s="287">
        <f t="shared" si="1"/>
        <v>697</v>
      </c>
      <c r="Q10" s="287">
        <f t="shared" si="3"/>
        <v>7205</v>
      </c>
      <c r="R10" s="286">
        <v>6</v>
      </c>
      <c r="S10" s="286">
        <v>0</v>
      </c>
      <c r="T10" s="287">
        <f t="shared" ref="T10:T14" si="5">+S10+R10</f>
        <v>6</v>
      </c>
    </row>
    <row r="11" spans="1:20" ht="25.5" hidden="1" outlineLevel="1">
      <c r="A11" s="284">
        <f t="shared" si="4"/>
        <v>13</v>
      </c>
      <c r="B11" s="285" t="s">
        <v>2094</v>
      </c>
      <c r="C11" s="286">
        <v>4784</v>
      </c>
      <c r="D11" s="286">
        <v>522</v>
      </c>
      <c r="E11" s="286">
        <v>534</v>
      </c>
      <c r="F11" s="286">
        <v>467</v>
      </c>
      <c r="G11" s="286">
        <v>131</v>
      </c>
      <c r="H11" s="286">
        <v>1059</v>
      </c>
      <c r="I11" s="286">
        <v>642</v>
      </c>
      <c r="J11" s="286">
        <v>50</v>
      </c>
      <c r="K11" s="286">
        <v>54</v>
      </c>
      <c r="L11" s="286">
        <v>56</v>
      </c>
      <c r="M11" s="286">
        <v>15</v>
      </c>
      <c r="N11" s="286">
        <v>47</v>
      </c>
      <c r="O11" s="287">
        <f t="shared" si="0"/>
        <v>7497</v>
      </c>
      <c r="P11" s="287">
        <f t="shared" si="1"/>
        <v>864</v>
      </c>
      <c r="Q11" s="287">
        <f t="shared" si="3"/>
        <v>8361</v>
      </c>
      <c r="R11" s="286">
        <v>1</v>
      </c>
      <c r="S11" s="286">
        <v>0</v>
      </c>
      <c r="T11" s="287">
        <f t="shared" si="5"/>
        <v>1</v>
      </c>
    </row>
    <row r="12" spans="1:20" ht="25.5" hidden="1" outlineLevel="1">
      <c r="A12" s="284">
        <f t="shared" si="4"/>
        <v>14</v>
      </c>
      <c r="B12" s="285" t="s">
        <v>2095</v>
      </c>
      <c r="C12" s="286">
        <v>297</v>
      </c>
      <c r="D12" s="286">
        <v>19</v>
      </c>
      <c r="E12" s="286">
        <v>30</v>
      </c>
      <c r="F12" s="286">
        <v>21</v>
      </c>
      <c r="G12" s="286">
        <v>8</v>
      </c>
      <c r="H12" s="286">
        <v>97</v>
      </c>
      <c r="I12" s="286">
        <v>28</v>
      </c>
      <c r="J12" s="286">
        <v>3</v>
      </c>
      <c r="K12" s="286">
        <v>1</v>
      </c>
      <c r="L12" s="286">
        <v>2</v>
      </c>
      <c r="M12" s="286">
        <v>0</v>
      </c>
      <c r="N12" s="286">
        <v>3</v>
      </c>
      <c r="O12" s="287">
        <f t="shared" si="0"/>
        <v>472</v>
      </c>
      <c r="P12" s="287">
        <f t="shared" si="1"/>
        <v>37</v>
      </c>
      <c r="Q12" s="287">
        <f t="shared" si="3"/>
        <v>509</v>
      </c>
      <c r="R12" s="286">
        <v>1</v>
      </c>
      <c r="S12" s="286">
        <v>0</v>
      </c>
      <c r="T12" s="287">
        <f t="shared" si="5"/>
        <v>1</v>
      </c>
    </row>
    <row r="13" spans="1:20" ht="25.5" hidden="1" outlineLevel="1">
      <c r="A13" s="284">
        <f t="shared" si="4"/>
        <v>15</v>
      </c>
      <c r="B13" s="285" t="s">
        <v>2096</v>
      </c>
      <c r="C13" s="286">
        <v>91</v>
      </c>
      <c r="D13" s="286">
        <v>1</v>
      </c>
      <c r="E13" s="286">
        <v>3</v>
      </c>
      <c r="F13" s="286">
        <v>4</v>
      </c>
      <c r="G13" s="286">
        <v>1</v>
      </c>
      <c r="H13" s="286">
        <v>36</v>
      </c>
      <c r="I13" s="286">
        <v>16</v>
      </c>
      <c r="J13" s="286">
        <v>0</v>
      </c>
      <c r="K13" s="286">
        <v>0</v>
      </c>
      <c r="L13" s="286">
        <v>0</v>
      </c>
      <c r="M13" s="286">
        <v>0</v>
      </c>
      <c r="N13" s="286">
        <v>2</v>
      </c>
      <c r="O13" s="287">
        <f t="shared" si="0"/>
        <v>136</v>
      </c>
      <c r="P13" s="287">
        <f t="shared" si="1"/>
        <v>18</v>
      </c>
      <c r="Q13" s="287">
        <f t="shared" si="3"/>
        <v>154</v>
      </c>
      <c r="R13" s="286">
        <v>0</v>
      </c>
      <c r="S13" s="286">
        <v>0</v>
      </c>
      <c r="T13" s="287">
        <f t="shared" si="5"/>
        <v>0</v>
      </c>
    </row>
    <row r="14" spans="1:20" ht="25.5" hidden="1" outlineLevel="1">
      <c r="A14" s="284">
        <v>18</v>
      </c>
      <c r="B14" s="285" t="s">
        <v>2097</v>
      </c>
      <c r="C14" s="286">
        <v>2126</v>
      </c>
      <c r="D14" s="286">
        <v>131</v>
      </c>
      <c r="E14" s="286">
        <v>189</v>
      </c>
      <c r="F14" s="286">
        <v>220</v>
      </c>
      <c r="G14" s="286">
        <v>38</v>
      </c>
      <c r="H14" s="286">
        <v>733</v>
      </c>
      <c r="I14" s="286">
        <v>363</v>
      </c>
      <c r="J14" s="286">
        <v>32</v>
      </c>
      <c r="K14" s="286">
        <v>46</v>
      </c>
      <c r="L14" s="286">
        <v>30</v>
      </c>
      <c r="M14" s="286">
        <v>3</v>
      </c>
      <c r="N14" s="286">
        <v>44</v>
      </c>
      <c r="O14" s="287">
        <f t="shared" si="0"/>
        <v>3437</v>
      </c>
      <c r="P14" s="287">
        <f t="shared" si="1"/>
        <v>518</v>
      </c>
      <c r="Q14" s="287">
        <f t="shared" si="3"/>
        <v>3955</v>
      </c>
      <c r="R14" s="286">
        <v>46</v>
      </c>
      <c r="S14" s="286">
        <v>0</v>
      </c>
      <c r="T14" s="287">
        <f t="shared" si="5"/>
        <v>46</v>
      </c>
    </row>
    <row r="15" spans="1:20" ht="25.5" hidden="1" outlineLevel="1">
      <c r="A15" s="284">
        <f t="shared" si="4"/>
        <v>19</v>
      </c>
      <c r="B15" s="285" t="s">
        <v>2098</v>
      </c>
      <c r="C15" s="286">
        <v>3633</v>
      </c>
      <c r="D15" s="286">
        <v>299</v>
      </c>
      <c r="E15" s="286">
        <v>408</v>
      </c>
      <c r="F15" s="286">
        <v>450</v>
      </c>
      <c r="G15" s="286">
        <v>111</v>
      </c>
      <c r="H15" s="286">
        <v>1006</v>
      </c>
      <c r="I15" s="286">
        <v>621</v>
      </c>
      <c r="J15" s="286">
        <v>49</v>
      </c>
      <c r="K15" s="286">
        <v>59</v>
      </c>
      <c r="L15" s="286">
        <v>54</v>
      </c>
      <c r="M15" s="286">
        <v>20</v>
      </c>
      <c r="N15" s="286">
        <v>82</v>
      </c>
      <c r="O15" s="287">
        <f t="shared" si="0"/>
        <v>5907</v>
      </c>
      <c r="P15" s="287">
        <f t="shared" si="1"/>
        <v>885</v>
      </c>
      <c r="Q15" s="287">
        <f t="shared" si="3"/>
        <v>6792</v>
      </c>
      <c r="R15" s="286">
        <v>28</v>
      </c>
      <c r="S15" s="286">
        <v>2</v>
      </c>
      <c r="T15" s="287">
        <f>+S15+R15</f>
        <v>30</v>
      </c>
    </row>
    <row r="16" spans="1:20" ht="45" customHeight="1" collapsed="1">
      <c r="A16" s="47">
        <f t="shared" si="4"/>
        <v>20</v>
      </c>
      <c r="B16" s="47" t="s">
        <v>2099</v>
      </c>
      <c r="C16" s="52">
        <f t="shared" ref="C16:S16" si="6">SUM(C17:C18)</f>
        <v>672</v>
      </c>
      <c r="D16" s="52">
        <f t="shared" si="6"/>
        <v>35</v>
      </c>
      <c r="E16" s="52">
        <f t="shared" si="6"/>
        <v>59</v>
      </c>
      <c r="F16" s="52">
        <f t="shared" si="6"/>
        <v>102</v>
      </c>
      <c r="G16" s="53">
        <f t="shared" si="6"/>
        <v>19</v>
      </c>
      <c r="H16" s="53">
        <f t="shared" si="6"/>
        <v>382</v>
      </c>
      <c r="I16" s="52">
        <f t="shared" si="6"/>
        <v>135</v>
      </c>
      <c r="J16" s="52">
        <f t="shared" si="6"/>
        <v>5</v>
      </c>
      <c r="K16" s="52">
        <f t="shared" si="6"/>
        <v>11</v>
      </c>
      <c r="L16" s="52">
        <f t="shared" si="6"/>
        <v>22</v>
      </c>
      <c r="M16" s="53">
        <f t="shared" si="6"/>
        <v>3</v>
      </c>
      <c r="N16" s="53">
        <f t="shared" si="6"/>
        <v>45</v>
      </c>
      <c r="O16" s="51">
        <f t="shared" si="0"/>
        <v>1269</v>
      </c>
      <c r="P16" s="51">
        <f t="shared" si="1"/>
        <v>221</v>
      </c>
      <c r="Q16" s="51">
        <f t="shared" si="3"/>
        <v>1490</v>
      </c>
      <c r="R16" s="51">
        <f t="shared" si="6"/>
        <v>27</v>
      </c>
      <c r="S16" s="51">
        <f t="shared" si="6"/>
        <v>2</v>
      </c>
      <c r="T16" s="50">
        <f>+S16+R16</f>
        <v>29</v>
      </c>
    </row>
    <row r="17" spans="1:20" ht="25.5" hidden="1" outlineLevel="1">
      <c r="A17" s="284">
        <f t="shared" si="4"/>
        <v>21</v>
      </c>
      <c r="B17" s="285" t="s">
        <v>2100</v>
      </c>
      <c r="C17" s="286">
        <v>137</v>
      </c>
      <c r="D17" s="286">
        <v>5</v>
      </c>
      <c r="E17" s="286">
        <v>11</v>
      </c>
      <c r="F17" s="286">
        <v>18</v>
      </c>
      <c r="G17" s="286">
        <v>4</v>
      </c>
      <c r="H17" s="286">
        <v>126</v>
      </c>
      <c r="I17" s="286">
        <v>23</v>
      </c>
      <c r="J17" s="286">
        <v>0</v>
      </c>
      <c r="K17" s="286">
        <v>1</v>
      </c>
      <c r="L17" s="286">
        <v>7</v>
      </c>
      <c r="M17" s="286">
        <v>0</v>
      </c>
      <c r="N17" s="286">
        <v>12</v>
      </c>
      <c r="O17" s="287">
        <f t="shared" si="0"/>
        <v>301</v>
      </c>
      <c r="P17" s="287">
        <f t="shared" si="1"/>
        <v>43</v>
      </c>
      <c r="Q17" s="287">
        <f t="shared" si="3"/>
        <v>344</v>
      </c>
      <c r="R17" s="286">
        <v>16</v>
      </c>
      <c r="S17" s="286">
        <v>1</v>
      </c>
      <c r="T17" s="287">
        <f t="shared" ref="T17:T18" si="7">+S17+R17</f>
        <v>17</v>
      </c>
    </row>
    <row r="18" spans="1:20" ht="25.5" hidden="1" outlineLevel="1">
      <c r="A18" s="284">
        <v>29</v>
      </c>
      <c r="B18" s="285" t="s">
        <v>2101</v>
      </c>
      <c r="C18" s="286">
        <v>535</v>
      </c>
      <c r="D18" s="286">
        <v>30</v>
      </c>
      <c r="E18" s="286">
        <v>48</v>
      </c>
      <c r="F18" s="286">
        <v>84</v>
      </c>
      <c r="G18" s="286">
        <v>15</v>
      </c>
      <c r="H18" s="286">
        <v>256</v>
      </c>
      <c r="I18" s="286">
        <v>112</v>
      </c>
      <c r="J18" s="286">
        <v>5</v>
      </c>
      <c r="K18" s="286">
        <v>10</v>
      </c>
      <c r="L18" s="286">
        <v>15</v>
      </c>
      <c r="M18" s="286">
        <v>3</v>
      </c>
      <c r="N18" s="286">
        <v>33</v>
      </c>
      <c r="O18" s="287">
        <f t="shared" si="0"/>
        <v>968</v>
      </c>
      <c r="P18" s="287">
        <f t="shared" si="1"/>
        <v>178</v>
      </c>
      <c r="Q18" s="287">
        <f t="shared" si="3"/>
        <v>1146</v>
      </c>
      <c r="R18" s="286">
        <v>11</v>
      </c>
      <c r="S18" s="286">
        <v>1</v>
      </c>
      <c r="T18" s="287">
        <f t="shared" si="7"/>
        <v>12</v>
      </c>
    </row>
    <row r="19" spans="1:20" ht="45" customHeight="1" collapsed="1">
      <c r="A19" s="47">
        <f t="shared" si="4"/>
        <v>30</v>
      </c>
      <c r="B19" s="47" t="s">
        <v>2102</v>
      </c>
      <c r="C19" s="52">
        <f t="shared" ref="C19:S19" si="8">SUM(C20:C21)</f>
        <v>2084</v>
      </c>
      <c r="D19" s="52">
        <f t="shared" si="8"/>
        <v>170</v>
      </c>
      <c r="E19" s="52">
        <f t="shared" si="8"/>
        <v>311</v>
      </c>
      <c r="F19" s="52">
        <f t="shared" si="8"/>
        <v>459</v>
      </c>
      <c r="G19" s="53">
        <f t="shared" si="8"/>
        <v>137</v>
      </c>
      <c r="H19" s="53">
        <f t="shared" si="8"/>
        <v>2070</v>
      </c>
      <c r="I19" s="52">
        <f t="shared" si="8"/>
        <v>374</v>
      </c>
      <c r="J19" s="52">
        <f t="shared" si="8"/>
        <v>20</v>
      </c>
      <c r="K19" s="52">
        <f t="shared" si="8"/>
        <v>56</v>
      </c>
      <c r="L19" s="52">
        <f t="shared" si="8"/>
        <v>61</v>
      </c>
      <c r="M19" s="53">
        <f t="shared" si="8"/>
        <v>16</v>
      </c>
      <c r="N19" s="53">
        <f t="shared" si="8"/>
        <v>215</v>
      </c>
      <c r="O19" s="51">
        <f t="shared" si="0"/>
        <v>5231</v>
      </c>
      <c r="P19" s="51">
        <f t="shared" si="1"/>
        <v>742</v>
      </c>
      <c r="Q19" s="51">
        <f t="shared" si="3"/>
        <v>5973</v>
      </c>
      <c r="R19" s="51">
        <f t="shared" si="8"/>
        <v>7</v>
      </c>
      <c r="S19" s="51">
        <f t="shared" si="8"/>
        <v>0</v>
      </c>
      <c r="T19" s="50">
        <f>+S19+R19</f>
        <v>7</v>
      </c>
    </row>
    <row r="20" spans="1:20" ht="25.5" hidden="1" outlineLevel="1">
      <c r="A20" s="284">
        <f t="shared" si="4"/>
        <v>31</v>
      </c>
      <c r="B20" s="285" t="s">
        <v>2102</v>
      </c>
      <c r="C20" s="286">
        <v>518</v>
      </c>
      <c r="D20" s="286">
        <v>55</v>
      </c>
      <c r="E20" s="286">
        <v>70</v>
      </c>
      <c r="F20" s="286">
        <v>128</v>
      </c>
      <c r="G20" s="286">
        <v>48</v>
      </c>
      <c r="H20" s="286">
        <v>676</v>
      </c>
      <c r="I20" s="286">
        <v>79</v>
      </c>
      <c r="J20" s="286">
        <v>6</v>
      </c>
      <c r="K20" s="286">
        <v>14</v>
      </c>
      <c r="L20" s="286">
        <v>17</v>
      </c>
      <c r="M20" s="286">
        <v>6</v>
      </c>
      <c r="N20" s="286">
        <v>62</v>
      </c>
      <c r="O20" s="287">
        <f t="shared" si="0"/>
        <v>1495</v>
      </c>
      <c r="P20" s="287">
        <f t="shared" si="1"/>
        <v>184</v>
      </c>
      <c r="Q20" s="287">
        <f t="shared" si="3"/>
        <v>1679</v>
      </c>
      <c r="R20" s="286">
        <v>3</v>
      </c>
      <c r="S20" s="286">
        <v>0</v>
      </c>
      <c r="T20" s="287">
        <f t="shared" ref="T20:T21" si="9">+S20+R20</f>
        <v>3</v>
      </c>
    </row>
    <row r="21" spans="1:20" ht="25.5" hidden="1" outlineLevel="1">
      <c r="A21" s="284">
        <v>39</v>
      </c>
      <c r="B21" s="285" t="s">
        <v>2103</v>
      </c>
      <c r="C21" s="286">
        <v>1566</v>
      </c>
      <c r="D21" s="286">
        <v>115</v>
      </c>
      <c r="E21" s="286">
        <v>241</v>
      </c>
      <c r="F21" s="286">
        <v>331</v>
      </c>
      <c r="G21" s="286">
        <v>89</v>
      </c>
      <c r="H21" s="286">
        <v>1394</v>
      </c>
      <c r="I21" s="286">
        <v>295</v>
      </c>
      <c r="J21" s="286">
        <v>14</v>
      </c>
      <c r="K21" s="286">
        <v>42</v>
      </c>
      <c r="L21" s="286">
        <v>44</v>
      </c>
      <c r="M21" s="286">
        <v>10</v>
      </c>
      <c r="N21" s="286">
        <v>153</v>
      </c>
      <c r="O21" s="287">
        <f t="shared" si="0"/>
        <v>3736</v>
      </c>
      <c r="P21" s="287">
        <f t="shared" si="1"/>
        <v>558</v>
      </c>
      <c r="Q21" s="287">
        <f t="shared" si="3"/>
        <v>4294</v>
      </c>
      <c r="R21" s="286">
        <v>4</v>
      </c>
      <c r="S21" s="286">
        <v>0</v>
      </c>
      <c r="T21" s="287">
        <f t="shared" si="9"/>
        <v>4</v>
      </c>
    </row>
    <row r="22" spans="1:20" ht="45" customHeight="1" collapsed="1">
      <c r="A22" s="47">
        <f t="shared" si="4"/>
        <v>40</v>
      </c>
      <c r="B22" s="47" t="s">
        <v>2104</v>
      </c>
      <c r="C22" s="52">
        <f t="shared" ref="C22:S22" si="10">SUM(C23:C27)</f>
        <v>2167</v>
      </c>
      <c r="D22" s="52">
        <f t="shared" si="10"/>
        <v>136</v>
      </c>
      <c r="E22" s="52">
        <f t="shared" si="10"/>
        <v>229</v>
      </c>
      <c r="F22" s="52">
        <f t="shared" si="10"/>
        <v>339</v>
      </c>
      <c r="G22" s="53">
        <f t="shared" si="10"/>
        <v>76</v>
      </c>
      <c r="H22" s="53">
        <f t="shared" si="10"/>
        <v>1852</v>
      </c>
      <c r="I22" s="52">
        <f t="shared" si="10"/>
        <v>323</v>
      </c>
      <c r="J22" s="52">
        <f t="shared" si="10"/>
        <v>11</v>
      </c>
      <c r="K22" s="52">
        <f t="shared" si="10"/>
        <v>25</v>
      </c>
      <c r="L22" s="52">
        <f t="shared" si="10"/>
        <v>42</v>
      </c>
      <c r="M22" s="53">
        <f t="shared" si="10"/>
        <v>10</v>
      </c>
      <c r="N22" s="53">
        <f t="shared" si="10"/>
        <v>134</v>
      </c>
      <c r="O22" s="51">
        <f t="shared" si="0"/>
        <v>4799</v>
      </c>
      <c r="P22" s="51">
        <f t="shared" si="1"/>
        <v>545</v>
      </c>
      <c r="Q22" s="51">
        <f t="shared" si="3"/>
        <v>5344</v>
      </c>
      <c r="R22" s="51">
        <f t="shared" si="10"/>
        <v>87</v>
      </c>
      <c r="S22" s="51">
        <f t="shared" si="10"/>
        <v>3</v>
      </c>
      <c r="T22" s="50">
        <f>+S22+R22</f>
        <v>90</v>
      </c>
    </row>
    <row r="23" spans="1:20" ht="38.25" hidden="1" outlineLevel="1">
      <c r="A23" s="284">
        <f t="shared" si="4"/>
        <v>41</v>
      </c>
      <c r="B23" s="285" t="s">
        <v>2105</v>
      </c>
      <c r="C23" s="286">
        <v>860</v>
      </c>
      <c r="D23" s="286">
        <v>49</v>
      </c>
      <c r="E23" s="286">
        <v>88</v>
      </c>
      <c r="F23" s="286">
        <v>122</v>
      </c>
      <c r="G23" s="286">
        <v>29</v>
      </c>
      <c r="H23" s="286">
        <v>864</v>
      </c>
      <c r="I23" s="286">
        <v>72</v>
      </c>
      <c r="J23" s="286">
        <v>3</v>
      </c>
      <c r="K23" s="286">
        <v>6</v>
      </c>
      <c r="L23" s="286">
        <v>12</v>
      </c>
      <c r="M23" s="286">
        <v>2</v>
      </c>
      <c r="N23" s="286">
        <v>40</v>
      </c>
      <c r="O23" s="287">
        <f t="shared" si="0"/>
        <v>2012</v>
      </c>
      <c r="P23" s="287">
        <f t="shared" si="1"/>
        <v>135</v>
      </c>
      <c r="Q23" s="287">
        <f t="shared" si="3"/>
        <v>2147</v>
      </c>
      <c r="R23" s="286">
        <v>21</v>
      </c>
      <c r="S23" s="286">
        <v>2</v>
      </c>
      <c r="T23" s="287">
        <f t="shared" ref="T23:T27" si="11">+S23+R23</f>
        <v>23</v>
      </c>
    </row>
    <row r="24" spans="1:20" ht="25.5" hidden="1" outlineLevel="1">
      <c r="A24" s="284">
        <f t="shared" si="4"/>
        <v>42</v>
      </c>
      <c r="B24" s="285" t="s">
        <v>2106</v>
      </c>
      <c r="C24" s="286">
        <v>144</v>
      </c>
      <c r="D24" s="286">
        <v>7</v>
      </c>
      <c r="E24" s="286">
        <v>12</v>
      </c>
      <c r="F24" s="286">
        <v>8</v>
      </c>
      <c r="G24" s="286">
        <v>0</v>
      </c>
      <c r="H24" s="286">
        <v>86</v>
      </c>
      <c r="I24" s="286">
        <v>16</v>
      </c>
      <c r="J24" s="286">
        <v>0</v>
      </c>
      <c r="K24" s="286">
        <v>3</v>
      </c>
      <c r="L24" s="286">
        <v>1</v>
      </c>
      <c r="M24" s="286">
        <v>1</v>
      </c>
      <c r="N24" s="286">
        <v>5</v>
      </c>
      <c r="O24" s="287">
        <f t="shared" si="0"/>
        <v>257</v>
      </c>
      <c r="P24" s="287">
        <f t="shared" si="1"/>
        <v>26</v>
      </c>
      <c r="Q24" s="287">
        <f t="shared" si="3"/>
        <v>283</v>
      </c>
      <c r="R24" s="286">
        <v>24</v>
      </c>
      <c r="S24" s="286">
        <v>0</v>
      </c>
      <c r="T24" s="287">
        <f t="shared" si="11"/>
        <v>24</v>
      </c>
    </row>
    <row r="25" spans="1:20" ht="38.25" hidden="1" outlineLevel="1">
      <c r="A25" s="284">
        <f t="shared" si="4"/>
        <v>43</v>
      </c>
      <c r="B25" s="285" t="s">
        <v>2107</v>
      </c>
      <c r="C25" s="286">
        <v>289</v>
      </c>
      <c r="D25" s="286">
        <v>20</v>
      </c>
      <c r="E25" s="286">
        <v>25</v>
      </c>
      <c r="F25" s="286">
        <v>46</v>
      </c>
      <c r="G25" s="286">
        <v>12</v>
      </c>
      <c r="H25" s="286">
        <v>204</v>
      </c>
      <c r="I25" s="286">
        <v>61</v>
      </c>
      <c r="J25" s="286">
        <v>2</v>
      </c>
      <c r="K25" s="286">
        <v>7</v>
      </c>
      <c r="L25" s="286">
        <v>12</v>
      </c>
      <c r="M25" s="286">
        <v>3</v>
      </c>
      <c r="N25" s="286">
        <v>25</v>
      </c>
      <c r="O25" s="287">
        <f t="shared" si="0"/>
        <v>596</v>
      </c>
      <c r="P25" s="287">
        <f t="shared" si="1"/>
        <v>110</v>
      </c>
      <c r="Q25" s="287">
        <f t="shared" si="3"/>
        <v>706</v>
      </c>
      <c r="R25" s="286">
        <v>10</v>
      </c>
      <c r="S25" s="286">
        <v>0</v>
      </c>
      <c r="T25" s="287">
        <f t="shared" si="11"/>
        <v>10</v>
      </c>
    </row>
    <row r="26" spans="1:20" ht="25.5" hidden="1" outlineLevel="1">
      <c r="A26" s="284">
        <v>48</v>
      </c>
      <c r="B26" s="285" t="s">
        <v>2108</v>
      </c>
      <c r="C26" s="286">
        <v>349</v>
      </c>
      <c r="D26" s="286">
        <v>25</v>
      </c>
      <c r="E26" s="286">
        <v>32</v>
      </c>
      <c r="F26" s="286">
        <v>55</v>
      </c>
      <c r="G26" s="286">
        <v>10</v>
      </c>
      <c r="H26" s="286">
        <v>314</v>
      </c>
      <c r="I26" s="286">
        <v>51</v>
      </c>
      <c r="J26" s="286">
        <v>1</v>
      </c>
      <c r="K26" s="286">
        <v>3</v>
      </c>
      <c r="L26" s="286">
        <v>6</v>
      </c>
      <c r="M26" s="286">
        <v>1</v>
      </c>
      <c r="N26" s="286">
        <v>23</v>
      </c>
      <c r="O26" s="287">
        <f t="shared" si="0"/>
        <v>785</v>
      </c>
      <c r="P26" s="287">
        <f t="shared" si="1"/>
        <v>85</v>
      </c>
      <c r="Q26" s="287">
        <f t="shared" si="3"/>
        <v>870</v>
      </c>
      <c r="R26" s="286">
        <v>15</v>
      </c>
      <c r="S26" s="286">
        <v>1</v>
      </c>
      <c r="T26" s="287">
        <f t="shared" si="11"/>
        <v>16</v>
      </c>
    </row>
    <row r="27" spans="1:20" ht="25.5" hidden="1" outlineLevel="1">
      <c r="A27" s="284">
        <f t="shared" si="4"/>
        <v>49</v>
      </c>
      <c r="B27" s="285" t="s">
        <v>2109</v>
      </c>
      <c r="C27" s="286">
        <v>525</v>
      </c>
      <c r="D27" s="286">
        <v>35</v>
      </c>
      <c r="E27" s="286">
        <v>72</v>
      </c>
      <c r="F27" s="286">
        <v>108</v>
      </c>
      <c r="G27" s="286">
        <v>25</v>
      </c>
      <c r="H27" s="286">
        <v>384</v>
      </c>
      <c r="I27" s="286">
        <v>123</v>
      </c>
      <c r="J27" s="286">
        <v>5</v>
      </c>
      <c r="K27" s="286">
        <v>6</v>
      </c>
      <c r="L27" s="286">
        <v>11</v>
      </c>
      <c r="M27" s="286">
        <v>3</v>
      </c>
      <c r="N27" s="286">
        <v>41</v>
      </c>
      <c r="O27" s="287">
        <f t="shared" si="0"/>
        <v>1149</v>
      </c>
      <c r="P27" s="287">
        <f t="shared" si="1"/>
        <v>189</v>
      </c>
      <c r="Q27" s="287">
        <f t="shared" si="3"/>
        <v>1338</v>
      </c>
      <c r="R27" s="286">
        <v>17</v>
      </c>
      <c r="S27" s="286">
        <v>0</v>
      </c>
      <c r="T27" s="287">
        <f t="shared" si="11"/>
        <v>17</v>
      </c>
    </row>
    <row r="28" spans="1:20" ht="45" customHeight="1" collapsed="1">
      <c r="A28" s="47">
        <f t="shared" si="4"/>
        <v>50</v>
      </c>
      <c r="B28" s="47" t="s">
        <v>2110</v>
      </c>
      <c r="C28" s="52">
        <f t="shared" ref="C28:S28" si="12">SUM(C29:C35)</f>
        <v>27302</v>
      </c>
      <c r="D28" s="52">
        <f t="shared" si="12"/>
        <v>1821</v>
      </c>
      <c r="E28" s="52">
        <f t="shared" si="12"/>
        <v>3493</v>
      </c>
      <c r="F28" s="52">
        <f t="shared" si="12"/>
        <v>5056</v>
      </c>
      <c r="G28" s="53">
        <f t="shared" si="12"/>
        <v>1403</v>
      </c>
      <c r="H28" s="53">
        <f t="shared" si="12"/>
        <v>40932</v>
      </c>
      <c r="I28" s="52">
        <f t="shared" si="12"/>
        <v>7169</v>
      </c>
      <c r="J28" s="52">
        <f t="shared" si="12"/>
        <v>369</v>
      </c>
      <c r="K28" s="52">
        <f t="shared" si="12"/>
        <v>624</v>
      </c>
      <c r="L28" s="52">
        <f t="shared" si="12"/>
        <v>898</v>
      </c>
      <c r="M28" s="53">
        <f t="shared" si="12"/>
        <v>260</v>
      </c>
      <c r="N28" s="53">
        <f t="shared" si="12"/>
        <v>4687</v>
      </c>
      <c r="O28" s="51">
        <f t="shared" si="0"/>
        <v>80007</v>
      </c>
      <c r="P28" s="51">
        <f t="shared" si="1"/>
        <v>14007</v>
      </c>
      <c r="Q28" s="51">
        <f t="shared" si="3"/>
        <v>94014</v>
      </c>
      <c r="R28" s="51">
        <f t="shared" si="12"/>
        <v>26</v>
      </c>
      <c r="S28" s="51">
        <f t="shared" si="12"/>
        <v>5</v>
      </c>
      <c r="T28" s="50">
        <f>+S28+R28</f>
        <v>31</v>
      </c>
    </row>
    <row r="29" spans="1:20" ht="25.5" hidden="1" outlineLevel="1">
      <c r="A29" s="284">
        <f t="shared" si="4"/>
        <v>51</v>
      </c>
      <c r="B29" s="285" t="s">
        <v>2111</v>
      </c>
      <c r="C29" s="286">
        <v>926</v>
      </c>
      <c r="D29" s="286">
        <v>54</v>
      </c>
      <c r="E29" s="286">
        <v>110</v>
      </c>
      <c r="F29" s="286">
        <v>152</v>
      </c>
      <c r="G29" s="286">
        <v>46</v>
      </c>
      <c r="H29" s="286">
        <v>1158</v>
      </c>
      <c r="I29" s="286">
        <v>143</v>
      </c>
      <c r="J29" s="286">
        <v>4</v>
      </c>
      <c r="K29" s="286">
        <v>19</v>
      </c>
      <c r="L29" s="286">
        <v>20</v>
      </c>
      <c r="M29" s="286">
        <v>15</v>
      </c>
      <c r="N29" s="286">
        <v>113</v>
      </c>
      <c r="O29" s="287">
        <f t="shared" si="0"/>
        <v>2446</v>
      </c>
      <c r="P29" s="287">
        <f t="shared" si="1"/>
        <v>314</v>
      </c>
      <c r="Q29" s="287">
        <f t="shared" si="3"/>
        <v>2760</v>
      </c>
      <c r="R29" s="286">
        <v>2</v>
      </c>
      <c r="S29" s="286">
        <v>0</v>
      </c>
      <c r="T29" s="287">
        <f t="shared" ref="T29:T46" si="13">+S29+R29</f>
        <v>2</v>
      </c>
    </row>
    <row r="30" spans="1:20" ht="25.5" hidden="1" outlineLevel="1">
      <c r="A30" s="284">
        <f t="shared" si="4"/>
        <v>52</v>
      </c>
      <c r="B30" s="285" t="s">
        <v>2112</v>
      </c>
      <c r="C30" s="286">
        <v>2169</v>
      </c>
      <c r="D30" s="286">
        <v>138</v>
      </c>
      <c r="E30" s="286">
        <v>251</v>
      </c>
      <c r="F30" s="286">
        <v>379</v>
      </c>
      <c r="G30" s="286">
        <v>104</v>
      </c>
      <c r="H30" s="286">
        <v>2625</v>
      </c>
      <c r="I30" s="286">
        <v>460</v>
      </c>
      <c r="J30" s="286">
        <v>31</v>
      </c>
      <c r="K30" s="286">
        <v>46</v>
      </c>
      <c r="L30" s="286">
        <v>72</v>
      </c>
      <c r="M30" s="286">
        <v>18</v>
      </c>
      <c r="N30" s="286">
        <v>318</v>
      </c>
      <c r="O30" s="287">
        <f t="shared" si="0"/>
        <v>5666</v>
      </c>
      <c r="P30" s="287">
        <f t="shared" si="1"/>
        <v>945</v>
      </c>
      <c r="Q30" s="287">
        <f t="shared" si="3"/>
        <v>6611</v>
      </c>
      <c r="R30" s="286">
        <v>3</v>
      </c>
      <c r="S30" s="286">
        <v>0</v>
      </c>
      <c r="T30" s="287">
        <f t="shared" si="13"/>
        <v>3</v>
      </c>
    </row>
    <row r="31" spans="1:20" ht="25.5" hidden="1" outlineLevel="1">
      <c r="A31" s="284">
        <f t="shared" si="4"/>
        <v>53</v>
      </c>
      <c r="B31" s="285" t="s">
        <v>2113</v>
      </c>
      <c r="C31" s="286">
        <v>7723</v>
      </c>
      <c r="D31" s="286">
        <v>481</v>
      </c>
      <c r="E31" s="286">
        <v>971</v>
      </c>
      <c r="F31" s="286">
        <v>1428</v>
      </c>
      <c r="G31" s="286">
        <v>407</v>
      </c>
      <c r="H31" s="286">
        <v>10113</v>
      </c>
      <c r="I31" s="286">
        <v>2179</v>
      </c>
      <c r="J31" s="286">
        <v>107</v>
      </c>
      <c r="K31" s="286">
        <v>179</v>
      </c>
      <c r="L31" s="286">
        <v>260</v>
      </c>
      <c r="M31" s="286">
        <v>78</v>
      </c>
      <c r="N31" s="286">
        <v>1167</v>
      </c>
      <c r="O31" s="287">
        <f t="shared" si="0"/>
        <v>21123</v>
      </c>
      <c r="P31" s="287">
        <f t="shared" si="1"/>
        <v>3970</v>
      </c>
      <c r="Q31" s="287">
        <f t="shared" si="3"/>
        <v>25093</v>
      </c>
      <c r="R31" s="286">
        <v>2</v>
      </c>
      <c r="S31" s="286">
        <v>0</v>
      </c>
      <c r="T31" s="287">
        <f t="shared" si="13"/>
        <v>2</v>
      </c>
    </row>
    <row r="32" spans="1:20" ht="25.5" hidden="1" outlineLevel="1">
      <c r="A32" s="284">
        <f t="shared" si="4"/>
        <v>54</v>
      </c>
      <c r="B32" s="285" t="s">
        <v>2114</v>
      </c>
      <c r="C32" s="286">
        <v>11713</v>
      </c>
      <c r="D32" s="286">
        <v>817</v>
      </c>
      <c r="E32" s="286">
        <v>1597</v>
      </c>
      <c r="F32" s="286">
        <v>2242</v>
      </c>
      <c r="G32" s="286">
        <v>625</v>
      </c>
      <c r="H32" s="286">
        <v>20146</v>
      </c>
      <c r="I32" s="286">
        <v>3288</v>
      </c>
      <c r="J32" s="286">
        <v>156</v>
      </c>
      <c r="K32" s="286">
        <v>257</v>
      </c>
      <c r="L32" s="286">
        <v>372</v>
      </c>
      <c r="M32" s="286">
        <v>113</v>
      </c>
      <c r="N32" s="286">
        <v>2186</v>
      </c>
      <c r="O32" s="287">
        <f t="shared" si="0"/>
        <v>37140</v>
      </c>
      <c r="P32" s="287">
        <f t="shared" si="1"/>
        <v>6372</v>
      </c>
      <c r="Q32" s="287">
        <f t="shared" si="3"/>
        <v>43512</v>
      </c>
      <c r="R32" s="286">
        <v>9</v>
      </c>
      <c r="S32" s="286">
        <v>5</v>
      </c>
      <c r="T32" s="287">
        <f t="shared" si="13"/>
        <v>14</v>
      </c>
    </row>
    <row r="33" spans="1:20" ht="25.5" hidden="1" outlineLevel="1">
      <c r="A33" s="284">
        <f t="shared" si="4"/>
        <v>55</v>
      </c>
      <c r="B33" s="285" t="s">
        <v>2115</v>
      </c>
      <c r="C33" s="286">
        <v>1668</v>
      </c>
      <c r="D33" s="286">
        <v>137</v>
      </c>
      <c r="E33" s="286">
        <v>215</v>
      </c>
      <c r="F33" s="286">
        <v>330</v>
      </c>
      <c r="G33" s="286">
        <v>91</v>
      </c>
      <c r="H33" s="286">
        <v>2903</v>
      </c>
      <c r="I33" s="286">
        <v>434</v>
      </c>
      <c r="J33" s="286">
        <v>36</v>
      </c>
      <c r="K33" s="286">
        <v>51</v>
      </c>
      <c r="L33" s="286">
        <v>71</v>
      </c>
      <c r="M33" s="286">
        <v>11</v>
      </c>
      <c r="N33" s="286">
        <v>440</v>
      </c>
      <c r="O33" s="287">
        <f t="shared" si="0"/>
        <v>5344</v>
      </c>
      <c r="P33" s="287">
        <f t="shared" si="1"/>
        <v>1043</v>
      </c>
      <c r="Q33" s="287">
        <f t="shared" si="3"/>
        <v>6387</v>
      </c>
      <c r="R33" s="286">
        <v>3</v>
      </c>
      <c r="S33" s="286">
        <v>0</v>
      </c>
      <c r="T33" s="287">
        <f t="shared" si="13"/>
        <v>3</v>
      </c>
    </row>
    <row r="34" spans="1:20" ht="25.5" hidden="1" outlineLevel="1">
      <c r="A34" s="284">
        <v>58</v>
      </c>
      <c r="B34" s="285" t="s">
        <v>2116</v>
      </c>
      <c r="C34" s="286">
        <v>2121</v>
      </c>
      <c r="D34" s="286">
        <v>130</v>
      </c>
      <c r="E34" s="286">
        <v>234</v>
      </c>
      <c r="F34" s="286">
        <v>328</v>
      </c>
      <c r="G34" s="286">
        <v>81</v>
      </c>
      <c r="H34" s="286">
        <v>2829</v>
      </c>
      <c r="I34" s="286">
        <v>464</v>
      </c>
      <c r="J34" s="286">
        <v>22</v>
      </c>
      <c r="K34" s="286">
        <v>48</v>
      </c>
      <c r="L34" s="286">
        <v>66</v>
      </c>
      <c r="M34" s="286">
        <v>18</v>
      </c>
      <c r="N34" s="286">
        <v>321</v>
      </c>
      <c r="O34" s="287">
        <f t="shared" si="0"/>
        <v>5723</v>
      </c>
      <c r="P34" s="287">
        <f t="shared" si="1"/>
        <v>939</v>
      </c>
      <c r="Q34" s="287">
        <f t="shared" si="3"/>
        <v>6662</v>
      </c>
      <c r="R34" s="286">
        <v>6</v>
      </c>
      <c r="S34" s="286">
        <v>0</v>
      </c>
      <c r="T34" s="287">
        <f t="shared" si="13"/>
        <v>6</v>
      </c>
    </row>
    <row r="35" spans="1:20" ht="25.5" hidden="1" outlineLevel="1">
      <c r="A35" s="284">
        <f t="shared" si="4"/>
        <v>59</v>
      </c>
      <c r="B35" s="285" t="s">
        <v>2117</v>
      </c>
      <c r="C35" s="286">
        <v>982</v>
      </c>
      <c r="D35" s="286">
        <v>64</v>
      </c>
      <c r="E35" s="286">
        <v>115</v>
      </c>
      <c r="F35" s="286">
        <v>197</v>
      </c>
      <c r="G35" s="286">
        <v>49</v>
      </c>
      <c r="H35" s="286">
        <v>1158</v>
      </c>
      <c r="I35" s="286">
        <v>201</v>
      </c>
      <c r="J35" s="286">
        <v>13</v>
      </c>
      <c r="K35" s="286">
        <v>24</v>
      </c>
      <c r="L35" s="286">
        <v>37</v>
      </c>
      <c r="M35" s="286">
        <v>7</v>
      </c>
      <c r="N35" s="286">
        <v>142</v>
      </c>
      <c r="O35" s="287">
        <f t="shared" si="0"/>
        <v>2565</v>
      </c>
      <c r="P35" s="287">
        <f t="shared" si="1"/>
        <v>424</v>
      </c>
      <c r="Q35" s="287">
        <f t="shared" si="3"/>
        <v>2989</v>
      </c>
      <c r="R35" s="286">
        <v>1</v>
      </c>
      <c r="S35" s="286">
        <v>0</v>
      </c>
      <c r="T35" s="287">
        <f t="shared" si="13"/>
        <v>1</v>
      </c>
    </row>
    <row r="36" spans="1:20" ht="39.75" customHeight="1" collapsed="1">
      <c r="A36" s="47">
        <f t="shared" si="4"/>
        <v>60</v>
      </c>
      <c r="B36" s="47" t="s">
        <v>2118</v>
      </c>
      <c r="C36" s="52">
        <f t="shared" ref="C36:S36" si="14">SUM(C37:C43)</f>
        <v>14340</v>
      </c>
      <c r="D36" s="52">
        <f t="shared" si="14"/>
        <v>1034</v>
      </c>
      <c r="E36" s="52">
        <f t="shared" si="14"/>
        <v>2129</v>
      </c>
      <c r="F36" s="52">
        <f t="shared" si="14"/>
        <v>3137</v>
      </c>
      <c r="G36" s="53">
        <f t="shared" si="14"/>
        <v>853</v>
      </c>
      <c r="H36" s="53">
        <f t="shared" si="14"/>
        <v>19518</v>
      </c>
      <c r="I36" s="52">
        <f t="shared" si="14"/>
        <v>2749</v>
      </c>
      <c r="J36" s="52">
        <f t="shared" si="14"/>
        <v>181</v>
      </c>
      <c r="K36" s="52">
        <f t="shared" si="14"/>
        <v>305</v>
      </c>
      <c r="L36" s="52">
        <f t="shared" si="14"/>
        <v>409</v>
      </c>
      <c r="M36" s="53">
        <f t="shared" si="14"/>
        <v>127</v>
      </c>
      <c r="N36" s="53">
        <f t="shared" si="14"/>
        <v>1928</v>
      </c>
      <c r="O36" s="51">
        <f t="shared" si="0"/>
        <v>41011</v>
      </c>
      <c r="P36" s="51">
        <f t="shared" si="1"/>
        <v>5699</v>
      </c>
      <c r="Q36" s="51">
        <f t="shared" si="3"/>
        <v>46710</v>
      </c>
      <c r="R36" s="51">
        <f t="shared" si="14"/>
        <v>22</v>
      </c>
      <c r="S36" s="51">
        <f t="shared" si="14"/>
        <v>0</v>
      </c>
      <c r="T36" s="50">
        <f>+S36+R36</f>
        <v>22</v>
      </c>
    </row>
    <row r="37" spans="1:20" ht="25.5" hidden="1" outlineLevel="1">
      <c r="A37" s="284">
        <f t="shared" si="4"/>
        <v>61</v>
      </c>
      <c r="B37" s="285" t="s">
        <v>2119</v>
      </c>
      <c r="C37" s="286">
        <v>447</v>
      </c>
      <c r="D37" s="286">
        <v>27</v>
      </c>
      <c r="E37" s="286">
        <v>60</v>
      </c>
      <c r="F37" s="286">
        <v>87</v>
      </c>
      <c r="G37" s="286">
        <v>18</v>
      </c>
      <c r="H37" s="286">
        <v>616</v>
      </c>
      <c r="I37" s="286">
        <v>144</v>
      </c>
      <c r="J37" s="286">
        <v>5</v>
      </c>
      <c r="K37" s="286">
        <v>20</v>
      </c>
      <c r="L37" s="286">
        <v>25</v>
      </c>
      <c r="M37" s="286">
        <v>6</v>
      </c>
      <c r="N37" s="286">
        <v>83</v>
      </c>
      <c r="O37" s="287">
        <f t="shared" si="0"/>
        <v>1255</v>
      </c>
      <c r="P37" s="287">
        <f t="shared" si="1"/>
        <v>283</v>
      </c>
      <c r="Q37" s="287">
        <f t="shared" si="3"/>
        <v>1538</v>
      </c>
      <c r="R37" s="286">
        <v>3</v>
      </c>
      <c r="S37" s="286">
        <v>0</v>
      </c>
      <c r="T37" s="287">
        <f t="shared" si="13"/>
        <v>3</v>
      </c>
    </row>
    <row r="38" spans="1:20" ht="25.5" hidden="1" outlineLevel="1">
      <c r="A38" s="284">
        <f t="shared" si="4"/>
        <v>62</v>
      </c>
      <c r="B38" s="285" t="s">
        <v>2120</v>
      </c>
      <c r="C38" s="286">
        <v>2190</v>
      </c>
      <c r="D38" s="286">
        <v>189</v>
      </c>
      <c r="E38" s="286">
        <v>293</v>
      </c>
      <c r="F38" s="286">
        <v>422</v>
      </c>
      <c r="G38" s="286">
        <v>117</v>
      </c>
      <c r="H38" s="286">
        <v>2296</v>
      </c>
      <c r="I38" s="286">
        <v>476</v>
      </c>
      <c r="J38" s="286">
        <v>28</v>
      </c>
      <c r="K38" s="286">
        <v>44</v>
      </c>
      <c r="L38" s="286">
        <v>50</v>
      </c>
      <c r="M38" s="286">
        <v>17</v>
      </c>
      <c r="N38" s="286">
        <v>220</v>
      </c>
      <c r="O38" s="287">
        <f t="shared" si="0"/>
        <v>5507</v>
      </c>
      <c r="P38" s="287">
        <f t="shared" si="1"/>
        <v>835</v>
      </c>
      <c r="Q38" s="287">
        <f t="shared" si="3"/>
        <v>6342</v>
      </c>
      <c r="R38" s="286">
        <v>3</v>
      </c>
      <c r="S38" s="286">
        <v>0</v>
      </c>
      <c r="T38" s="287">
        <f t="shared" si="13"/>
        <v>3</v>
      </c>
    </row>
    <row r="39" spans="1:20" ht="25.5" hidden="1" outlineLevel="1">
      <c r="A39" s="284">
        <f t="shared" si="4"/>
        <v>63</v>
      </c>
      <c r="B39" s="285" t="s">
        <v>2121</v>
      </c>
      <c r="C39" s="286">
        <v>2686</v>
      </c>
      <c r="D39" s="286">
        <v>204</v>
      </c>
      <c r="E39" s="286">
        <v>444</v>
      </c>
      <c r="F39" s="286">
        <v>678</v>
      </c>
      <c r="G39" s="286">
        <v>193</v>
      </c>
      <c r="H39" s="286">
        <v>4491</v>
      </c>
      <c r="I39" s="286">
        <v>618</v>
      </c>
      <c r="J39" s="286">
        <v>53</v>
      </c>
      <c r="K39" s="286">
        <v>70</v>
      </c>
      <c r="L39" s="286">
        <v>94</v>
      </c>
      <c r="M39" s="286">
        <v>25</v>
      </c>
      <c r="N39" s="286">
        <v>493</v>
      </c>
      <c r="O39" s="287">
        <f t="shared" si="0"/>
        <v>8696</v>
      </c>
      <c r="P39" s="287">
        <f t="shared" si="1"/>
        <v>1353</v>
      </c>
      <c r="Q39" s="287">
        <f t="shared" si="3"/>
        <v>10049</v>
      </c>
      <c r="R39" s="286">
        <v>3</v>
      </c>
      <c r="S39" s="286">
        <v>0</v>
      </c>
      <c r="T39" s="287">
        <f t="shared" si="13"/>
        <v>3</v>
      </c>
    </row>
    <row r="40" spans="1:20" ht="25.5" hidden="1" outlineLevel="1">
      <c r="A40" s="284">
        <f t="shared" si="4"/>
        <v>64</v>
      </c>
      <c r="B40" s="285" t="s">
        <v>2122</v>
      </c>
      <c r="C40" s="286">
        <v>5274</v>
      </c>
      <c r="D40" s="286">
        <v>392</v>
      </c>
      <c r="E40" s="286">
        <v>836</v>
      </c>
      <c r="F40" s="286">
        <v>1232</v>
      </c>
      <c r="G40" s="286">
        <v>346</v>
      </c>
      <c r="H40" s="286">
        <v>7243</v>
      </c>
      <c r="I40" s="286">
        <v>852</v>
      </c>
      <c r="J40" s="286">
        <v>68</v>
      </c>
      <c r="K40" s="286">
        <v>93</v>
      </c>
      <c r="L40" s="286">
        <v>154</v>
      </c>
      <c r="M40" s="286">
        <v>53</v>
      </c>
      <c r="N40" s="286">
        <v>685</v>
      </c>
      <c r="O40" s="287">
        <f t="shared" si="0"/>
        <v>15323</v>
      </c>
      <c r="P40" s="287">
        <f t="shared" si="1"/>
        <v>1905</v>
      </c>
      <c r="Q40" s="287">
        <f t="shared" si="3"/>
        <v>17228</v>
      </c>
      <c r="R40" s="286">
        <v>7</v>
      </c>
      <c r="S40" s="286">
        <v>0</v>
      </c>
      <c r="T40" s="287">
        <f t="shared" si="13"/>
        <v>7</v>
      </c>
    </row>
    <row r="41" spans="1:20" ht="25.5" hidden="1" outlineLevel="1">
      <c r="A41" s="284">
        <f t="shared" si="4"/>
        <v>65</v>
      </c>
      <c r="B41" s="285" t="s">
        <v>2123</v>
      </c>
      <c r="C41" s="286">
        <v>1088</v>
      </c>
      <c r="D41" s="286">
        <v>79</v>
      </c>
      <c r="E41" s="286">
        <v>152</v>
      </c>
      <c r="F41" s="286">
        <v>243</v>
      </c>
      <c r="G41" s="286">
        <v>65</v>
      </c>
      <c r="H41" s="286">
        <v>2009</v>
      </c>
      <c r="I41" s="286">
        <v>213</v>
      </c>
      <c r="J41" s="286">
        <v>10</v>
      </c>
      <c r="K41" s="286">
        <v>26</v>
      </c>
      <c r="L41" s="286">
        <v>40</v>
      </c>
      <c r="M41" s="286">
        <v>8</v>
      </c>
      <c r="N41" s="286">
        <v>230</v>
      </c>
      <c r="O41" s="287">
        <f t="shared" si="0"/>
        <v>3636</v>
      </c>
      <c r="P41" s="287">
        <f t="shared" si="1"/>
        <v>527</v>
      </c>
      <c r="Q41" s="287">
        <f t="shared" si="3"/>
        <v>4163</v>
      </c>
      <c r="R41" s="286">
        <v>1</v>
      </c>
      <c r="S41" s="286">
        <v>0</v>
      </c>
      <c r="T41" s="287">
        <f t="shared" si="13"/>
        <v>1</v>
      </c>
    </row>
    <row r="42" spans="1:20" ht="25.5" hidden="1" outlineLevel="1">
      <c r="A42" s="284">
        <v>68</v>
      </c>
      <c r="B42" s="285" t="s">
        <v>2124</v>
      </c>
      <c r="C42" s="286">
        <v>1561</v>
      </c>
      <c r="D42" s="286">
        <v>75</v>
      </c>
      <c r="E42" s="286">
        <v>201</v>
      </c>
      <c r="F42" s="286">
        <v>297</v>
      </c>
      <c r="G42" s="286">
        <v>70</v>
      </c>
      <c r="H42" s="286">
        <v>1728</v>
      </c>
      <c r="I42" s="286">
        <v>285</v>
      </c>
      <c r="J42" s="286">
        <v>9</v>
      </c>
      <c r="K42" s="286">
        <v>30</v>
      </c>
      <c r="L42" s="286">
        <v>28</v>
      </c>
      <c r="M42" s="286">
        <v>13</v>
      </c>
      <c r="N42" s="286">
        <v>122</v>
      </c>
      <c r="O42" s="287">
        <f t="shared" si="0"/>
        <v>3932</v>
      </c>
      <c r="P42" s="287">
        <f t="shared" si="1"/>
        <v>487</v>
      </c>
      <c r="Q42" s="287">
        <f t="shared" si="3"/>
        <v>4419</v>
      </c>
      <c r="R42" s="286">
        <v>5</v>
      </c>
      <c r="S42" s="286">
        <v>0</v>
      </c>
      <c r="T42" s="287">
        <f t="shared" si="13"/>
        <v>5</v>
      </c>
    </row>
    <row r="43" spans="1:20" ht="25.5" hidden="1" outlineLevel="1">
      <c r="A43" s="284">
        <f t="shared" si="4"/>
        <v>69</v>
      </c>
      <c r="B43" s="285" t="s">
        <v>2125</v>
      </c>
      <c r="C43" s="286">
        <v>1094</v>
      </c>
      <c r="D43" s="286">
        <v>68</v>
      </c>
      <c r="E43" s="286">
        <v>143</v>
      </c>
      <c r="F43" s="286">
        <v>178</v>
      </c>
      <c r="G43" s="286">
        <v>44</v>
      </c>
      <c r="H43" s="286">
        <v>1135</v>
      </c>
      <c r="I43" s="286">
        <v>161</v>
      </c>
      <c r="J43" s="286">
        <v>8</v>
      </c>
      <c r="K43" s="286">
        <v>22</v>
      </c>
      <c r="L43" s="286">
        <v>18</v>
      </c>
      <c r="M43" s="286">
        <v>5</v>
      </c>
      <c r="N43" s="286">
        <v>95</v>
      </c>
      <c r="O43" s="287">
        <f t="shared" si="0"/>
        <v>2662</v>
      </c>
      <c r="P43" s="287">
        <f t="shared" si="1"/>
        <v>309</v>
      </c>
      <c r="Q43" s="287">
        <f t="shared" si="3"/>
        <v>2971</v>
      </c>
      <c r="R43" s="286">
        <v>0</v>
      </c>
      <c r="S43" s="286">
        <v>0</v>
      </c>
      <c r="T43" s="287">
        <f t="shared" si="13"/>
        <v>0</v>
      </c>
    </row>
    <row r="44" spans="1:20" ht="39.75" customHeight="1" collapsed="1">
      <c r="A44" s="47">
        <f t="shared" si="4"/>
        <v>70</v>
      </c>
      <c r="B44" s="47" t="s">
        <v>2126</v>
      </c>
      <c r="C44" s="52">
        <f t="shared" ref="C44:S44" si="15">SUM(C45:C46)</f>
        <v>2082</v>
      </c>
      <c r="D44" s="52">
        <f t="shared" si="15"/>
        <v>103</v>
      </c>
      <c r="E44" s="52">
        <f t="shared" si="15"/>
        <v>153</v>
      </c>
      <c r="F44" s="52">
        <f t="shared" si="15"/>
        <v>179</v>
      </c>
      <c r="G44" s="53">
        <f t="shared" si="15"/>
        <v>64</v>
      </c>
      <c r="H44" s="53">
        <f t="shared" si="15"/>
        <v>1433</v>
      </c>
      <c r="I44" s="52">
        <f t="shared" si="15"/>
        <v>429</v>
      </c>
      <c r="J44" s="52">
        <f t="shared" si="15"/>
        <v>20</v>
      </c>
      <c r="K44" s="52">
        <f t="shared" si="15"/>
        <v>43</v>
      </c>
      <c r="L44" s="52">
        <f t="shared" si="15"/>
        <v>47</v>
      </c>
      <c r="M44" s="53">
        <f t="shared" si="15"/>
        <v>12</v>
      </c>
      <c r="N44" s="53">
        <f t="shared" si="15"/>
        <v>158</v>
      </c>
      <c r="O44" s="51">
        <f t="shared" si="0"/>
        <v>4014</v>
      </c>
      <c r="P44" s="51">
        <f t="shared" si="1"/>
        <v>709</v>
      </c>
      <c r="Q44" s="51">
        <f t="shared" si="3"/>
        <v>4723</v>
      </c>
      <c r="R44" s="51">
        <f t="shared" si="15"/>
        <v>329</v>
      </c>
      <c r="S44" s="51">
        <f t="shared" si="15"/>
        <v>6</v>
      </c>
      <c r="T44" s="50">
        <f>+S44+R44</f>
        <v>335</v>
      </c>
    </row>
    <row r="45" spans="1:20" ht="25.5" hidden="1" outlineLevel="1">
      <c r="A45" s="284">
        <f t="shared" si="4"/>
        <v>71</v>
      </c>
      <c r="B45" s="285" t="s">
        <v>2127</v>
      </c>
      <c r="C45" s="286">
        <v>795</v>
      </c>
      <c r="D45" s="286">
        <v>33</v>
      </c>
      <c r="E45" s="286">
        <v>56</v>
      </c>
      <c r="F45" s="286">
        <v>37</v>
      </c>
      <c r="G45" s="286">
        <v>17</v>
      </c>
      <c r="H45" s="286">
        <v>293</v>
      </c>
      <c r="I45" s="286">
        <v>141</v>
      </c>
      <c r="J45" s="286">
        <v>7</v>
      </c>
      <c r="K45" s="286">
        <v>25</v>
      </c>
      <c r="L45" s="286">
        <v>15</v>
      </c>
      <c r="M45" s="286">
        <v>3</v>
      </c>
      <c r="N45" s="286">
        <v>48</v>
      </c>
      <c r="O45" s="287">
        <f t="shared" si="0"/>
        <v>1231</v>
      </c>
      <c r="P45" s="287">
        <f t="shared" si="1"/>
        <v>239</v>
      </c>
      <c r="Q45" s="287">
        <f t="shared" si="3"/>
        <v>1470</v>
      </c>
      <c r="R45" s="286">
        <v>257</v>
      </c>
      <c r="S45" s="286">
        <v>5</v>
      </c>
      <c r="T45" s="287">
        <f t="shared" si="13"/>
        <v>262</v>
      </c>
    </row>
    <row r="46" spans="1:20" ht="25.5" hidden="1" outlineLevel="1">
      <c r="A46" s="284">
        <v>78</v>
      </c>
      <c r="B46" s="285" t="s">
        <v>2128</v>
      </c>
      <c r="C46" s="286">
        <v>1287</v>
      </c>
      <c r="D46" s="286">
        <v>70</v>
      </c>
      <c r="E46" s="286">
        <v>97</v>
      </c>
      <c r="F46" s="286">
        <v>142</v>
      </c>
      <c r="G46" s="286">
        <v>47</v>
      </c>
      <c r="H46" s="286">
        <v>1140</v>
      </c>
      <c r="I46" s="286">
        <v>288</v>
      </c>
      <c r="J46" s="286">
        <v>13</v>
      </c>
      <c r="K46" s="286">
        <v>18</v>
      </c>
      <c r="L46" s="286">
        <v>32</v>
      </c>
      <c r="M46" s="286">
        <v>9</v>
      </c>
      <c r="N46" s="286">
        <v>110</v>
      </c>
      <c r="O46" s="287">
        <f t="shared" si="0"/>
        <v>2783</v>
      </c>
      <c r="P46" s="287">
        <f t="shared" si="1"/>
        <v>470</v>
      </c>
      <c r="Q46" s="287">
        <f t="shared" si="3"/>
        <v>3253</v>
      </c>
      <c r="R46" s="286">
        <v>72</v>
      </c>
      <c r="S46" s="286">
        <v>1</v>
      </c>
      <c r="T46" s="287">
        <f t="shared" si="13"/>
        <v>73</v>
      </c>
    </row>
    <row r="47" spans="1:20" ht="51" customHeight="1" collapsed="1">
      <c r="A47" s="47">
        <v>99</v>
      </c>
      <c r="B47" s="47" t="s">
        <v>2914</v>
      </c>
      <c r="C47" s="52">
        <v>17302</v>
      </c>
      <c r="D47" s="52">
        <v>942</v>
      </c>
      <c r="E47" s="52">
        <v>1615</v>
      </c>
      <c r="F47" s="52">
        <v>2236</v>
      </c>
      <c r="G47" s="53">
        <v>638</v>
      </c>
      <c r="H47" s="53">
        <v>12628</v>
      </c>
      <c r="I47" s="52">
        <v>4771</v>
      </c>
      <c r="J47" s="52">
        <v>215</v>
      </c>
      <c r="K47" s="52">
        <v>317</v>
      </c>
      <c r="L47" s="52">
        <v>432</v>
      </c>
      <c r="M47" s="53">
        <v>118</v>
      </c>
      <c r="N47" s="53">
        <v>1732</v>
      </c>
      <c r="O47" s="51">
        <f t="shared" si="0"/>
        <v>35361</v>
      </c>
      <c r="P47" s="51">
        <f t="shared" si="1"/>
        <v>7585</v>
      </c>
      <c r="Q47" s="51">
        <f t="shared" si="3"/>
        <v>42946</v>
      </c>
      <c r="R47" s="52">
        <v>286</v>
      </c>
      <c r="S47" s="52">
        <v>3</v>
      </c>
      <c r="T47" s="50">
        <f>+S47+R47</f>
        <v>289</v>
      </c>
    </row>
    <row r="48" spans="1:20" ht="18.75" customHeight="1">
      <c r="A48" s="1030" t="s">
        <v>3178</v>
      </c>
      <c r="B48" s="1030"/>
      <c r="C48" s="54">
        <f>+C47+C44+C36+C28+C22+C19+C16+C8+C7</f>
        <v>87663</v>
      </c>
      <c r="D48" s="54">
        <f t="shared" ref="D48:T48" si="16">+D47+D44+D36+D28+D22+D19+D16+D8+D7</f>
        <v>5738</v>
      </c>
      <c r="E48" s="54">
        <f t="shared" si="16"/>
        <v>9943</v>
      </c>
      <c r="F48" s="54">
        <f t="shared" si="16"/>
        <v>13721</v>
      </c>
      <c r="G48" s="54">
        <f t="shared" si="16"/>
        <v>3758</v>
      </c>
      <c r="H48" s="54">
        <f t="shared" si="16"/>
        <v>86099</v>
      </c>
      <c r="I48" s="54">
        <f t="shared" si="16"/>
        <v>19515</v>
      </c>
      <c r="J48" s="54">
        <f t="shared" si="16"/>
        <v>1073</v>
      </c>
      <c r="K48" s="54">
        <f t="shared" si="16"/>
        <v>1677</v>
      </c>
      <c r="L48" s="54">
        <f t="shared" si="16"/>
        <v>2222</v>
      </c>
      <c r="M48" s="54">
        <f t="shared" si="16"/>
        <v>621</v>
      </c>
      <c r="N48" s="54">
        <f t="shared" si="16"/>
        <v>9517</v>
      </c>
      <c r="O48" s="54">
        <f t="shared" si="16"/>
        <v>206922</v>
      </c>
      <c r="P48" s="54">
        <f t="shared" si="16"/>
        <v>34625</v>
      </c>
      <c r="Q48" s="54">
        <f t="shared" si="16"/>
        <v>241547</v>
      </c>
      <c r="R48" s="54">
        <f t="shared" si="16"/>
        <v>1219</v>
      </c>
      <c r="S48" s="54">
        <f t="shared" si="16"/>
        <v>33</v>
      </c>
      <c r="T48" s="54">
        <f t="shared" si="16"/>
        <v>1252</v>
      </c>
    </row>
    <row r="49" spans="1:20" ht="15.75">
      <c r="A49" s="655" t="s">
        <v>3233</v>
      </c>
      <c r="B49" s="655"/>
      <c r="C49" s="655"/>
      <c r="D49" s="656"/>
      <c r="E49" s="656"/>
      <c r="F49" s="656"/>
      <c r="G49" s="656"/>
      <c r="H49" s="656"/>
      <c r="I49" s="656"/>
      <c r="J49" s="656"/>
      <c r="K49" s="656"/>
      <c r="L49" s="656"/>
      <c r="M49" s="656"/>
      <c r="N49" s="656"/>
      <c r="O49" s="656"/>
      <c r="P49" s="656"/>
      <c r="Q49" s="656"/>
      <c r="R49" s="656"/>
      <c r="S49" s="656"/>
      <c r="T49" s="656"/>
    </row>
  </sheetData>
  <mergeCells count="10">
    <mergeCell ref="A1:T1"/>
    <mergeCell ref="O5:Q5"/>
    <mergeCell ref="A2:T2"/>
    <mergeCell ref="C5:H5"/>
    <mergeCell ref="I5:N5"/>
    <mergeCell ref="A48:B48"/>
    <mergeCell ref="A4:A6"/>
    <mergeCell ref="B4:B6"/>
    <mergeCell ref="C4:Q4"/>
    <mergeCell ref="R4:T5"/>
  </mergeCells>
  <printOptions horizontalCentered="1" verticalCentered="1"/>
  <pageMargins left="0.3" right="0.27559055118110237" top="0.3" bottom="0" header="0.25" footer="0.76"/>
  <pageSetup paperSize="9" scale="70" fitToHeight="2" orientation="landscape" r:id="rId1"/>
  <ignoredErrors>
    <ignoredError sqref="E6:H6 I6:N6" numberStoredAsText="1"/>
    <ignoredError sqref="I8:N8 I16:N16 I19:N19 I22:N22 I28:N28 I36:N36" formula="1"/>
    <ignoredError sqref="C44:H44 R44:T44 I44:N44 O7:Q7 O47:Q47" formulaRange="1"/>
  </ignoredErrors>
</worksheet>
</file>

<file path=xl/worksheets/sheet34.xml><?xml version="1.0" encoding="utf-8"?>
<worksheet xmlns="http://schemas.openxmlformats.org/spreadsheetml/2006/main" xmlns:r="http://schemas.openxmlformats.org/officeDocument/2006/relationships">
  <dimension ref="A1:T12"/>
  <sheetViews>
    <sheetView showGridLines="0" zoomScaleNormal="100" workbookViewId="0">
      <pane xSplit="2" ySplit="6" topLeftCell="C10"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6.42578125" style="29" customWidth="1"/>
    <col min="2" max="2" width="34.5703125" style="29" customWidth="1"/>
    <col min="3" max="3" width="8" style="29" customWidth="1"/>
    <col min="4" max="4" width="9.7109375" style="29" customWidth="1"/>
    <col min="5" max="5" width="5.42578125" style="29" bestFit="1" customWidth="1"/>
    <col min="6" max="6" width="6.42578125" style="29" bestFit="1" customWidth="1"/>
    <col min="7" max="7" width="5.42578125" style="29" bestFit="1" customWidth="1"/>
    <col min="8" max="8" width="6.42578125" style="29" bestFit="1" customWidth="1"/>
    <col min="9" max="9" width="7.28515625" style="29" customWidth="1"/>
    <col min="10" max="10" width="10.140625" style="29" customWidth="1"/>
    <col min="11" max="14" width="6" style="29" customWidth="1"/>
    <col min="15" max="15" width="7.42578125" style="29" bestFit="1" customWidth="1"/>
    <col min="16" max="16" width="6.42578125" style="29" bestFit="1" customWidth="1"/>
    <col min="17" max="17" width="7.42578125" style="29" bestFit="1" customWidth="1"/>
    <col min="18" max="16384" width="9.140625" style="29"/>
  </cols>
  <sheetData>
    <row r="1" spans="1:20" ht="27" customHeight="1">
      <c r="A1" s="765" t="s">
        <v>3170</v>
      </c>
      <c r="B1" s="765"/>
      <c r="C1" s="765"/>
      <c r="D1" s="765"/>
      <c r="E1" s="765"/>
      <c r="F1" s="765"/>
      <c r="G1" s="765"/>
      <c r="H1" s="765"/>
      <c r="I1" s="765"/>
      <c r="J1" s="765"/>
      <c r="K1" s="765"/>
      <c r="L1" s="765"/>
      <c r="M1" s="765"/>
      <c r="N1" s="765"/>
      <c r="O1" s="765"/>
      <c r="P1" s="765"/>
      <c r="Q1" s="765"/>
    </row>
    <row r="2" spans="1:20">
      <c r="A2" s="1038" t="s">
        <v>3119</v>
      </c>
      <c r="B2" s="1038"/>
      <c r="C2" s="1038"/>
      <c r="D2" s="1038"/>
      <c r="E2" s="1038"/>
      <c r="F2" s="1038"/>
      <c r="G2" s="1038"/>
      <c r="H2" s="1038"/>
      <c r="I2" s="1038"/>
      <c r="J2" s="1038"/>
      <c r="K2" s="1038"/>
      <c r="L2" s="1038"/>
      <c r="M2" s="1038"/>
      <c r="N2" s="1038"/>
      <c r="O2" s="1038"/>
      <c r="P2" s="1038"/>
      <c r="Q2" s="1038"/>
    </row>
    <row r="3" spans="1:20">
      <c r="A3" s="1028"/>
      <c r="B3" s="1028"/>
      <c r="C3" s="1028"/>
      <c r="D3" s="1028"/>
      <c r="E3" s="1028"/>
    </row>
    <row r="4" spans="1:20" ht="42" customHeight="1">
      <c r="A4" s="822" t="s">
        <v>1997</v>
      </c>
      <c r="B4" s="840" t="s">
        <v>3104</v>
      </c>
      <c r="C4" s="877" t="s">
        <v>2906</v>
      </c>
      <c r="D4" s="877"/>
      <c r="E4" s="877"/>
      <c r="F4" s="877"/>
      <c r="G4" s="877"/>
      <c r="H4" s="877"/>
      <c r="I4" s="877"/>
      <c r="J4" s="877"/>
      <c r="K4" s="877"/>
      <c r="L4" s="877"/>
      <c r="M4" s="877"/>
      <c r="N4" s="877"/>
      <c r="O4" s="877"/>
      <c r="P4" s="877"/>
      <c r="Q4" s="769"/>
    </row>
    <row r="5" spans="1:20" ht="33.75" customHeight="1">
      <c r="A5" s="823"/>
      <c r="B5" s="840"/>
      <c r="C5" s="1039" t="s">
        <v>1008</v>
      </c>
      <c r="D5" s="1039"/>
      <c r="E5" s="1039"/>
      <c r="F5" s="1039"/>
      <c r="G5" s="1039"/>
      <c r="H5" s="1039"/>
      <c r="I5" s="1039" t="s">
        <v>1009</v>
      </c>
      <c r="J5" s="1039"/>
      <c r="K5" s="1039"/>
      <c r="L5" s="1039"/>
      <c r="M5" s="1039"/>
      <c r="N5" s="1039"/>
      <c r="O5" s="877" t="s">
        <v>1010</v>
      </c>
      <c r="P5" s="877"/>
      <c r="Q5" s="769"/>
    </row>
    <row r="6" spans="1:20" ht="86.25" customHeight="1">
      <c r="A6" s="824"/>
      <c r="B6" s="840"/>
      <c r="C6" s="611" t="s">
        <v>2980</v>
      </c>
      <c r="D6" s="611" t="s">
        <v>2981</v>
      </c>
      <c r="E6" s="611" t="s">
        <v>2895</v>
      </c>
      <c r="F6" s="611" t="s">
        <v>2896</v>
      </c>
      <c r="G6" s="611" t="s">
        <v>2897</v>
      </c>
      <c r="H6" s="611" t="s">
        <v>2982</v>
      </c>
      <c r="I6" s="611" t="s">
        <v>2980</v>
      </c>
      <c r="J6" s="611" t="s">
        <v>2981</v>
      </c>
      <c r="K6" s="611" t="s">
        <v>2895</v>
      </c>
      <c r="L6" s="611" t="s">
        <v>2896</v>
      </c>
      <c r="M6" s="611" t="s">
        <v>2897</v>
      </c>
      <c r="N6" s="611" t="s">
        <v>2982</v>
      </c>
      <c r="O6" s="580" t="s">
        <v>1008</v>
      </c>
      <c r="P6" s="580" t="s">
        <v>1009</v>
      </c>
      <c r="Q6" s="578" t="s">
        <v>1010</v>
      </c>
    </row>
    <row r="7" spans="1:20" ht="52.5" customHeight="1">
      <c r="A7" s="618">
        <v>0</v>
      </c>
      <c r="B7" s="619" t="s">
        <v>2144</v>
      </c>
      <c r="C7" s="37">
        <v>2417</v>
      </c>
      <c r="D7" s="37">
        <v>166</v>
      </c>
      <c r="E7" s="38">
        <v>248</v>
      </c>
      <c r="F7" s="403">
        <v>367</v>
      </c>
      <c r="G7" s="404">
        <v>84</v>
      </c>
      <c r="H7" s="404">
        <v>2231</v>
      </c>
      <c r="I7" s="403">
        <v>625</v>
      </c>
      <c r="J7" s="403">
        <v>34</v>
      </c>
      <c r="K7" s="403">
        <v>55</v>
      </c>
      <c r="L7" s="403">
        <v>81</v>
      </c>
      <c r="M7" s="404">
        <v>18</v>
      </c>
      <c r="N7" s="404">
        <v>262</v>
      </c>
      <c r="O7" s="73">
        <f>SUM(C7:H7)</f>
        <v>5513</v>
      </c>
      <c r="P7" s="73">
        <f>SUM(I7:N7)</f>
        <v>1075</v>
      </c>
      <c r="Q7" s="73">
        <f>+P7+O7</f>
        <v>6588</v>
      </c>
    </row>
    <row r="8" spans="1:20" ht="65.25" customHeight="1">
      <c r="A8" s="620">
        <v>1</v>
      </c>
      <c r="B8" s="621" t="s">
        <v>2145</v>
      </c>
      <c r="C8" s="37">
        <v>54430</v>
      </c>
      <c r="D8" s="37">
        <v>4424</v>
      </c>
      <c r="E8" s="38">
        <v>7351</v>
      </c>
      <c r="F8" s="403">
        <v>10099</v>
      </c>
      <c r="G8" s="404">
        <v>2769</v>
      </c>
      <c r="H8" s="404">
        <v>59201</v>
      </c>
      <c r="I8" s="403">
        <v>15096</v>
      </c>
      <c r="J8" s="403">
        <v>850</v>
      </c>
      <c r="K8" s="403">
        <v>1316</v>
      </c>
      <c r="L8" s="403">
        <v>1805</v>
      </c>
      <c r="M8" s="404">
        <v>492</v>
      </c>
      <c r="N8" s="404">
        <v>7764</v>
      </c>
      <c r="O8" s="73">
        <f t="shared" ref="O8:O10" si="0">SUM(C8:H8)</f>
        <v>138274</v>
      </c>
      <c r="P8" s="73">
        <f t="shared" ref="P8:P10" si="1">SUM(I8:N8)</f>
        <v>27323</v>
      </c>
      <c r="Q8" s="73">
        <f t="shared" ref="Q8:Q10" si="2">+P8+O8</f>
        <v>165597</v>
      </c>
    </row>
    <row r="9" spans="1:20" ht="65.25" customHeight="1">
      <c r="A9" s="620">
        <v>2</v>
      </c>
      <c r="B9" s="621" t="s">
        <v>2146</v>
      </c>
      <c r="C9" s="37">
        <v>18328</v>
      </c>
      <c r="D9" s="37">
        <v>514</v>
      </c>
      <c r="E9" s="38">
        <v>1175</v>
      </c>
      <c r="F9" s="403">
        <v>1733</v>
      </c>
      <c r="G9" s="404">
        <v>421</v>
      </c>
      <c r="H9" s="404">
        <v>14265</v>
      </c>
      <c r="I9" s="403">
        <v>1102</v>
      </c>
      <c r="J9" s="403">
        <v>77</v>
      </c>
      <c r="K9" s="403">
        <v>96</v>
      </c>
      <c r="L9" s="403">
        <v>87</v>
      </c>
      <c r="M9" s="404">
        <v>39</v>
      </c>
      <c r="N9" s="404">
        <v>353</v>
      </c>
      <c r="O9" s="73">
        <f t="shared" si="0"/>
        <v>36436</v>
      </c>
      <c r="P9" s="73">
        <f t="shared" si="1"/>
        <v>1754</v>
      </c>
      <c r="Q9" s="73">
        <f t="shared" si="2"/>
        <v>38190</v>
      </c>
    </row>
    <row r="10" spans="1:20" ht="54.75" customHeight="1">
      <c r="A10" s="620">
        <v>9</v>
      </c>
      <c r="B10" s="621" t="s">
        <v>2147</v>
      </c>
      <c r="C10" s="37">
        <v>12488</v>
      </c>
      <c r="D10" s="37">
        <v>634</v>
      </c>
      <c r="E10" s="38">
        <v>1169</v>
      </c>
      <c r="F10" s="403">
        <v>1522</v>
      </c>
      <c r="G10" s="404">
        <v>484</v>
      </c>
      <c r="H10" s="404">
        <v>10402</v>
      </c>
      <c r="I10" s="403">
        <v>2692</v>
      </c>
      <c r="J10" s="403">
        <v>112</v>
      </c>
      <c r="K10" s="403">
        <v>210</v>
      </c>
      <c r="L10" s="403">
        <v>249</v>
      </c>
      <c r="M10" s="404">
        <v>72</v>
      </c>
      <c r="N10" s="404">
        <v>1138</v>
      </c>
      <c r="O10" s="73">
        <f t="shared" si="0"/>
        <v>26699</v>
      </c>
      <c r="P10" s="73">
        <f t="shared" si="1"/>
        <v>4473</v>
      </c>
      <c r="Q10" s="73">
        <f t="shared" si="2"/>
        <v>31172</v>
      </c>
    </row>
    <row r="11" spans="1:20" ht="30" customHeight="1">
      <c r="A11" s="622"/>
      <c r="B11" s="623" t="s">
        <v>1111</v>
      </c>
      <c r="C11" s="74">
        <f>SUM(C7:C10)</f>
        <v>87663</v>
      </c>
      <c r="D11" s="74">
        <f t="shared" ref="D11:Q11" si="3">SUM(D7:D10)</f>
        <v>5738</v>
      </c>
      <c r="E11" s="74">
        <f t="shared" si="3"/>
        <v>9943</v>
      </c>
      <c r="F11" s="74">
        <f t="shared" si="3"/>
        <v>13721</v>
      </c>
      <c r="G11" s="74">
        <f t="shared" si="3"/>
        <v>3758</v>
      </c>
      <c r="H11" s="74">
        <f t="shared" si="3"/>
        <v>86099</v>
      </c>
      <c r="I11" s="74">
        <f t="shared" si="3"/>
        <v>19515</v>
      </c>
      <c r="J11" s="74">
        <f t="shared" si="3"/>
        <v>1073</v>
      </c>
      <c r="K11" s="74">
        <f t="shared" si="3"/>
        <v>1677</v>
      </c>
      <c r="L11" s="74">
        <f t="shared" si="3"/>
        <v>2222</v>
      </c>
      <c r="M11" s="74">
        <f t="shared" si="3"/>
        <v>621</v>
      </c>
      <c r="N11" s="74">
        <f t="shared" si="3"/>
        <v>9517</v>
      </c>
      <c r="O11" s="74">
        <f t="shared" si="3"/>
        <v>206922</v>
      </c>
      <c r="P11" s="74">
        <f t="shared" si="3"/>
        <v>34625</v>
      </c>
      <c r="Q11" s="74">
        <f t="shared" si="3"/>
        <v>241547</v>
      </c>
    </row>
    <row r="12" spans="1:20" s="75" customFormat="1" ht="15.75">
      <c r="A12" s="655" t="s">
        <v>3233</v>
      </c>
      <c r="B12" s="655"/>
      <c r="C12" s="655"/>
      <c r="D12" s="656"/>
      <c r="E12" s="656"/>
      <c r="F12" s="656"/>
      <c r="G12" s="656"/>
      <c r="H12" s="656"/>
      <c r="I12" s="656"/>
      <c r="J12" s="656"/>
      <c r="K12" s="656"/>
      <c r="L12" s="656"/>
      <c r="M12" s="656"/>
      <c r="N12" s="656"/>
      <c r="O12" s="656"/>
      <c r="P12" s="656"/>
      <c r="Q12" s="656"/>
      <c r="R12" s="656"/>
      <c r="S12" s="656"/>
      <c r="T12" s="656"/>
    </row>
  </sheetData>
  <mergeCells count="9">
    <mergeCell ref="A1:Q1"/>
    <mergeCell ref="A2:Q2"/>
    <mergeCell ref="A3:E3"/>
    <mergeCell ref="A4:A6"/>
    <mergeCell ref="B4:B6"/>
    <mergeCell ref="C4:Q4"/>
    <mergeCell ref="C5:H5"/>
    <mergeCell ref="I5:N5"/>
    <mergeCell ref="O5:Q5"/>
  </mergeCells>
  <printOptions horizontalCentered="1" verticalCentered="1" gridLinesSet="0"/>
  <pageMargins left="0" right="0" top="0" bottom="0" header="0" footer="0"/>
  <pageSetup paperSize="9" scale="85" orientation="landscape" r:id="rId1"/>
  <headerFooter alignWithMargins="0"/>
</worksheet>
</file>

<file path=xl/worksheets/sheet35.xml><?xml version="1.0" encoding="utf-8"?>
<worksheet xmlns="http://schemas.openxmlformats.org/spreadsheetml/2006/main" xmlns:r="http://schemas.openxmlformats.org/officeDocument/2006/relationships">
  <sheetPr>
    <pageSetUpPr fitToPage="1"/>
  </sheetPr>
  <dimension ref="A1:T71"/>
  <sheetViews>
    <sheetView showGridLines="0" zoomScale="90" zoomScaleNormal="90" workbookViewId="0">
      <pane xSplit="2" ySplit="6" topLeftCell="C38"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6.5703125" style="29" customWidth="1"/>
    <col min="2" max="2" width="47.42578125" style="29" customWidth="1"/>
    <col min="3" max="4" width="11.140625" style="29" customWidth="1"/>
    <col min="5" max="5" width="5.42578125" style="29" bestFit="1" customWidth="1"/>
    <col min="6" max="6" width="6.42578125" style="29" bestFit="1" customWidth="1"/>
    <col min="7" max="7" width="5.42578125" style="29" bestFit="1" customWidth="1"/>
    <col min="8" max="8" width="6.42578125" style="29" bestFit="1" customWidth="1"/>
    <col min="9" max="9" width="11" style="29" customWidth="1"/>
    <col min="10" max="10" width="11.5703125" style="29" customWidth="1"/>
    <col min="11" max="12" width="5.42578125" style="29" bestFit="1" customWidth="1"/>
    <col min="13" max="13" width="4" style="29" bestFit="1" customWidth="1"/>
    <col min="14" max="14" width="5.42578125" style="29" bestFit="1" customWidth="1"/>
    <col min="15" max="15" width="7.42578125" style="29" bestFit="1" customWidth="1"/>
    <col min="16" max="16" width="6.42578125" style="29" bestFit="1" customWidth="1"/>
    <col min="17" max="17" width="7.42578125" style="29" bestFit="1" customWidth="1"/>
    <col min="18" max="18" width="6.140625" style="29" bestFit="1" customWidth="1"/>
    <col min="19" max="19" width="6.42578125" style="29" bestFit="1" customWidth="1"/>
    <col min="20" max="20" width="7.42578125" style="29" customWidth="1"/>
    <col min="21" max="16384" width="9.140625" style="29"/>
  </cols>
  <sheetData>
    <row r="1" spans="1:20" ht="19.5" customHeight="1">
      <c r="A1" s="765" t="s">
        <v>3180</v>
      </c>
      <c r="B1" s="765"/>
      <c r="C1" s="765"/>
      <c r="D1" s="765"/>
      <c r="E1" s="765"/>
      <c r="F1" s="765"/>
      <c r="G1" s="765"/>
      <c r="H1" s="765"/>
      <c r="I1" s="765"/>
      <c r="J1" s="765"/>
      <c r="K1" s="765"/>
      <c r="L1" s="765"/>
      <c r="M1" s="765"/>
      <c r="N1" s="765"/>
      <c r="O1" s="765"/>
      <c r="P1" s="765"/>
      <c r="Q1" s="765"/>
      <c r="R1" s="765"/>
      <c r="S1" s="765"/>
      <c r="T1" s="765"/>
    </row>
    <row r="2" spans="1:20">
      <c r="A2" s="1038" t="s">
        <v>3120</v>
      </c>
      <c r="B2" s="1038"/>
      <c r="C2" s="1038"/>
      <c r="D2" s="1038"/>
      <c r="E2" s="1038"/>
      <c r="F2" s="1038"/>
      <c r="G2" s="1038"/>
      <c r="H2" s="1038"/>
      <c r="I2" s="1038"/>
      <c r="J2" s="1038"/>
      <c r="K2" s="1038"/>
      <c r="L2" s="1038"/>
      <c r="M2" s="1038"/>
      <c r="N2" s="1038"/>
      <c r="O2" s="1038"/>
      <c r="P2" s="1038"/>
      <c r="Q2" s="1038"/>
      <c r="R2" s="1038"/>
      <c r="S2" s="1038"/>
      <c r="T2" s="1038"/>
    </row>
    <row r="3" spans="1:20" ht="5.25" customHeight="1">
      <c r="A3" s="1028"/>
      <c r="B3" s="1028"/>
      <c r="C3" s="1028"/>
      <c r="D3" s="1028"/>
      <c r="E3" s="1028"/>
    </row>
    <row r="4" spans="1:20" ht="43.5" customHeight="1">
      <c r="A4" s="822" t="s">
        <v>1997</v>
      </c>
      <c r="B4" s="840" t="s">
        <v>3105</v>
      </c>
      <c r="C4" s="769" t="s">
        <v>2906</v>
      </c>
      <c r="D4" s="770"/>
      <c r="E4" s="770"/>
      <c r="F4" s="770"/>
      <c r="G4" s="770"/>
      <c r="H4" s="770"/>
      <c r="I4" s="770"/>
      <c r="J4" s="770"/>
      <c r="K4" s="770"/>
      <c r="L4" s="770"/>
      <c r="M4" s="770"/>
      <c r="N4" s="770"/>
      <c r="O4" s="770"/>
      <c r="P4" s="770"/>
      <c r="Q4" s="770"/>
      <c r="R4" s="1023" t="s">
        <v>3032</v>
      </c>
      <c r="S4" s="1024"/>
      <c r="T4" s="1024"/>
    </row>
    <row r="5" spans="1:20" ht="20.25" customHeight="1">
      <c r="A5" s="823"/>
      <c r="B5" s="840"/>
      <c r="C5" s="769" t="s">
        <v>3088</v>
      </c>
      <c r="D5" s="770"/>
      <c r="E5" s="770"/>
      <c r="F5" s="770"/>
      <c r="G5" s="770"/>
      <c r="H5" s="770"/>
      <c r="I5" s="769" t="s">
        <v>1110</v>
      </c>
      <c r="J5" s="770"/>
      <c r="K5" s="770"/>
      <c r="L5" s="770"/>
      <c r="M5" s="770"/>
      <c r="N5" s="770"/>
      <c r="O5" s="769" t="s">
        <v>1111</v>
      </c>
      <c r="P5" s="770"/>
      <c r="Q5" s="832"/>
      <c r="R5" s="1025"/>
      <c r="S5" s="1026"/>
      <c r="T5" s="1026"/>
    </row>
    <row r="6" spans="1:20" ht="57" customHeight="1">
      <c r="A6" s="824"/>
      <c r="B6" s="840"/>
      <c r="C6" s="336" t="s">
        <v>2980</v>
      </c>
      <c r="D6" s="336" t="s">
        <v>2981</v>
      </c>
      <c r="E6" s="336" t="s">
        <v>2895</v>
      </c>
      <c r="F6" s="336" t="s">
        <v>2896</v>
      </c>
      <c r="G6" s="336" t="s">
        <v>2897</v>
      </c>
      <c r="H6" s="336" t="s">
        <v>2982</v>
      </c>
      <c r="I6" s="336" t="s">
        <v>2980</v>
      </c>
      <c r="J6" s="336" t="s">
        <v>2981</v>
      </c>
      <c r="K6" s="336" t="s">
        <v>2895</v>
      </c>
      <c r="L6" s="336" t="s">
        <v>2896</v>
      </c>
      <c r="M6" s="336" t="s">
        <v>2897</v>
      </c>
      <c r="N6" s="336" t="s">
        <v>2982</v>
      </c>
      <c r="O6" s="332" t="s">
        <v>1008</v>
      </c>
      <c r="P6" s="335" t="s">
        <v>1009</v>
      </c>
      <c r="Q6" s="331" t="s">
        <v>1010</v>
      </c>
      <c r="R6" s="411" t="s">
        <v>3089</v>
      </c>
      <c r="S6" s="411" t="s">
        <v>3090</v>
      </c>
      <c r="T6" s="412" t="s">
        <v>3091</v>
      </c>
    </row>
    <row r="7" spans="1:20" ht="25.5">
      <c r="A7" s="76" t="s">
        <v>1998</v>
      </c>
      <c r="B7" s="333" t="s">
        <v>2148</v>
      </c>
      <c r="C7" s="26">
        <v>2126</v>
      </c>
      <c r="D7" s="26">
        <v>99</v>
      </c>
      <c r="E7" s="26">
        <v>169</v>
      </c>
      <c r="F7" s="26">
        <v>285</v>
      </c>
      <c r="G7" s="26">
        <v>81</v>
      </c>
      <c r="H7" s="26">
        <v>1666</v>
      </c>
      <c r="I7" s="26">
        <v>602</v>
      </c>
      <c r="J7" s="26">
        <v>28</v>
      </c>
      <c r="K7" s="26">
        <v>49</v>
      </c>
      <c r="L7" s="26">
        <v>66</v>
      </c>
      <c r="M7" s="26">
        <v>22</v>
      </c>
      <c r="N7" s="26">
        <v>287</v>
      </c>
      <c r="O7" s="73">
        <f>SUM(C7:H7)</f>
        <v>4426</v>
      </c>
      <c r="P7" s="73">
        <f>SUM(I7:N7)</f>
        <v>1054</v>
      </c>
      <c r="Q7" s="73">
        <f>+P7+O7</f>
        <v>5480</v>
      </c>
      <c r="R7" s="27">
        <v>55</v>
      </c>
      <c r="S7" s="27">
        <v>5</v>
      </c>
      <c r="T7" s="73">
        <f>+S7+R7</f>
        <v>60</v>
      </c>
    </row>
    <row r="8" spans="1:20" ht="25.5">
      <c r="A8" s="76" t="s">
        <v>2000</v>
      </c>
      <c r="B8" s="333" t="s">
        <v>2149</v>
      </c>
      <c r="C8" s="26">
        <f t="shared" ref="C8:N8" si="0">SUM(C9:C12)</f>
        <v>34800</v>
      </c>
      <c r="D8" s="26">
        <f t="shared" si="0"/>
        <v>3726</v>
      </c>
      <c r="E8" s="26">
        <f t="shared" si="0"/>
        <v>5951</v>
      </c>
      <c r="F8" s="26">
        <f t="shared" si="0"/>
        <v>8014</v>
      </c>
      <c r="G8" s="26">
        <f t="shared" si="0"/>
        <v>2233</v>
      </c>
      <c r="H8" s="26">
        <f t="shared" si="0"/>
        <v>46477</v>
      </c>
      <c r="I8" s="26">
        <f t="shared" si="0"/>
        <v>6427</v>
      </c>
      <c r="J8" s="26">
        <f t="shared" si="0"/>
        <v>642</v>
      </c>
      <c r="K8" s="26">
        <f t="shared" si="0"/>
        <v>907</v>
      </c>
      <c r="L8" s="26">
        <f t="shared" si="0"/>
        <v>1235</v>
      </c>
      <c r="M8" s="26">
        <f t="shared" si="0"/>
        <v>325</v>
      </c>
      <c r="N8" s="26">
        <f t="shared" si="0"/>
        <v>5229</v>
      </c>
      <c r="O8" s="73">
        <f>SUM(C8:H8)</f>
        <v>101201</v>
      </c>
      <c r="P8" s="73">
        <f>SUM(I8:N8)</f>
        <v>14765</v>
      </c>
      <c r="Q8" s="73">
        <f>+P8+O8</f>
        <v>115966</v>
      </c>
      <c r="R8" s="27">
        <f>SUM(R9:R12)</f>
        <v>172</v>
      </c>
      <c r="S8" s="27">
        <f>SUM(S9:S12)</f>
        <v>8</v>
      </c>
      <c r="T8" s="73">
        <f>+S8+R8</f>
        <v>180</v>
      </c>
    </row>
    <row r="9" spans="1:20" ht="25.5" hidden="1" outlineLevel="1">
      <c r="A9" s="288" t="s">
        <v>2002</v>
      </c>
      <c r="B9" s="289" t="s">
        <v>2150</v>
      </c>
      <c r="C9" s="290">
        <v>30418</v>
      </c>
      <c r="D9" s="290">
        <v>3429</v>
      </c>
      <c r="E9" s="290">
        <v>5371</v>
      </c>
      <c r="F9" s="290">
        <v>7247</v>
      </c>
      <c r="G9" s="290">
        <v>2039</v>
      </c>
      <c r="H9" s="290">
        <v>41956</v>
      </c>
      <c r="I9" s="290">
        <v>5983</v>
      </c>
      <c r="J9" s="290">
        <v>609</v>
      </c>
      <c r="K9" s="290">
        <v>862</v>
      </c>
      <c r="L9" s="290">
        <v>1189</v>
      </c>
      <c r="M9" s="290">
        <v>314</v>
      </c>
      <c r="N9" s="290">
        <v>4993</v>
      </c>
      <c r="O9" s="291">
        <f t="shared" ref="O9:O69" si="1">SUM(C9:H9)</f>
        <v>90460</v>
      </c>
      <c r="P9" s="291">
        <f t="shared" ref="P9:P69" si="2">SUM(I9:N9)</f>
        <v>13950</v>
      </c>
      <c r="Q9" s="291">
        <f t="shared" ref="Q9:Q69" si="3">+P9+O9</f>
        <v>104410</v>
      </c>
      <c r="R9" s="290">
        <v>129</v>
      </c>
      <c r="S9" s="290">
        <v>8</v>
      </c>
      <c r="T9" s="291">
        <f t="shared" ref="T9:T69" si="4">+S9+R9</f>
        <v>137</v>
      </c>
    </row>
    <row r="10" spans="1:20" ht="25.5" hidden="1" outlineLevel="1">
      <c r="A10" s="288" t="s">
        <v>2004</v>
      </c>
      <c r="B10" s="289" t="s">
        <v>2151</v>
      </c>
      <c r="C10" s="290">
        <v>1397</v>
      </c>
      <c r="D10" s="290">
        <v>102</v>
      </c>
      <c r="E10" s="290">
        <v>174</v>
      </c>
      <c r="F10" s="290">
        <v>237</v>
      </c>
      <c r="G10" s="290">
        <v>64</v>
      </c>
      <c r="H10" s="290">
        <v>1493</v>
      </c>
      <c r="I10" s="290">
        <v>27</v>
      </c>
      <c r="J10" s="290">
        <v>1</v>
      </c>
      <c r="K10" s="290">
        <v>1</v>
      </c>
      <c r="L10" s="290">
        <v>4</v>
      </c>
      <c r="M10" s="290">
        <v>0</v>
      </c>
      <c r="N10" s="290">
        <v>15</v>
      </c>
      <c r="O10" s="291">
        <f t="shared" si="1"/>
        <v>3467</v>
      </c>
      <c r="P10" s="291">
        <f t="shared" si="2"/>
        <v>48</v>
      </c>
      <c r="Q10" s="291">
        <f t="shared" si="3"/>
        <v>3515</v>
      </c>
      <c r="R10" s="290">
        <v>3</v>
      </c>
      <c r="S10" s="290">
        <v>0</v>
      </c>
      <c r="T10" s="291">
        <f t="shared" si="4"/>
        <v>3</v>
      </c>
    </row>
    <row r="11" spans="1:20" ht="25.5" hidden="1" outlineLevel="1">
      <c r="A11" s="288" t="s">
        <v>2152</v>
      </c>
      <c r="B11" s="289" t="s">
        <v>2153</v>
      </c>
      <c r="C11" s="290">
        <v>2242</v>
      </c>
      <c r="D11" s="290">
        <v>152</v>
      </c>
      <c r="E11" s="290">
        <v>320</v>
      </c>
      <c r="F11" s="290">
        <v>441</v>
      </c>
      <c r="G11" s="290">
        <v>96</v>
      </c>
      <c r="H11" s="290">
        <v>2409</v>
      </c>
      <c r="I11" s="290">
        <v>202</v>
      </c>
      <c r="J11" s="290">
        <v>21</v>
      </c>
      <c r="K11" s="290">
        <v>23</v>
      </c>
      <c r="L11" s="290">
        <v>25</v>
      </c>
      <c r="M11" s="290">
        <v>6</v>
      </c>
      <c r="N11" s="290">
        <v>118</v>
      </c>
      <c r="O11" s="291">
        <f t="shared" si="1"/>
        <v>5660</v>
      </c>
      <c r="P11" s="291">
        <f t="shared" si="2"/>
        <v>395</v>
      </c>
      <c r="Q11" s="291">
        <f t="shared" si="3"/>
        <v>6055</v>
      </c>
      <c r="R11" s="290">
        <v>30</v>
      </c>
      <c r="S11" s="290">
        <v>0</v>
      </c>
      <c r="T11" s="291">
        <f t="shared" si="4"/>
        <v>30</v>
      </c>
    </row>
    <row r="12" spans="1:20" ht="38.25" hidden="1" outlineLevel="1">
      <c r="A12" s="288" t="s">
        <v>2006</v>
      </c>
      <c r="B12" s="289" t="s">
        <v>2154</v>
      </c>
      <c r="C12" s="290">
        <v>743</v>
      </c>
      <c r="D12" s="290">
        <v>43</v>
      </c>
      <c r="E12" s="290">
        <v>86</v>
      </c>
      <c r="F12" s="290">
        <v>89</v>
      </c>
      <c r="G12" s="290">
        <v>34</v>
      </c>
      <c r="H12" s="290">
        <v>619</v>
      </c>
      <c r="I12" s="290">
        <v>215</v>
      </c>
      <c r="J12" s="290">
        <v>11</v>
      </c>
      <c r="K12" s="290">
        <v>21</v>
      </c>
      <c r="L12" s="290">
        <v>17</v>
      </c>
      <c r="M12" s="290">
        <v>5</v>
      </c>
      <c r="N12" s="290">
        <v>103</v>
      </c>
      <c r="O12" s="291">
        <f t="shared" si="1"/>
        <v>1614</v>
      </c>
      <c r="P12" s="291">
        <f t="shared" si="2"/>
        <v>372</v>
      </c>
      <c r="Q12" s="291">
        <f t="shared" si="3"/>
        <v>1986</v>
      </c>
      <c r="R12" s="290">
        <v>10</v>
      </c>
      <c r="S12" s="290">
        <v>0</v>
      </c>
      <c r="T12" s="291">
        <f t="shared" si="4"/>
        <v>10</v>
      </c>
    </row>
    <row r="13" spans="1:20" s="75" customFormat="1" ht="51" collapsed="1">
      <c r="A13" s="76" t="s">
        <v>2008</v>
      </c>
      <c r="B13" s="333" t="s">
        <v>2155</v>
      </c>
      <c r="C13" s="26">
        <f t="shared" ref="C13:N13" si="5">SUM(C14:C20)</f>
        <v>14569</v>
      </c>
      <c r="D13" s="26">
        <f t="shared" si="5"/>
        <v>331</v>
      </c>
      <c r="E13" s="26">
        <f t="shared" si="5"/>
        <v>784</v>
      </c>
      <c r="F13" s="26">
        <f t="shared" si="5"/>
        <v>1294</v>
      </c>
      <c r="G13" s="26">
        <f t="shared" si="5"/>
        <v>283</v>
      </c>
      <c r="H13" s="26">
        <f t="shared" si="5"/>
        <v>11224</v>
      </c>
      <c r="I13" s="26">
        <f t="shared" si="5"/>
        <v>51</v>
      </c>
      <c r="J13" s="26">
        <f t="shared" si="5"/>
        <v>3</v>
      </c>
      <c r="K13" s="26">
        <f t="shared" si="5"/>
        <v>4</v>
      </c>
      <c r="L13" s="26">
        <f t="shared" si="5"/>
        <v>10</v>
      </c>
      <c r="M13" s="26">
        <f t="shared" si="5"/>
        <v>0</v>
      </c>
      <c r="N13" s="26">
        <f t="shared" si="5"/>
        <v>35</v>
      </c>
      <c r="O13" s="73">
        <f t="shared" si="1"/>
        <v>28485</v>
      </c>
      <c r="P13" s="73">
        <f t="shared" si="2"/>
        <v>103</v>
      </c>
      <c r="Q13" s="73">
        <f t="shared" si="3"/>
        <v>28588</v>
      </c>
      <c r="R13" s="27">
        <f>SUM(R14:R20)</f>
        <v>442</v>
      </c>
      <c r="S13" s="27">
        <f>SUM(S14:S20)</f>
        <v>0</v>
      </c>
      <c r="T13" s="73">
        <f t="shared" si="4"/>
        <v>442</v>
      </c>
    </row>
    <row r="14" spans="1:20" ht="25.5" hidden="1" outlineLevel="1">
      <c r="A14" s="288" t="s">
        <v>2010</v>
      </c>
      <c r="B14" s="289" t="s">
        <v>2156</v>
      </c>
      <c r="C14" s="290">
        <v>10043</v>
      </c>
      <c r="D14" s="290">
        <v>205</v>
      </c>
      <c r="E14" s="290">
        <v>492</v>
      </c>
      <c r="F14" s="290">
        <v>883</v>
      </c>
      <c r="G14" s="290">
        <v>171</v>
      </c>
      <c r="H14" s="290">
        <v>7562</v>
      </c>
      <c r="I14" s="290">
        <v>25</v>
      </c>
      <c r="J14" s="290">
        <v>0</v>
      </c>
      <c r="K14" s="290">
        <v>0</v>
      </c>
      <c r="L14" s="290">
        <v>1</v>
      </c>
      <c r="M14" s="290">
        <v>0</v>
      </c>
      <c r="N14" s="290">
        <v>12</v>
      </c>
      <c r="O14" s="291">
        <f t="shared" si="1"/>
        <v>19356</v>
      </c>
      <c r="P14" s="291">
        <f t="shared" si="2"/>
        <v>38</v>
      </c>
      <c r="Q14" s="291">
        <f t="shared" si="3"/>
        <v>19394</v>
      </c>
      <c r="R14" s="290">
        <v>288</v>
      </c>
      <c r="S14" s="290">
        <v>0</v>
      </c>
      <c r="T14" s="291">
        <f t="shared" si="4"/>
        <v>288</v>
      </c>
    </row>
    <row r="15" spans="1:20" ht="38.25" hidden="1" outlineLevel="1">
      <c r="A15" s="288" t="s">
        <v>2012</v>
      </c>
      <c r="B15" s="289" t="s">
        <v>2157</v>
      </c>
      <c r="C15" s="290">
        <v>1193</v>
      </c>
      <c r="D15" s="290">
        <v>22</v>
      </c>
      <c r="E15" s="290">
        <v>69</v>
      </c>
      <c r="F15" s="290">
        <v>81</v>
      </c>
      <c r="G15" s="290">
        <v>21</v>
      </c>
      <c r="H15" s="290">
        <v>1044</v>
      </c>
      <c r="I15" s="290">
        <v>0</v>
      </c>
      <c r="J15" s="290">
        <v>0</v>
      </c>
      <c r="K15" s="290">
        <v>1</v>
      </c>
      <c r="L15" s="290">
        <v>0</v>
      </c>
      <c r="M15" s="290">
        <v>0</v>
      </c>
      <c r="N15" s="290">
        <v>1</v>
      </c>
      <c r="O15" s="291">
        <f t="shared" si="1"/>
        <v>2430</v>
      </c>
      <c r="P15" s="291">
        <f t="shared" si="2"/>
        <v>2</v>
      </c>
      <c r="Q15" s="291">
        <f t="shared" si="3"/>
        <v>2432</v>
      </c>
      <c r="R15" s="290">
        <v>31</v>
      </c>
      <c r="S15" s="290">
        <v>0</v>
      </c>
      <c r="T15" s="291">
        <f t="shared" si="4"/>
        <v>31</v>
      </c>
    </row>
    <row r="16" spans="1:20" ht="51" hidden="1" outlineLevel="1">
      <c r="A16" s="288" t="s">
        <v>2158</v>
      </c>
      <c r="B16" s="289" t="s">
        <v>2159</v>
      </c>
      <c r="C16" s="290">
        <v>1674</v>
      </c>
      <c r="D16" s="290">
        <v>48</v>
      </c>
      <c r="E16" s="290">
        <v>107</v>
      </c>
      <c r="F16" s="290">
        <v>169</v>
      </c>
      <c r="G16" s="290">
        <v>47</v>
      </c>
      <c r="H16" s="290">
        <v>1345</v>
      </c>
      <c r="I16" s="290">
        <v>10</v>
      </c>
      <c r="J16" s="290">
        <v>1</v>
      </c>
      <c r="K16" s="290">
        <v>3</v>
      </c>
      <c r="L16" s="290">
        <v>8</v>
      </c>
      <c r="M16" s="290">
        <v>0</v>
      </c>
      <c r="N16" s="290">
        <v>10</v>
      </c>
      <c r="O16" s="291">
        <f t="shared" si="1"/>
        <v>3390</v>
      </c>
      <c r="P16" s="291">
        <f t="shared" si="2"/>
        <v>32</v>
      </c>
      <c r="Q16" s="291">
        <f t="shared" si="3"/>
        <v>3422</v>
      </c>
      <c r="R16" s="290">
        <v>73</v>
      </c>
      <c r="S16" s="290">
        <v>0</v>
      </c>
      <c r="T16" s="291">
        <f t="shared" si="4"/>
        <v>73</v>
      </c>
    </row>
    <row r="17" spans="1:20" ht="25.5" hidden="1" outlineLevel="1">
      <c r="A17" s="288" t="s">
        <v>2160</v>
      </c>
      <c r="B17" s="289" t="s">
        <v>2161</v>
      </c>
      <c r="C17" s="290">
        <v>392</v>
      </c>
      <c r="D17" s="290">
        <v>14</v>
      </c>
      <c r="E17" s="290">
        <v>37</v>
      </c>
      <c r="F17" s="290">
        <v>41</v>
      </c>
      <c r="G17" s="290">
        <v>10</v>
      </c>
      <c r="H17" s="290">
        <v>307</v>
      </c>
      <c r="I17" s="290">
        <v>0</v>
      </c>
      <c r="J17" s="290">
        <v>0</v>
      </c>
      <c r="K17" s="290">
        <v>0</v>
      </c>
      <c r="L17" s="290">
        <v>0</v>
      </c>
      <c r="M17" s="290">
        <v>0</v>
      </c>
      <c r="N17" s="290">
        <v>0</v>
      </c>
      <c r="O17" s="291">
        <f t="shared" si="1"/>
        <v>801</v>
      </c>
      <c r="P17" s="291">
        <f t="shared" si="2"/>
        <v>0</v>
      </c>
      <c r="Q17" s="291">
        <f t="shared" si="3"/>
        <v>801</v>
      </c>
      <c r="R17" s="290">
        <v>4</v>
      </c>
      <c r="S17" s="290">
        <v>0</v>
      </c>
      <c r="T17" s="291">
        <f t="shared" si="4"/>
        <v>4</v>
      </c>
    </row>
    <row r="18" spans="1:20" s="659" customFormat="1" ht="25.5" hidden="1" outlineLevel="1">
      <c r="A18" s="663" t="s">
        <v>2162</v>
      </c>
      <c r="B18" s="664" t="s">
        <v>2163</v>
      </c>
      <c r="C18" s="667">
        <v>211</v>
      </c>
      <c r="D18" s="667">
        <v>5</v>
      </c>
      <c r="E18" s="667">
        <v>23</v>
      </c>
      <c r="F18" s="667">
        <v>23</v>
      </c>
      <c r="G18" s="667">
        <v>9</v>
      </c>
      <c r="H18" s="667">
        <v>147</v>
      </c>
      <c r="I18" s="667">
        <v>1</v>
      </c>
      <c r="J18" s="667">
        <v>0</v>
      </c>
      <c r="K18" s="667">
        <v>0</v>
      </c>
      <c r="L18" s="667">
        <v>0</v>
      </c>
      <c r="M18" s="667">
        <v>0</v>
      </c>
      <c r="N18" s="667">
        <v>3</v>
      </c>
      <c r="O18" s="666">
        <f t="shared" si="1"/>
        <v>418</v>
      </c>
      <c r="P18" s="666">
        <f t="shared" si="2"/>
        <v>4</v>
      </c>
      <c r="Q18" s="666">
        <f t="shared" si="3"/>
        <v>422</v>
      </c>
      <c r="R18" s="667">
        <v>7</v>
      </c>
      <c r="S18" s="667">
        <v>0</v>
      </c>
      <c r="T18" s="666">
        <f t="shared" si="4"/>
        <v>7</v>
      </c>
    </row>
    <row r="19" spans="1:20" ht="25.5" hidden="1" outlineLevel="1">
      <c r="A19" s="288" t="s">
        <v>2164</v>
      </c>
      <c r="B19" s="289" t="s">
        <v>2165</v>
      </c>
      <c r="C19" s="290">
        <v>12</v>
      </c>
      <c r="D19" s="290">
        <v>0</v>
      </c>
      <c r="E19" s="290">
        <v>0</v>
      </c>
      <c r="F19" s="290">
        <v>1</v>
      </c>
      <c r="G19" s="290">
        <v>1</v>
      </c>
      <c r="H19" s="290">
        <v>6</v>
      </c>
      <c r="I19" s="290">
        <v>0</v>
      </c>
      <c r="J19" s="290">
        <v>0</v>
      </c>
      <c r="K19" s="290">
        <v>0</v>
      </c>
      <c r="L19" s="290">
        <v>0</v>
      </c>
      <c r="M19" s="290">
        <v>0</v>
      </c>
      <c r="N19" s="290">
        <v>0</v>
      </c>
      <c r="O19" s="291">
        <f t="shared" si="1"/>
        <v>20</v>
      </c>
      <c r="P19" s="291">
        <f t="shared" si="2"/>
        <v>0</v>
      </c>
      <c r="Q19" s="291">
        <f t="shared" si="3"/>
        <v>20</v>
      </c>
      <c r="R19" s="290">
        <v>1</v>
      </c>
      <c r="S19" s="290">
        <v>0</v>
      </c>
      <c r="T19" s="291">
        <f t="shared" si="4"/>
        <v>1</v>
      </c>
    </row>
    <row r="20" spans="1:20" ht="38.25" hidden="1" outlineLevel="1">
      <c r="A20" s="288" t="s">
        <v>2014</v>
      </c>
      <c r="B20" s="289" t="s">
        <v>2166</v>
      </c>
      <c r="C20" s="290">
        <v>1044</v>
      </c>
      <c r="D20" s="290">
        <v>37</v>
      </c>
      <c r="E20" s="290">
        <v>56</v>
      </c>
      <c r="F20" s="290">
        <v>96</v>
      </c>
      <c r="G20" s="290">
        <v>24</v>
      </c>
      <c r="H20" s="290">
        <v>813</v>
      </c>
      <c r="I20" s="290">
        <v>15</v>
      </c>
      <c r="J20" s="290">
        <v>2</v>
      </c>
      <c r="K20" s="290">
        <v>0</v>
      </c>
      <c r="L20" s="290">
        <v>1</v>
      </c>
      <c r="M20" s="290">
        <v>0</v>
      </c>
      <c r="N20" s="290">
        <v>9</v>
      </c>
      <c r="O20" s="291">
        <f t="shared" si="1"/>
        <v>2070</v>
      </c>
      <c r="P20" s="291">
        <f t="shared" si="2"/>
        <v>27</v>
      </c>
      <c r="Q20" s="291">
        <f t="shared" si="3"/>
        <v>2097</v>
      </c>
      <c r="R20" s="290">
        <v>38</v>
      </c>
      <c r="S20" s="290">
        <v>0</v>
      </c>
      <c r="T20" s="291">
        <f t="shared" si="4"/>
        <v>38</v>
      </c>
    </row>
    <row r="21" spans="1:20" ht="48" customHeight="1" collapsed="1">
      <c r="A21" s="77" t="s">
        <v>2016</v>
      </c>
      <c r="B21" s="333" t="s">
        <v>2167</v>
      </c>
      <c r="C21" s="26">
        <f t="shared" ref="C21:N21" si="6">SUM(C22:C28)</f>
        <v>516</v>
      </c>
      <c r="D21" s="26">
        <f t="shared" si="6"/>
        <v>15</v>
      </c>
      <c r="E21" s="26">
        <f t="shared" si="6"/>
        <v>40</v>
      </c>
      <c r="F21" s="26">
        <f t="shared" si="6"/>
        <v>67</v>
      </c>
      <c r="G21" s="26">
        <f t="shared" si="6"/>
        <v>11</v>
      </c>
      <c r="H21" s="26">
        <f t="shared" si="6"/>
        <v>483</v>
      </c>
      <c r="I21" s="26">
        <f t="shared" si="6"/>
        <v>207</v>
      </c>
      <c r="J21" s="26">
        <f t="shared" si="6"/>
        <v>6</v>
      </c>
      <c r="K21" s="26">
        <f t="shared" si="6"/>
        <v>15</v>
      </c>
      <c r="L21" s="26">
        <f t="shared" si="6"/>
        <v>30</v>
      </c>
      <c r="M21" s="26">
        <f t="shared" si="6"/>
        <v>6</v>
      </c>
      <c r="N21" s="26">
        <f t="shared" si="6"/>
        <v>106</v>
      </c>
      <c r="O21" s="73">
        <f t="shared" si="1"/>
        <v>1132</v>
      </c>
      <c r="P21" s="73">
        <f t="shared" si="2"/>
        <v>370</v>
      </c>
      <c r="Q21" s="73">
        <f t="shared" si="3"/>
        <v>1502</v>
      </c>
      <c r="R21" s="27">
        <f>SUM(R22:R28)</f>
        <v>20</v>
      </c>
      <c r="S21" s="27">
        <f>SUM(S22:S28)</f>
        <v>0</v>
      </c>
      <c r="T21" s="73">
        <f t="shared" si="4"/>
        <v>20</v>
      </c>
    </row>
    <row r="22" spans="1:20" ht="25.5" hidden="1" outlineLevel="1">
      <c r="A22" s="288" t="s">
        <v>2018</v>
      </c>
      <c r="B22" s="289" t="s">
        <v>2168</v>
      </c>
      <c r="C22" s="290">
        <v>113</v>
      </c>
      <c r="D22" s="290">
        <v>7</v>
      </c>
      <c r="E22" s="290">
        <v>15</v>
      </c>
      <c r="F22" s="290">
        <v>15</v>
      </c>
      <c r="G22" s="290">
        <v>3</v>
      </c>
      <c r="H22" s="290">
        <v>153</v>
      </c>
      <c r="I22" s="290">
        <v>37</v>
      </c>
      <c r="J22" s="290">
        <v>1</v>
      </c>
      <c r="K22" s="290">
        <v>4</v>
      </c>
      <c r="L22" s="290">
        <v>5</v>
      </c>
      <c r="M22" s="290">
        <v>1</v>
      </c>
      <c r="N22" s="290">
        <v>25</v>
      </c>
      <c r="O22" s="291">
        <f t="shared" si="1"/>
        <v>306</v>
      </c>
      <c r="P22" s="291">
        <f t="shared" si="2"/>
        <v>73</v>
      </c>
      <c r="Q22" s="291">
        <f t="shared" si="3"/>
        <v>379</v>
      </c>
      <c r="R22" s="290">
        <v>2</v>
      </c>
      <c r="S22" s="290">
        <v>0</v>
      </c>
      <c r="T22" s="291">
        <f t="shared" si="4"/>
        <v>2</v>
      </c>
    </row>
    <row r="23" spans="1:20" ht="25.5" hidden="1" outlineLevel="1">
      <c r="A23" s="288" t="s">
        <v>2020</v>
      </c>
      <c r="B23" s="289" t="s">
        <v>2169</v>
      </c>
      <c r="C23" s="290">
        <v>105</v>
      </c>
      <c r="D23" s="290">
        <v>2</v>
      </c>
      <c r="E23" s="290">
        <v>6</v>
      </c>
      <c r="F23" s="290">
        <v>12</v>
      </c>
      <c r="G23" s="290">
        <v>0</v>
      </c>
      <c r="H23" s="290">
        <v>64</v>
      </c>
      <c r="I23" s="290">
        <v>37</v>
      </c>
      <c r="J23" s="290">
        <v>0</v>
      </c>
      <c r="K23" s="290">
        <v>4</v>
      </c>
      <c r="L23" s="290">
        <v>8</v>
      </c>
      <c r="M23" s="290">
        <v>3</v>
      </c>
      <c r="N23" s="290">
        <v>26</v>
      </c>
      <c r="O23" s="291">
        <f t="shared" si="1"/>
        <v>189</v>
      </c>
      <c r="P23" s="291">
        <f t="shared" si="2"/>
        <v>78</v>
      </c>
      <c r="Q23" s="291">
        <f t="shared" ref="Q23:Q28" si="7">+P23+O23</f>
        <v>267</v>
      </c>
      <c r="R23" s="290">
        <v>4</v>
      </c>
      <c r="S23" s="290">
        <v>0</v>
      </c>
      <c r="T23" s="291">
        <f t="shared" si="4"/>
        <v>4</v>
      </c>
    </row>
    <row r="24" spans="1:20" ht="25.5" hidden="1" outlineLevel="1">
      <c r="A24" s="288" t="s">
        <v>2170</v>
      </c>
      <c r="B24" s="289" t="s">
        <v>2171</v>
      </c>
      <c r="C24" s="290">
        <v>22</v>
      </c>
      <c r="D24" s="290">
        <v>1</v>
      </c>
      <c r="E24" s="290">
        <v>3</v>
      </c>
      <c r="F24" s="290">
        <v>5</v>
      </c>
      <c r="G24" s="290">
        <v>2</v>
      </c>
      <c r="H24" s="290">
        <v>19</v>
      </c>
      <c r="I24" s="290">
        <v>1</v>
      </c>
      <c r="J24" s="290">
        <v>0</v>
      </c>
      <c r="K24" s="290">
        <v>0</v>
      </c>
      <c r="L24" s="290">
        <v>0</v>
      </c>
      <c r="M24" s="290">
        <v>0</v>
      </c>
      <c r="N24" s="290">
        <v>3</v>
      </c>
      <c r="O24" s="291">
        <f t="shared" si="1"/>
        <v>52</v>
      </c>
      <c r="P24" s="291">
        <f t="shared" si="2"/>
        <v>4</v>
      </c>
      <c r="Q24" s="291">
        <f t="shared" si="7"/>
        <v>56</v>
      </c>
      <c r="R24" s="290">
        <v>3</v>
      </c>
      <c r="S24" s="290">
        <v>0</v>
      </c>
      <c r="T24" s="291">
        <f t="shared" si="4"/>
        <v>3</v>
      </c>
    </row>
    <row r="25" spans="1:20" ht="25.5" hidden="1" outlineLevel="1">
      <c r="A25" s="288" t="s">
        <v>2172</v>
      </c>
      <c r="B25" s="289" t="s">
        <v>2173</v>
      </c>
      <c r="C25" s="290">
        <v>85</v>
      </c>
      <c r="D25" s="290">
        <v>3</v>
      </c>
      <c r="E25" s="290">
        <v>5</v>
      </c>
      <c r="F25" s="290">
        <v>13</v>
      </c>
      <c r="G25" s="290">
        <v>2</v>
      </c>
      <c r="H25" s="290">
        <v>74</v>
      </c>
      <c r="I25" s="290">
        <v>47</v>
      </c>
      <c r="J25" s="290">
        <v>1</v>
      </c>
      <c r="K25" s="290">
        <v>1</v>
      </c>
      <c r="L25" s="290">
        <v>4</v>
      </c>
      <c r="M25" s="290">
        <v>0</v>
      </c>
      <c r="N25" s="290">
        <v>26</v>
      </c>
      <c r="O25" s="291">
        <f t="shared" si="1"/>
        <v>182</v>
      </c>
      <c r="P25" s="291">
        <f t="shared" si="2"/>
        <v>79</v>
      </c>
      <c r="Q25" s="291">
        <f t="shared" si="7"/>
        <v>261</v>
      </c>
      <c r="R25" s="290">
        <v>4</v>
      </c>
      <c r="S25" s="290">
        <v>0</v>
      </c>
      <c r="T25" s="291">
        <f t="shared" si="4"/>
        <v>4</v>
      </c>
    </row>
    <row r="26" spans="1:20" ht="38.25" hidden="1" outlineLevel="1">
      <c r="A26" s="288" t="s">
        <v>2174</v>
      </c>
      <c r="B26" s="289" t="s">
        <v>2175</v>
      </c>
      <c r="C26" s="405">
        <v>82</v>
      </c>
      <c r="D26" s="405">
        <v>2</v>
      </c>
      <c r="E26" s="405">
        <v>5</v>
      </c>
      <c r="F26" s="405">
        <v>9</v>
      </c>
      <c r="G26" s="405">
        <v>1</v>
      </c>
      <c r="H26" s="405">
        <v>58</v>
      </c>
      <c r="I26" s="405">
        <v>72</v>
      </c>
      <c r="J26" s="405">
        <v>3</v>
      </c>
      <c r="K26" s="405">
        <v>6</v>
      </c>
      <c r="L26" s="405">
        <v>11</v>
      </c>
      <c r="M26" s="405">
        <v>2</v>
      </c>
      <c r="N26" s="405">
        <v>19</v>
      </c>
      <c r="O26" s="291">
        <f t="shared" si="1"/>
        <v>157</v>
      </c>
      <c r="P26" s="291">
        <f t="shared" si="2"/>
        <v>113</v>
      </c>
      <c r="Q26" s="291">
        <f t="shared" si="7"/>
        <v>270</v>
      </c>
      <c r="R26" s="405">
        <v>0</v>
      </c>
      <c r="S26" s="405">
        <v>0</v>
      </c>
      <c r="T26" s="291">
        <f t="shared" si="4"/>
        <v>0</v>
      </c>
    </row>
    <row r="27" spans="1:20" ht="25.5" hidden="1" outlineLevel="1">
      <c r="A27" s="288" t="s">
        <v>2176</v>
      </c>
      <c r="B27" s="289" t="s">
        <v>2177</v>
      </c>
      <c r="C27" s="405">
        <v>29</v>
      </c>
      <c r="D27" s="405">
        <v>0</v>
      </c>
      <c r="E27" s="405">
        <v>1</v>
      </c>
      <c r="F27" s="405">
        <v>3</v>
      </c>
      <c r="G27" s="405">
        <v>0</v>
      </c>
      <c r="H27" s="405">
        <v>37</v>
      </c>
      <c r="I27" s="405">
        <v>3</v>
      </c>
      <c r="J27" s="405">
        <v>0</v>
      </c>
      <c r="K27" s="405">
        <v>0</v>
      </c>
      <c r="L27" s="405">
        <v>0</v>
      </c>
      <c r="M27" s="405">
        <v>0</v>
      </c>
      <c r="N27" s="405">
        <v>0</v>
      </c>
      <c r="O27" s="291">
        <f t="shared" si="1"/>
        <v>70</v>
      </c>
      <c r="P27" s="291">
        <f t="shared" si="2"/>
        <v>3</v>
      </c>
      <c r="Q27" s="291">
        <f t="shared" si="7"/>
        <v>73</v>
      </c>
      <c r="R27" s="405">
        <v>2</v>
      </c>
      <c r="S27" s="405">
        <v>0</v>
      </c>
      <c r="T27" s="291">
        <f t="shared" si="4"/>
        <v>2</v>
      </c>
    </row>
    <row r="28" spans="1:20" ht="38.25" hidden="1" outlineLevel="1">
      <c r="A28" s="288" t="s">
        <v>2022</v>
      </c>
      <c r="B28" s="289" t="s">
        <v>2178</v>
      </c>
      <c r="C28" s="405">
        <v>80</v>
      </c>
      <c r="D28" s="405">
        <v>0</v>
      </c>
      <c r="E28" s="405">
        <v>5</v>
      </c>
      <c r="F28" s="405">
        <v>10</v>
      </c>
      <c r="G28" s="405">
        <v>3</v>
      </c>
      <c r="H28" s="405">
        <v>78</v>
      </c>
      <c r="I28" s="405">
        <v>10</v>
      </c>
      <c r="J28" s="405">
        <v>1</v>
      </c>
      <c r="K28" s="405">
        <v>0</v>
      </c>
      <c r="L28" s="405">
        <v>2</v>
      </c>
      <c r="M28" s="405">
        <v>0</v>
      </c>
      <c r="N28" s="405">
        <v>7</v>
      </c>
      <c r="O28" s="291">
        <f t="shared" si="1"/>
        <v>176</v>
      </c>
      <c r="P28" s="291">
        <f t="shared" si="2"/>
        <v>20</v>
      </c>
      <c r="Q28" s="291">
        <f t="shared" si="7"/>
        <v>196</v>
      </c>
      <c r="R28" s="405">
        <v>5</v>
      </c>
      <c r="S28" s="405">
        <v>0</v>
      </c>
      <c r="T28" s="291">
        <f t="shared" si="4"/>
        <v>5</v>
      </c>
    </row>
    <row r="29" spans="1:20" ht="51" collapsed="1">
      <c r="A29" s="77" t="s">
        <v>2024</v>
      </c>
      <c r="B29" s="78" t="s">
        <v>2179</v>
      </c>
      <c r="C29" s="403">
        <f t="shared" ref="C29:N29" si="8">SUM(C30:C34)</f>
        <v>3262</v>
      </c>
      <c r="D29" s="403">
        <f t="shared" si="8"/>
        <v>97</v>
      </c>
      <c r="E29" s="403">
        <f t="shared" si="8"/>
        <v>244</v>
      </c>
      <c r="F29" s="403">
        <f t="shared" si="8"/>
        <v>343</v>
      </c>
      <c r="G29" s="404">
        <f t="shared" si="8"/>
        <v>69</v>
      </c>
      <c r="H29" s="404">
        <f t="shared" si="8"/>
        <v>1666</v>
      </c>
      <c r="I29" s="403">
        <f t="shared" si="8"/>
        <v>1818</v>
      </c>
      <c r="J29" s="403">
        <f t="shared" si="8"/>
        <v>48</v>
      </c>
      <c r="K29" s="403">
        <f t="shared" si="8"/>
        <v>125</v>
      </c>
      <c r="L29" s="403">
        <f t="shared" si="8"/>
        <v>150</v>
      </c>
      <c r="M29" s="404">
        <f t="shared" si="8"/>
        <v>48</v>
      </c>
      <c r="N29" s="404">
        <f t="shared" si="8"/>
        <v>644</v>
      </c>
      <c r="O29" s="73">
        <f t="shared" si="1"/>
        <v>5681</v>
      </c>
      <c r="P29" s="73">
        <f t="shared" si="2"/>
        <v>2833</v>
      </c>
      <c r="Q29" s="73">
        <f t="shared" si="3"/>
        <v>8514</v>
      </c>
      <c r="R29" s="73">
        <f>SUM(R30:R34)</f>
        <v>15</v>
      </c>
      <c r="S29" s="73">
        <f>SUM(S30:S34)</f>
        <v>1</v>
      </c>
      <c r="T29" s="73">
        <f t="shared" si="4"/>
        <v>16</v>
      </c>
    </row>
    <row r="30" spans="1:20" ht="25.5" hidden="1" outlineLevel="1">
      <c r="A30" s="288" t="s">
        <v>2180</v>
      </c>
      <c r="B30" s="289" t="s">
        <v>2181</v>
      </c>
      <c r="C30" s="405">
        <v>488</v>
      </c>
      <c r="D30" s="405">
        <v>11</v>
      </c>
      <c r="E30" s="405">
        <v>35</v>
      </c>
      <c r="F30" s="405">
        <v>38</v>
      </c>
      <c r="G30" s="405">
        <v>6</v>
      </c>
      <c r="H30" s="405">
        <v>226</v>
      </c>
      <c r="I30" s="405">
        <v>505</v>
      </c>
      <c r="J30" s="405">
        <v>14</v>
      </c>
      <c r="K30" s="405">
        <v>33</v>
      </c>
      <c r="L30" s="405">
        <v>30</v>
      </c>
      <c r="M30" s="405">
        <v>5</v>
      </c>
      <c r="N30" s="405">
        <v>159</v>
      </c>
      <c r="O30" s="291">
        <f t="shared" si="1"/>
        <v>804</v>
      </c>
      <c r="P30" s="291">
        <f t="shared" si="2"/>
        <v>746</v>
      </c>
      <c r="Q30" s="291">
        <f t="shared" si="3"/>
        <v>1550</v>
      </c>
      <c r="R30" s="405">
        <v>2</v>
      </c>
      <c r="S30" s="405">
        <v>0</v>
      </c>
      <c r="T30" s="291">
        <f t="shared" si="4"/>
        <v>2</v>
      </c>
    </row>
    <row r="31" spans="1:20" ht="51" hidden="1" outlineLevel="1">
      <c r="A31" s="288" t="s">
        <v>2182</v>
      </c>
      <c r="B31" s="289" t="s">
        <v>2183</v>
      </c>
      <c r="C31" s="405">
        <v>70</v>
      </c>
      <c r="D31" s="405">
        <v>3</v>
      </c>
      <c r="E31" s="405">
        <v>5</v>
      </c>
      <c r="F31" s="405">
        <v>3</v>
      </c>
      <c r="G31" s="405">
        <v>0</v>
      </c>
      <c r="H31" s="405">
        <v>48</v>
      </c>
      <c r="I31" s="405">
        <v>79</v>
      </c>
      <c r="J31" s="405">
        <v>5</v>
      </c>
      <c r="K31" s="405">
        <v>13</v>
      </c>
      <c r="L31" s="405">
        <v>2</v>
      </c>
      <c r="M31" s="405">
        <v>1</v>
      </c>
      <c r="N31" s="405">
        <v>45</v>
      </c>
      <c r="O31" s="291">
        <f t="shared" si="1"/>
        <v>129</v>
      </c>
      <c r="P31" s="291">
        <f t="shared" si="2"/>
        <v>145</v>
      </c>
      <c r="Q31" s="291">
        <f t="shared" si="3"/>
        <v>274</v>
      </c>
      <c r="R31" s="405">
        <v>1</v>
      </c>
      <c r="S31" s="405">
        <v>0</v>
      </c>
      <c r="T31" s="291">
        <f t="shared" si="4"/>
        <v>1</v>
      </c>
    </row>
    <row r="32" spans="1:20" ht="25.5" hidden="1" outlineLevel="1">
      <c r="A32" s="288" t="s">
        <v>2184</v>
      </c>
      <c r="B32" s="289" t="s">
        <v>2185</v>
      </c>
      <c r="C32" s="405">
        <v>663</v>
      </c>
      <c r="D32" s="405">
        <v>24</v>
      </c>
      <c r="E32" s="405">
        <v>48</v>
      </c>
      <c r="F32" s="405">
        <v>77</v>
      </c>
      <c r="G32" s="405">
        <v>16</v>
      </c>
      <c r="H32" s="405">
        <v>347</v>
      </c>
      <c r="I32" s="405">
        <v>381</v>
      </c>
      <c r="J32" s="405">
        <v>11</v>
      </c>
      <c r="K32" s="405">
        <v>17</v>
      </c>
      <c r="L32" s="405">
        <v>40</v>
      </c>
      <c r="M32" s="405">
        <v>9</v>
      </c>
      <c r="N32" s="405">
        <v>135</v>
      </c>
      <c r="O32" s="291">
        <f t="shared" si="1"/>
        <v>1175</v>
      </c>
      <c r="P32" s="291">
        <f t="shared" si="2"/>
        <v>593</v>
      </c>
      <c r="Q32" s="291">
        <f t="shared" si="3"/>
        <v>1768</v>
      </c>
      <c r="R32" s="405">
        <v>2</v>
      </c>
      <c r="S32" s="405">
        <v>0</v>
      </c>
      <c r="T32" s="291">
        <f t="shared" si="4"/>
        <v>2</v>
      </c>
    </row>
    <row r="33" spans="1:20" ht="51" hidden="1" outlineLevel="1">
      <c r="A33" s="288" t="s">
        <v>2186</v>
      </c>
      <c r="B33" s="289" t="s">
        <v>2187</v>
      </c>
      <c r="C33" s="405">
        <v>1592</v>
      </c>
      <c r="D33" s="405">
        <v>41</v>
      </c>
      <c r="E33" s="405">
        <v>120</v>
      </c>
      <c r="F33" s="405">
        <v>166</v>
      </c>
      <c r="G33" s="405">
        <v>32</v>
      </c>
      <c r="H33" s="405">
        <v>714</v>
      </c>
      <c r="I33" s="405">
        <v>736</v>
      </c>
      <c r="J33" s="405">
        <v>13</v>
      </c>
      <c r="K33" s="405">
        <v>52</v>
      </c>
      <c r="L33" s="405">
        <v>72</v>
      </c>
      <c r="M33" s="405">
        <v>28</v>
      </c>
      <c r="N33" s="405">
        <v>248</v>
      </c>
      <c r="O33" s="291">
        <f t="shared" si="1"/>
        <v>2665</v>
      </c>
      <c r="P33" s="291">
        <f t="shared" si="2"/>
        <v>1149</v>
      </c>
      <c r="Q33" s="291">
        <f t="shared" si="3"/>
        <v>3814</v>
      </c>
      <c r="R33" s="405">
        <v>6</v>
      </c>
      <c r="S33" s="405">
        <v>1</v>
      </c>
      <c r="T33" s="291">
        <f t="shared" si="4"/>
        <v>7</v>
      </c>
    </row>
    <row r="34" spans="1:20" ht="38.25" hidden="1" outlineLevel="1">
      <c r="A34" s="288" t="s">
        <v>2188</v>
      </c>
      <c r="B34" s="289" t="s">
        <v>2189</v>
      </c>
      <c r="C34" s="405">
        <v>449</v>
      </c>
      <c r="D34" s="405">
        <v>18</v>
      </c>
      <c r="E34" s="405">
        <v>36</v>
      </c>
      <c r="F34" s="405">
        <v>59</v>
      </c>
      <c r="G34" s="405">
        <v>15</v>
      </c>
      <c r="H34" s="405">
        <v>331</v>
      </c>
      <c r="I34" s="405">
        <v>117</v>
      </c>
      <c r="J34" s="405">
        <v>5</v>
      </c>
      <c r="K34" s="405">
        <v>10</v>
      </c>
      <c r="L34" s="405">
        <v>6</v>
      </c>
      <c r="M34" s="405">
        <v>5</v>
      </c>
      <c r="N34" s="405">
        <v>57</v>
      </c>
      <c r="O34" s="291">
        <f t="shared" si="1"/>
        <v>908</v>
      </c>
      <c r="P34" s="291">
        <f t="shared" si="2"/>
        <v>200</v>
      </c>
      <c r="Q34" s="291">
        <f t="shared" si="3"/>
        <v>1108</v>
      </c>
      <c r="R34" s="405">
        <v>4</v>
      </c>
      <c r="S34" s="405">
        <v>0</v>
      </c>
      <c r="T34" s="291">
        <f t="shared" si="4"/>
        <v>4</v>
      </c>
    </row>
    <row r="35" spans="1:20" ht="25.5" collapsed="1">
      <c r="A35" s="77" t="s">
        <v>2026</v>
      </c>
      <c r="B35" s="78" t="s">
        <v>2190</v>
      </c>
      <c r="C35" s="403">
        <f t="shared" ref="C35:N35" si="9">+C36+C37</f>
        <v>1776</v>
      </c>
      <c r="D35" s="403">
        <f t="shared" si="9"/>
        <v>25</v>
      </c>
      <c r="E35" s="403">
        <f t="shared" si="9"/>
        <v>58</v>
      </c>
      <c r="F35" s="403">
        <f t="shared" si="9"/>
        <v>77</v>
      </c>
      <c r="G35" s="404">
        <f t="shared" si="9"/>
        <v>26</v>
      </c>
      <c r="H35" s="404">
        <f t="shared" si="9"/>
        <v>434</v>
      </c>
      <c r="I35" s="403">
        <f t="shared" si="9"/>
        <v>3068</v>
      </c>
      <c r="J35" s="403">
        <f t="shared" si="9"/>
        <v>37</v>
      </c>
      <c r="K35" s="403">
        <f t="shared" si="9"/>
        <v>43</v>
      </c>
      <c r="L35" s="403">
        <f t="shared" si="9"/>
        <v>64</v>
      </c>
      <c r="M35" s="404">
        <f t="shared" si="9"/>
        <v>26</v>
      </c>
      <c r="N35" s="404">
        <f t="shared" si="9"/>
        <v>376</v>
      </c>
      <c r="O35" s="73">
        <f t="shared" si="1"/>
        <v>2396</v>
      </c>
      <c r="P35" s="73">
        <f t="shared" si="2"/>
        <v>3614</v>
      </c>
      <c r="Q35" s="73">
        <f t="shared" si="3"/>
        <v>6010</v>
      </c>
      <c r="R35" s="73">
        <f>+R36+R37</f>
        <v>3</v>
      </c>
      <c r="S35" s="73">
        <f>+S36+S37</f>
        <v>4</v>
      </c>
      <c r="T35" s="73">
        <f t="shared" si="4"/>
        <v>7</v>
      </c>
    </row>
    <row r="36" spans="1:20" ht="38.25" hidden="1" outlineLevel="1">
      <c r="A36" s="288" t="s">
        <v>2028</v>
      </c>
      <c r="B36" s="289" t="s">
        <v>2191</v>
      </c>
      <c r="C36" s="405">
        <v>1736</v>
      </c>
      <c r="D36" s="405">
        <v>21</v>
      </c>
      <c r="E36" s="405">
        <v>56</v>
      </c>
      <c r="F36" s="405">
        <v>76</v>
      </c>
      <c r="G36" s="405">
        <v>26</v>
      </c>
      <c r="H36" s="405">
        <v>414</v>
      </c>
      <c r="I36" s="405">
        <v>3036</v>
      </c>
      <c r="J36" s="405">
        <v>35</v>
      </c>
      <c r="K36" s="405">
        <v>41</v>
      </c>
      <c r="L36" s="405">
        <v>61</v>
      </c>
      <c r="M36" s="405">
        <v>26</v>
      </c>
      <c r="N36" s="405">
        <v>368</v>
      </c>
      <c r="O36" s="291">
        <f t="shared" si="1"/>
        <v>2329</v>
      </c>
      <c r="P36" s="291">
        <f t="shared" si="2"/>
        <v>3567</v>
      </c>
      <c r="Q36" s="291">
        <f t="shared" si="3"/>
        <v>5896</v>
      </c>
      <c r="R36" s="405">
        <v>3</v>
      </c>
      <c r="S36" s="405">
        <v>4</v>
      </c>
      <c r="T36" s="291">
        <f t="shared" si="4"/>
        <v>7</v>
      </c>
    </row>
    <row r="37" spans="1:20" ht="38.25" hidden="1" outlineLevel="1">
      <c r="A37" s="288" t="s">
        <v>2032</v>
      </c>
      <c r="B37" s="289" t="s">
        <v>2192</v>
      </c>
      <c r="C37" s="405">
        <v>40</v>
      </c>
      <c r="D37" s="405">
        <v>4</v>
      </c>
      <c r="E37" s="405">
        <v>2</v>
      </c>
      <c r="F37" s="405">
        <v>1</v>
      </c>
      <c r="G37" s="405">
        <v>0</v>
      </c>
      <c r="H37" s="405">
        <v>20</v>
      </c>
      <c r="I37" s="405">
        <v>32</v>
      </c>
      <c r="J37" s="405">
        <v>2</v>
      </c>
      <c r="K37" s="405">
        <v>2</v>
      </c>
      <c r="L37" s="405">
        <v>3</v>
      </c>
      <c r="M37" s="405">
        <v>0</v>
      </c>
      <c r="N37" s="405">
        <v>8</v>
      </c>
      <c r="O37" s="291">
        <f t="shared" si="1"/>
        <v>67</v>
      </c>
      <c r="P37" s="291">
        <f t="shared" si="2"/>
        <v>47</v>
      </c>
      <c r="Q37" s="291">
        <f t="shared" si="3"/>
        <v>114</v>
      </c>
      <c r="R37" s="405">
        <v>0</v>
      </c>
      <c r="S37" s="405">
        <v>0</v>
      </c>
      <c r="T37" s="291">
        <f t="shared" si="4"/>
        <v>0</v>
      </c>
    </row>
    <row r="38" spans="1:20" ht="25.5" collapsed="1">
      <c r="A38" s="77" t="s">
        <v>2034</v>
      </c>
      <c r="B38" s="79" t="s">
        <v>2193</v>
      </c>
      <c r="C38" s="403">
        <f t="shared" ref="C38:N38" si="10">SUM(C39:C42)</f>
        <v>7871</v>
      </c>
      <c r="D38" s="403">
        <f t="shared" si="10"/>
        <v>255</v>
      </c>
      <c r="E38" s="403">
        <f t="shared" si="10"/>
        <v>517</v>
      </c>
      <c r="F38" s="403">
        <f t="shared" si="10"/>
        <v>636</v>
      </c>
      <c r="G38" s="404">
        <f t="shared" si="10"/>
        <v>200</v>
      </c>
      <c r="H38" s="404">
        <f t="shared" si="10"/>
        <v>4095</v>
      </c>
      <c r="I38" s="403">
        <f t="shared" si="10"/>
        <v>1278</v>
      </c>
      <c r="J38" s="403">
        <f t="shared" si="10"/>
        <v>61</v>
      </c>
      <c r="K38" s="403">
        <f t="shared" si="10"/>
        <v>83</v>
      </c>
      <c r="L38" s="403">
        <f t="shared" si="10"/>
        <v>85</v>
      </c>
      <c r="M38" s="404">
        <f t="shared" si="10"/>
        <v>24</v>
      </c>
      <c r="N38" s="404">
        <f t="shared" si="10"/>
        <v>306</v>
      </c>
      <c r="O38" s="73">
        <f t="shared" si="1"/>
        <v>13574</v>
      </c>
      <c r="P38" s="73">
        <f t="shared" si="2"/>
        <v>1837</v>
      </c>
      <c r="Q38" s="73">
        <f t="shared" si="3"/>
        <v>15411</v>
      </c>
      <c r="R38" s="73">
        <f>SUM(R39:R42)</f>
        <v>143</v>
      </c>
      <c r="S38" s="73">
        <f>SUM(S39:S42)</f>
        <v>6</v>
      </c>
      <c r="T38" s="73">
        <f t="shared" si="4"/>
        <v>149</v>
      </c>
    </row>
    <row r="39" spans="1:20" ht="63.75" hidden="1" outlineLevel="1">
      <c r="A39" s="288" t="s">
        <v>2036</v>
      </c>
      <c r="B39" s="289" t="s">
        <v>2194</v>
      </c>
      <c r="C39" s="405">
        <v>3533</v>
      </c>
      <c r="D39" s="405">
        <v>104</v>
      </c>
      <c r="E39" s="405">
        <v>240</v>
      </c>
      <c r="F39" s="405">
        <v>333</v>
      </c>
      <c r="G39" s="405">
        <v>101</v>
      </c>
      <c r="H39" s="405">
        <v>2163</v>
      </c>
      <c r="I39" s="405">
        <v>237</v>
      </c>
      <c r="J39" s="405">
        <v>16</v>
      </c>
      <c r="K39" s="405">
        <v>21</v>
      </c>
      <c r="L39" s="405">
        <v>14</v>
      </c>
      <c r="M39" s="405">
        <v>4</v>
      </c>
      <c r="N39" s="405">
        <v>71</v>
      </c>
      <c r="O39" s="291">
        <f t="shared" si="1"/>
        <v>6474</v>
      </c>
      <c r="P39" s="291">
        <f t="shared" si="2"/>
        <v>363</v>
      </c>
      <c r="Q39" s="291">
        <f t="shared" si="3"/>
        <v>6837</v>
      </c>
      <c r="R39" s="405">
        <v>79</v>
      </c>
      <c r="S39" s="405">
        <v>4</v>
      </c>
      <c r="T39" s="291">
        <f t="shared" si="4"/>
        <v>83</v>
      </c>
    </row>
    <row r="40" spans="1:20" ht="51" hidden="1" outlineLevel="1">
      <c r="A40" s="288" t="s">
        <v>2038</v>
      </c>
      <c r="B40" s="289" t="s">
        <v>2195</v>
      </c>
      <c r="C40" s="405">
        <v>698</v>
      </c>
      <c r="D40" s="405">
        <v>21</v>
      </c>
      <c r="E40" s="405">
        <v>45</v>
      </c>
      <c r="F40" s="405">
        <v>58</v>
      </c>
      <c r="G40" s="405">
        <v>9</v>
      </c>
      <c r="H40" s="405">
        <v>334</v>
      </c>
      <c r="I40" s="405">
        <v>90</v>
      </c>
      <c r="J40" s="405">
        <v>7</v>
      </c>
      <c r="K40" s="405">
        <v>4</v>
      </c>
      <c r="L40" s="405">
        <v>8</v>
      </c>
      <c r="M40" s="405">
        <v>1</v>
      </c>
      <c r="N40" s="405">
        <v>23</v>
      </c>
      <c r="O40" s="291">
        <f t="shared" si="1"/>
        <v>1165</v>
      </c>
      <c r="P40" s="291">
        <f t="shared" si="2"/>
        <v>133</v>
      </c>
      <c r="Q40" s="291">
        <f t="shared" si="3"/>
        <v>1298</v>
      </c>
      <c r="R40" s="405">
        <v>34</v>
      </c>
      <c r="S40" s="405">
        <v>2</v>
      </c>
      <c r="T40" s="291">
        <f t="shared" si="4"/>
        <v>36</v>
      </c>
    </row>
    <row r="41" spans="1:20" ht="63.75" hidden="1" outlineLevel="1">
      <c r="A41" s="288" t="s">
        <v>2040</v>
      </c>
      <c r="B41" s="289" t="s">
        <v>2196</v>
      </c>
      <c r="C41" s="405">
        <v>2175</v>
      </c>
      <c r="D41" s="405">
        <v>97</v>
      </c>
      <c r="E41" s="405">
        <v>148</v>
      </c>
      <c r="F41" s="405">
        <v>134</v>
      </c>
      <c r="G41" s="405">
        <v>53</v>
      </c>
      <c r="H41" s="405">
        <v>755</v>
      </c>
      <c r="I41" s="405">
        <v>340</v>
      </c>
      <c r="J41" s="405">
        <v>24</v>
      </c>
      <c r="K41" s="405">
        <v>30</v>
      </c>
      <c r="L41" s="405">
        <v>25</v>
      </c>
      <c r="M41" s="405">
        <v>9</v>
      </c>
      <c r="N41" s="405">
        <v>72</v>
      </c>
      <c r="O41" s="291">
        <f t="shared" si="1"/>
        <v>3362</v>
      </c>
      <c r="P41" s="291">
        <f t="shared" si="2"/>
        <v>500</v>
      </c>
      <c r="Q41" s="291">
        <f t="shared" si="3"/>
        <v>3862</v>
      </c>
      <c r="R41" s="405">
        <v>10</v>
      </c>
      <c r="S41" s="405">
        <v>0</v>
      </c>
      <c r="T41" s="291">
        <f t="shared" si="4"/>
        <v>10</v>
      </c>
    </row>
    <row r="42" spans="1:20" ht="38.25" hidden="1" outlineLevel="1">
      <c r="A42" s="288" t="s">
        <v>2042</v>
      </c>
      <c r="B42" s="289" t="s">
        <v>2197</v>
      </c>
      <c r="C42" s="405">
        <v>1465</v>
      </c>
      <c r="D42" s="405">
        <v>33</v>
      </c>
      <c r="E42" s="405">
        <v>84</v>
      </c>
      <c r="F42" s="405">
        <v>111</v>
      </c>
      <c r="G42" s="405">
        <v>37</v>
      </c>
      <c r="H42" s="405">
        <v>843</v>
      </c>
      <c r="I42" s="405">
        <v>611</v>
      </c>
      <c r="J42" s="405">
        <v>14</v>
      </c>
      <c r="K42" s="405">
        <v>28</v>
      </c>
      <c r="L42" s="405">
        <v>38</v>
      </c>
      <c r="M42" s="405">
        <v>10</v>
      </c>
      <c r="N42" s="405">
        <v>140</v>
      </c>
      <c r="O42" s="291">
        <f t="shared" si="1"/>
        <v>2573</v>
      </c>
      <c r="P42" s="291">
        <f t="shared" si="2"/>
        <v>841</v>
      </c>
      <c r="Q42" s="291">
        <f t="shared" si="3"/>
        <v>3414</v>
      </c>
      <c r="R42" s="405">
        <v>20</v>
      </c>
      <c r="S42" s="405">
        <v>0</v>
      </c>
      <c r="T42" s="291">
        <f t="shared" si="4"/>
        <v>20</v>
      </c>
    </row>
    <row r="43" spans="1:20" ht="25.5" collapsed="1">
      <c r="A43" s="77" t="s">
        <v>2044</v>
      </c>
      <c r="B43" s="30" t="s">
        <v>2198</v>
      </c>
      <c r="C43" s="403">
        <f t="shared" ref="C43:N43" si="11">SUM(C44:C46)</f>
        <v>333</v>
      </c>
      <c r="D43" s="403">
        <f t="shared" si="11"/>
        <v>9</v>
      </c>
      <c r="E43" s="403">
        <f t="shared" si="11"/>
        <v>23</v>
      </c>
      <c r="F43" s="403">
        <f t="shared" si="11"/>
        <v>43</v>
      </c>
      <c r="G43" s="404">
        <f t="shared" si="11"/>
        <v>11</v>
      </c>
      <c r="H43" s="404">
        <f t="shared" si="11"/>
        <v>259</v>
      </c>
      <c r="I43" s="403">
        <f t="shared" si="11"/>
        <v>11</v>
      </c>
      <c r="J43" s="403">
        <f t="shared" si="11"/>
        <v>0</v>
      </c>
      <c r="K43" s="403">
        <f t="shared" si="11"/>
        <v>1</v>
      </c>
      <c r="L43" s="403">
        <f t="shared" si="11"/>
        <v>0</v>
      </c>
      <c r="M43" s="404">
        <f t="shared" si="11"/>
        <v>1</v>
      </c>
      <c r="N43" s="404">
        <f t="shared" si="11"/>
        <v>17</v>
      </c>
      <c r="O43" s="73">
        <f t="shared" si="1"/>
        <v>678</v>
      </c>
      <c r="P43" s="73">
        <f t="shared" si="2"/>
        <v>30</v>
      </c>
      <c r="Q43" s="73">
        <f t="shared" si="3"/>
        <v>708</v>
      </c>
      <c r="R43" s="73">
        <f>SUM(R44:R46)</f>
        <v>4</v>
      </c>
      <c r="S43" s="73">
        <f>SUM(S44:S46)</f>
        <v>0</v>
      </c>
      <c r="T43" s="73">
        <f t="shared" si="4"/>
        <v>4</v>
      </c>
    </row>
    <row r="44" spans="1:20" ht="25.5" hidden="1" outlineLevel="1">
      <c r="A44" s="288" t="s">
        <v>2046</v>
      </c>
      <c r="B44" s="289" t="s">
        <v>2199</v>
      </c>
      <c r="C44" s="405">
        <v>109</v>
      </c>
      <c r="D44" s="405">
        <v>3</v>
      </c>
      <c r="E44" s="405">
        <v>8</v>
      </c>
      <c r="F44" s="405">
        <v>12</v>
      </c>
      <c r="G44" s="405">
        <v>4</v>
      </c>
      <c r="H44" s="405">
        <v>116</v>
      </c>
      <c r="I44" s="405">
        <v>4</v>
      </c>
      <c r="J44" s="405">
        <v>0</v>
      </c>
      <c r="K44" s="405">
        <v>0</v>
      </c>
      <c r="L44" s="405">
        <v>0</v>
      </c>
      <c r="M44" s="405">
        <v>0</v>
      </c>
      <c r="N44" s="405">
        <v>7</v>
      </c>
      <c r="O44" s="291">
        <f t="shared" si="1"/>
        <v>252</v>
      </c>
      <c r="P44" s="291">
        <f t="shared" si="2"/>
        <v>11</v>
      </c>
      <c r="Q44" s="291">
        <f t="shared" si="3"/>
        <v>263</v>
      </c>
      <c r="R44" s="405">
        <v>1</v>
      </c>
      <c r="S44" s="405">
        <v>0</v>
      </c>
      <c r="T44" s="291">
        <f t="shared" si="4"/>
        <v>1</v>
      </c>
    </row>
    <row r="45" spans="1:20" ht="38.25" hidden="1" outlineLevel="1">
      <c r="A45" s="288" t="s">
        <v>2048</v>
      </c>
      <c r="B45" s="289" t="s">
        <v>2200</v>
      </c>
      <c r="C45" s="405">
        <v>178</v>
      </c>
      <c r="D45" s="405">
        <v>4</v>
      </c>
      <c r="E45" s="405">
        <v>8</v>
      </c>
      <c r="F45" s="405">
        <v>21</v>
      </c>
      <c r="G45" s="405">
        <v>6</v>
      </c>
      <c r="H45" s="405">
        <v>94</v>
      </c>
      <c r="I45" s="405">
        <v>4</v>
      </c>
      <c r="J45" s="405">
        <v>0</v>
      </c>
      <c r="K45" s="405">
        <v>1</v>
      </c>
      <c r="L45" s="405">
        <v>0</v>
      </c>
      <c r="M45" s="405">
        <v>0</v>
      </c>
      <c r="N45" s="405">
        <v>5</v>
      </c>
      <c r="O45" s="291">
        <f t="shared" si="1"/>
        <v>311</v>
      </c>
      <c r="P45" s="291">
        <f t="shared" si="2"/>
        <v>10</v>
      </c>
      <c r="Q45" s="291">
        <f t="shared" si="3"/>
        <v>321</v>
      </c>
      <c r="R45" s="405">
        <v>1</v>
      </c>
      <c r="S45" s="405">
        <v>0</v>
      </c>
      <c r="T45" s="291">
        <f t="shared" si="4"/>
        <v>1</v>
      </c>
    </row>
    <row r="46" spans="1:20" ht="38.25" hidden="1" outlineLevel="1">
      <c r="A46" s="288" t="s">
        <v>2050</v>
      </c>
      <c r="B46" s="289" t="s">
        <v>2201</v>
      </c>
      <c r="C46" s="405">
        <v>46</v>
      </c>
      <c r="D46" s="405">
        <v>2</v>
      </c>
      <c r="E46" s="405">
        <v>7</v>
      </c>
      <c r="F46" s="405">
        <v>10</v>
      </c>
      <c r="G46" s="405">
        <v>1</v>
      </c>
      <c r="H46" s="405">
        <v>49</v>
      </c>
      <c r="I46" s="405">
        <v>3</v>
      </c>
      <c r="J46" s="405">
        <v>0</v>
      </c>
      <c r="K46" s="405">
        <v>0</v>
      </c>
      <c r="L46" s="405">
        <v>0</v>
      </c>
      <c r="M46" s="405">
        <v>1</v>
      </c>
      <c r="N46" s="405">
        <v>5</v>
      </c>
      <c r="O46" s="291">
        <f t="shared" si="1"/>
        <v>115</v>
      </c>
      <c r="P46" s="291">
        <f t="shared" si="2"/>
        <v>9</v>
      </c>
      <c r="Q46" s="291">
        <f t="shared" si="3"/>
        <v>124</v>
      </c>
      <c r="R46" s="405">
        <v>2</v>
      </c>
      <c r="S46" s="405">
        <v>0</v>
      </c>
      <c r="T46" s="291">
        <f t="shared" si="4"/>
        <v>2</v>
      </c>
    </row>
    <row r="47" spans="1:20" ht="25.5" collapsed="1">
      <c r="A47" s="77" t="s">
        <v>2052</v>
      </c>
      <c r="B47" s="30" t="s">
        <v>2202</v>
      </c>
      <c r="C47" s="403">
        <f>SUM(C48:C50)</f>
        <v>121</v>
      </c>
      <c r="D47" s="403">
        <f t="shared" ref="D47:Q47" si="12">SUM(D48:D50)</f>
        <v>4</v>
      </c>
      <c r="E47" s="403">
        <f t="shared" si="12"/>
        <v>15</v>
      </c>
      <c r="F47" s="403">
        <f t="shared" si="12"/>
        <v>13</v>
      </c>
      <c r="G47" s="403">
        <f t="shared" si="12"/>
        <v>2</v>
      </c>
      <c r="H47" s="403">
        <f t="shared" si="12"/>
        <v>134</v>
      </c>
      <c r="I47" s="403">
        <f t="shared" si="12"/>
        <v>23</v>
      </c>
      <c r="J47" s="403">
        <f t="shared" si="12"/>
        <v>0</v>
      </c>
      <c r="K47" s="403">
        <f t="shared" si="12"/>
        <v>3</v>
      </c>
      <c r="L47" s="403">
        <f t="shared" si="12"/>
        <v>1</v>
      </c>
      <c r="M47" s="403">
        <f t="shared" si="12"/>
        <v>0</v>
      </c>
      <c r="N47" s="403">
        <f t="shared" si="12"/>
        <v>8</v>
      </c>
      <c r="O47" s="73">
        <f t="shared" si="12"/>
        <v>289</v>
      </c>
      <c r="P47" s="73">
        <f t="shared" si="12"/>
        <v>35</v>
      </c>
      <c r="Q47" s="73">
        <f t="shared" si="12"/>
        <v>324</v>
      </c>
      <c r="R47" s="73">
        <f t="shared" ref="R47" si="13">SUM(R48:R50)</f>
        <v>1</v>
      </c>
      <c r="S47" s="73">
        <f t="shared" ref="S47" si="14">SUM(S48:S50)</f>
        <v>0</v>
      </c>
      <c r="T47" s="73">
        <f t="shared" ref="T47" si="15">SUM(T48:T50)</f>
        <v>1</v>
      </c>
    </row>
    <row r="48" spans="1:20" ht="51" hidden="1" outlineLevel="1">
      <c r="A48" s="288" t="s">
        <v>2054</v>
      </c>
      <c r="B48" s="289" t="s">
        <v>2203</v>
      </c>
      <c r="C48" s="405">
        <v>28</v>
      </c>
      <c r="D48" s="405">
        <v>0</v>
      </c>
      <c r="E48" s="405">
        <v>2</v>
      </c>
      <c r="F48" s="405">
        <v>3</v>
      </c>
      <c r="G48" s="405">
        <v>0</v>
      </c>
      <c r="H48" s="405">
        <v>31</v>
      </c>
      <c r="I48" s="405">
        <v>15</v>
      </c>
      <c r="J48" s="405">
        <v>0</v>
      </c>
      <c r="K48" s="405">
        <v>1</v>
      </c>
      <c r="L48" s="405">
        <v>1</v>
      </c>
      <c r="M48" s="405">
        <v>0</v>
      </c>
      <c r="N48" s="405">
        <v>5</v>
      </c>
      <c r="O48" s="291">
        <f t="shared" si="1"/>
        <v>64</v>
      </c>
      <c r="P48" s="291">
        <f t="shared" si="2"/>
        <v>22</v>
      </c>
      <c r="Q48" s="291">
        <f t="shared" si="3"/>
        <v>86</v>
      </c>
      <c r="R48" s="405">
        <v>0</v>
      </c>
      <c r="S48" s="405">
        <v>0</v>
      </c>
      <c r="T48" s="291">
        <f t="shared" si="4"/>
        <v>0</v>
      </c>
    </row>
    <row r="49" spans="1:20" ht="51" hidden="1" outlineLevel="1">
      <c r="A49" s="288" t="s">
        <v>2056</v>
      </c>
      <c r="B49" s="289" t="s">
        <v>2204</v>
      </c>
      <c r="C49" s="405">
        <v>87</v>
      </c>
      <c r="D49" s="405">
        <v>3</v>
      </c>
      <c r="E49" s="405">
        <v>12</v>
      </c>
      <c r="F49" s="405">
        <v>10</v>
      </c>
      <c r="G49" s="405">
        <v>2</v>
      </c>
      <c r="H49" s="405">
        <v>89</v>
      </c>
      <c r="I49" s="405">
        <v>8</v>
      </c>
      <c r="J49" s="405">
        <v>0</v>
      </c>
      <c r="K49" s="405">
        <v>2</v>
      </c>
      <c r="L49" s="405">
        <v>0</v>
      </c>
      <c r="M49" s="405">
        <v>0</v>
      </c>
      <c r="N49" s="405">
        <v>2</v>
      </c>
      <c r="O49" s="291">
        <f t="shared" si="1"/>
        <v>203</v>
      </c>
      <c r="P49" s="291">
        <f t="shared" si="2"/>
        <v>12</v>
      </c>
      <c r="Q49" s="291">
        <f t="shared" si="3"/>
        <v>215</v>
      </c>
      <c r="R49" s="405">
        <v>1</v>
      </c>
      <c r="S49" s="405">
        <v>0</v>
      </c>
      <c r="T49" s="291">
        <f t="shared" si="4"/>
        <v>1</v>
      </c>
    </row>
    <row r="50" spans="1:20" ht="38.25" hidden="1" outlineLevel="1">
      <c r="A50" s="288" t="s">
        <v>2058</v>
      </c>
      <c r="B50" s="289" t="s">
        <v>2205</v>
      </c>
      <c r="C50" s="405">
        <v>6</v>
      </c>
      <c r="D50" s="405">
        <v>1</v>
      </c>
      <c r="E50" s="405">
        <v>1</v>
      </c>
      <c r="F50" s="405">
        <v>0</v>
      </c>
      <c r="G50" s="405">
        <v>0</v>
      </c>
      <c r="H50" s="405">
        <v>14</v>
      </c>
      <c r="I50" s="405">
        <v>0</v>
      </c>
      <c r="J50" s="405">
        <v>0</v>
      </c>
      <c r="K50" s="405">
        <v>0</v>
      </c>
      <c r="L50" s="405">
        <v>0</v>
      </c>
      <c r="M50" s="405">
        <v>0</v>
      </c>
      <c r="N50" s="405">
        <v>1</v>
      </c>
      <c r="O50" s="291">
        <f t="shared" si="1"/>
        <v>22</v>
      </c>
      <c r="P50" s="291">
        <f t="shared" si="2"/>
        <v>1</v>
      </c>
      <c r="Q50" s="291">
        <f t="shared" si="3"/>
        <v>23</v>
      </c>
      <c r="R50" s="405">
        <v>0</v>
      </c>
      <c r="S50" s="405">
        <v>0</v>
      </c>
      <c r="T50" s="291">
        <f t="shared" si="4"/>
        <v>0</v>
      </c>
    </row>
    <row r="51" spans="1:20" ht="51" collapsed="1">
      <c r="A51" s="77" t="s">
        <v>2060</v>
      </c>
      <c r="B51" s="333" t="s">
        <v>2206</v>
      </c>
      <c r="C51" s="403">
        <f t="shared" ref="C51:N51" si="16">SUM(C52:C55)</f>
        <v>213</v>
      </c>
      <c r="D51" s="403">
        <f t="shared" si="16"/>
        <v>10</v>
      </c>
      <c r="E51" s="403">
        <f t="shared" si="16"/>
        <v>18</v>
      </c>
      <c r="F51" s="403">
        <f t="shared" si="16"/>
        <v>12</v>
      </c>
      <c r="G51" s="404">
        <f t="shared" si="16"/>
        <v>5</v>
      </c>
      <c r="H51" s="404">
        <f t="shared" si="16"/>
        <v>97</v>
      </c>
      <c r="I51" s="403">
        <f t="shared" si="16"/>
        <v>559</v>
      </c>
      <c r="J51" s="403">
        <f t="shared" si="16"/>
        <v>37</v>
      </c>
      <c r="K51" s="403">
        <f t="shared" si="16"/>
        <v>50</v>
      </c>
      <c r="L51" s="403">
        <f t="shared" si="16"/>
        <v>31</v>
      </c>
      <c r="M51" s="404">
        <f t="shared" si="16"/>
        <v>19</v>
      </c>
      <c r="N51" s="404">
        <f t="shared" si="16"/>
        <v>129</v>
      </c>
      <c r="O51" s="73">
        <f t="shared" si="1"/>
        <v>355</v>
      </c>
      <c r="P51" s="73">
        <f t="shared" si="2"/>
        <v>825</v>
      </c>
      <c r="Q51" s="73">
        <f t="shared" si="3"/>
        <v>1180</v>
      </c>
      <c r="R51" s="73">
        <f>SUM(R52:R55)</f>
        <v>6</v>
      </c>
      <c r="S51" s="73">
        <f>SUM(S52:S55)</f>
        <v>0</v>
      </c>
      <c r="T51" s="73">
        <f t="shared" si="4"/>
        <v>6</v>
      </c>
    </row>
    <row r="52" spans="1:20" ht="25.5" hidden="1" outlineLevel="1">
      <c r="A52" s="288" t="s">
        <v>2062</v>
      </c>
      <c r="B52" s="289" t="s">
        <v>2207</v>
      </c>
      <c r="C52" s="405">
        <v>6</v>
      </c>
      <c r="D52" s="405">
        <v>0</v>
      </c>
      <c r="E52" s="405">
        <v>0</v>
      </c>
      <c r="F52" s="405">
        <v>2</v>
      </c>
      <c r="G52" s="405">
        <v>0</v>
      </c>
      <c r="H52" s="405">
        <v>14</v>
      </c>
      <c r="I52" s="405">
        <v>0</v>
      </c>
      <c r="J52" s="405">
        <v>0</v>
      </c>
      <c r="K52" s="405">
        <v>1</v>
      </c>
      <c r="L52" s="405">
        <v>0</v>
      </c>
      <c r="M52" s="405">
        <v>1</v>
      </c>
      <c r="N52" s="405">
        <v>1</v>
      </c>
      <c r="O52" s="291">
        <f t="shared" si="1"/>
        <v>22</v>
      </c>
      <c r="P52" s="291">
        <f t="shared" si="2"/>
        <v>3</v>
      </c>
      <c r="Q52" s="291">
        <f t="shared" si="3"/>
        <v>25</v>
      </c>
      <c r="R52" s="405">
        <v>0</v>
      </c>
      <c r="S52" s="405">
        <v>0</v>
      </c>
      <c r="T52" s="291">
        <f t="shared" si="4"/>
        <v>0</v>
      </c>
    </row>
    <row r="53" spans="1:20" ht="25.5" hidden="1" outlineLevel="1">
      <c r="A53" s="288" t="s">
        <v>2064</v>
      </c>
      <c r="B53" s="289" t="s">
        <v>2208</v>
      </c>
      <c r="C53" s="405">
        <v>15</v>
      </c>
      <c r="D53" s="405">
        <v>1</v>
      </c>
      <c r="E53" s="405">
        <v>2</v>
      </c>
      <c r="F53" s="405">
        <v>1</v>
      </c>
      <c r="G53" s="405">
        <v>0</v>
      </c>
      <c r="H53" s="405">
        <v>23</v>
      </c>
      <c r="I53" s="405">
        <v>0</v>
      </c>
      <c r="J53" s="405">
        <v>0</v>
      </c>
      <c r="K53" s="405">
        <v>0</v>
      </c>
      <c r="L53" s="405">
        <v>0</v>
      </c>
      <c r="M53" s="405">
        <v>0</v>
      </c>
      <c r="N53" s="405">
        <v>0</v>
      </c>
      <c r="O53" s="291">
        <f t="shared" si="1"/>
        <v>42</v>
      </c>
      <c r="P53" s="291">
        <f t="shared" si="2"/>
        <v>0</v>
      </c>
      <c r="Q53" s="291">
        <f t="shared" ref="Q53" si="17">+P53+O53</f>
        <v>42</v>
      </c>
      <c r="R53" s="405">
        <v>5</v>
      </c>
      <c r="S53" s="405">
        <v>0</v>
      </c>
      <c r="T53" s="291">
        <f t="shared" si="4"/>
        <v>5</v>
      </c>
    </row>
    <row r="54" spans="1:20" ht="25.5" hidden="1" outlineLevel="1">
      <c r="A54" s="288" t="s">
        <v>2209</v>
      </c>
      <c r="B54" s="289" t="s">
        <v>2210</v>
      </c>
      <c r="C54" s="405">
        <v>152</v>
      </c>
      <c r="D54" s="405">
        <v>8</v>
      </c>
      <c r="E54" s="405">
        <v>12</v>
      </c>
      <c r="F54" s="405">
        <v>4</v>
      </c>
      <c r="G54" s="405">
        <v>5</v>
      </c>
      <c r="H54" s="405">
        <v>32</v>
      </c>
      <c r="I54" s="405">
        <v>548</v>
      </c>
      <c r="J54" s="405">
        <v>37</v>
      </c>
      <c r="K54" s="405">
        <v>49</v>
      </c>
      <c r="L54" s="405">
        <v>31</v>
      </c>
      <c r="M54" s="405">
        <v>18</v>
      </c>
      <c r="N54" s="405">
        <v>120</v>
      </c>
      <c r="O54" s="291">
        <f t="shared" si="1"/>
        <v>213</v>
      </c>
      <c r="P54" s="291">
        <f t="shared" si="2"/>
        <v>803</v>
      </c>
      <c r="Q54" s="291">
        <f t="shared" si="3"/>
        <v>1016</v>
      </c>
      <c r="R54" s="405">
        <v>0</v>
      </c>
      <c r="S54" s="405">
        <v>0</v>
      </c>
      <c r="T54" s="291">
        <f t="shared" si="4"/>
        <v>0</v>
      </c>
    </row>
    <row r="55" spans="1:20" ht="51" hidden="1" outlineLevel="1">
      <c r="A55" s="288" t="s">
        <v>2066</v>
      </c>
      <c r="B55" s="289" t="s">
        <v>2211</v>
      </c>
      <c r="C55" s="405">
        <v>40</v>
      </c>
      <c r="D55" s="405">
        <v>1</v>
      </c>
      <c r="E55" s="405">
        <v>4</v>
      </c>
      <c r="F55" s="405">
        <v>5</v>
      </c>
      <c r="G55" s="405">
        <v>0</v>
      </c>
      <c r="H55" s="405">
        <v>28</v>
      </c>
      <c r="I55" s="405">
        <v>11</v>
      </c>
      <c r="J55" s="405">
        <v>0</v>
      </c>
      <c r="K55" s="405">
        <v>0</v>
      </c>
      <c r="L55" s="405">
        <v>0</v>
      </c>
      <c r="M55" s="405">
        <v>0</v>
      </c>
      <c r="N55" s="405">
        <v>8</v>
      </c>
      <c r="O55" s="291">
        <f t="shared" si="1"/>
        <v>78</v>
      </c>
      <c r="P55" s="291">
        <f t="shared" si="2"/>
        <v>19</v>
      </c>
      <c r="Q55" s="291">
        <f t="shared" si="3"/>
        <v>97</v>
      </c>
      <c r="R55" s="405">
        <v>1</v>
      </c>
      <c r="S55" s="405">
        <v>0</v>
      </c>
      <c r="T55" s="291">
        <f t="shared" si="4"/>
        <v>1</v>
      </c>
    </row>
    <row r="56" spans="1:20" ht="25.5" collapsed="1">
      <c r="A56" s="77" t="s">
        <v>2068</v>
      </c>
      <c r="B56" s="333" t="s">
        <v>2212</v>
      </c>
      <c r="C56" s="403">
        <f t="shared" ref="C56:N56" si="18">SUM(C57:C60)</f>
        <v>1893</v>
      </c>
      <c r="D56" s="403">
        <f t="shared" si="18"/>
        <v>320</v>
      </c>
      <c r="E56" s="403">
        <f t="shared" si="18"/>
        <v>364</v>
      </c>
      <c r="F56" s="403">
        <f t="shared" si="18"/>
        <v>509</v>
      </c>
      <c r="G56" s="404">
        <f t="shared" si="18"/>
        <v>209</v>
      </c>
      <c r="H56" s="404">
        <f t="shared" si="18"/>
        <v>4387</v>
      </c>
      <c r="I56" s="403">
        <f t="shared" si="18"/>
        <v>4</v>
      </c>
      <c r="J56" s="403">
        <f t="shared" si="18"/>
        <v>0</v>
      </c>
      <c r="K56" s="403">
        <f t="shared" si="18"/>
        <v>0</v>
      </c>
      <c r="L56" s="403">
        <f t="shared" si="18"/>
        <v>0</v>
      </c>
      <c r="M56" s="404">
        <f t="shared" si="18"/>
        <v>0</v>
      </c>
      <c r="N56" s="404">
        <f t="shared" si="18"/>
        <v>1</v>
      </c>
      <c r="O56" s="73">
        <f t="shared" si="1"/>
        <v>7682</v>
      </c>
      <c r="P56" s="73">
        <f t="shared" si="2"/>
        <v>5</v>
      </c>
      <c r="Q56" s="73">
        <f t="shared" si="3"/>
        <v>7687</v>
      </c>
      <c r="R56" s="73">
        <f>SUM(R57:R60)</f>
        <v>28</v>
      </c>
      <c r="S56" s="73">
        <f>SUM(S57:S60)</f>
        <v>0</v>
      </c>
      <c r="T56" s="73">
        <f t="shared" si="4"/>
        <v>28</v>
      </c>
    </row>
    <row r="57" spans="1:20" ht="25.5" hidden="1" outlineLevel="1">
      <c r="A57" s="288" t="s">
        <v>2070</v>
      </c>
      <c r="B57" s="289" t="s">
        <v>2213</v>
      </c>
      <c r="C57" s="405">
        <v>317</v>
      </c>
      <c r="D57" s="405">
        <v>8</v>
      </c>
      <c r="E57" s="405">
        <v>16</v>
      </c>
      <c r="F57" s="405">
        <v>30</v>
      </c>
      <c r="G57" s="405">
        <v>7</v>
      </c>
      <c r="H57" s="405">
        <v>144</v>
      </c>
      <c r="I57" s="405">
        <v>0</v>
      </c>
      <c r="J57" s="405">
        <v>0</v>
      </c>
      <c r="K57" s="405">
        <v>0</v>
      </c>
      <c r="L57" s="405">
        <v>0</v>
      </c>
      <c r="M57" s="405">
        <v>0</v>
      </c>
      <c r="N57" s="405">
        <v>0</v>
      </c>
      <c r="O57" s="291">
        <f>SUM(C57:H57)</f>
        <v>522</v>
      </c>
      <c r="P57" s="291">
        <f t="shared" si="2"/>
        <v>0</v>
      </c>
      <c r="Q57" s="291">
        <f t="shared" si="3"/>
        <v>522</v>
      </c>
      <c r="R57" s="405">
        <v>2</v>
      </c>
      <c r="S57" s="405">
        <v>0</v>
      </c>
      <c r="T57" s="291">
        <f t="shared" si="4"/>
        <v>2</v>
      </c>
    </row>
    <row r="58" spans="1:20" s="518" customFormat="1" ht="25.5" hidden="1" outlineLevel="1">
      <c r="A58" s="663" t="s">
        <v>2072</v>
      </c>
      <c r="B58" s="664" t="s">
        <v>2214</v>
      </c>
      <c r="C58" s="665">
        <v>1551</v>
      </c>
      <c r="D58" s="665">
        <v>308</v>
      </c>
      <c r="E58" s="665">
        <v>347</v>
      </c>
      <c r="F58" s="665">
        <v>473</v>
      </c>
      <c r="G58" s="665">
        <v>201</v>
      </c>
      <c r="H58" s="665">
        <v>4203</v>
      </c>
      <c r="I58" s="665">
        <v>0</v>
      </c>
      <c r="J58" s="665">
        <v>0</v>
      </c>
      <c r="K58" s="665">
        <v>0</v>
      </c>
      <c r="L58" s="665">
        <v>0</v>
      </c>
      <c r="M58" s="665">
        <v>0</v>
      </c>
      <c r="N58" s="665">
        <v>1</v>
      </c>
      <c r="O58" s="666">
        <f t="shared" ref="O58:O60" si="19">SUM(C58:H58)</f>
        <v>7083</v>
      </c>
      <c r="P58" s="666">
        <f t="shared" si="2"/>
        <v>1</v>
      </c>
      <c r="Q58" s="666">
        <f t="shared" si="3"/>
        <v>7084</v>
      </c>
      <c r="R58" s="665">
        <v>24</v>
      </c>
      <c r="S58" s="665">
        <v>0</v>
      </c>
      <c r="T58" s="666">
        <f t="shared" si="4"/>
        <v>24</v>
      </c>
    </row>
    <row r="59" spans="1:20" ht="25.5" hidden="1" outlineLevel="1">
      <c r="A59" s="288" t="s">
        <v>2074</v>
      </c>
      <c r="B59" s="289" t="s">
        <v>2215</v>
      </c>
      <c r="C59" s="405">
        <v>8</v>
      </c>
      <c r="D59" s="405">
        <v>0</v>
      </c>
      <c r="E59" s="405">
        <v>0</v>
      </c>
      <c r="F59" s="405">
        <v>2</v>
      </c>
      <c r="G59" s="405">
        <v>0</v>
      </c>
      <c r="H59" s="405">
        <v>12</v>
      </c>
      <c r="I59" s="405">
        <v>0</v>
      </c>
      <c r="J59" s="405">
        <v>0</v>
      </c>
      <c r="K59" s="405">
        <v>0</v>
      </c>
      <c r="L59" s="405">
        <v>0</v>
      </c>
      <c r="M59" s="405">
        <v>0</v>
      </c>
      <c r="N59" s="405">
        <v>0</v>
      </c>
      <c r="O59" s="291">
        <f t="shared" si="19"/>
        <v>22</v>
      </c>
      <c r="P59" s="291">
        <f t="shared" si="2"/>
        <v>0</v>
      </c>
      <c r="Q59" s="291">
        <f t="shared" si="3"/>
        <v>22</v>
      </c>
      <c r="R59" s="405">
        <v>2</v>
      </c>
      <c r="S59" s="405">
        <v>0</v>
      </c>
      <c r="T59" s="291">
        <f t="shared" si="4"/>
        <v>2</v>
      </c>
    </row>
    <row r="60" spans="1:20" s="659" customFormat="1" ht="51" hidden="1" outlineLevel="1">
      <c r="A60" s="663" t="s">
        <v>2076</v>
      </c>
      <c r="B60" s="664" t="s">
        <v>2216</v>
      </c>
      <c r="C60" s="665">
        <v>17</v>
      </c>
      <c r="D60" s="665">
        <v>4</v>
      </c>
      <c r="E60" s="665">
        <v>1</v>
      </c>
      <c r="F60" s="665">
        <v>4</v>
      </c>
      <c r="G60" s="665">
        <v>1</v>
      </c>
      <c r="H60" s="665">
        <v>28</v>
      </c>
      <c r="I60" s="665">
        <v>4</v>
      </c>
      <c r="J60" s="665">
        <v>0</v>
      </c>
      <c r="K60" s="665">
        <v>0</v>
      </c>
      <c r="L60" s="665">
        <v>0</v>
      </c>
      <c r="M60" s="665">
        <v>0</v>
      </c>
      <c r="N60" s="665">
        <v>0</v>
      </c>
      <c r="O60" s="666">
        <f t="shared" si="19"/>
        <v>55</v>
      </c>
      <c r="P60" s="666">
        <f t="shared" si="2"/>
        <v>4</v>
      </c>
      <c r="Q60" s="666">
        <f t="shared" si="3"/>
        <v>59</v>
      </c>
      <c r="R60" s="665">
        <v>0</v>
      </c>
      <c r="S60" s="665">
        <v>0</v>
      </c>
      <c r="T60" s="666">
        <f t="shared" si="4"/>
        <v>0</v>
      </c>
    </row>
    <row r="61" spans="1:20" ht="38.25" collapsed="1">
      <c r="A61" s="77" t="s">
        <v>2078</v>
      </c>
      <c r="B61" s="333" t="s">
        <v>2217</v>
      </c>
      <c r="C61" s="403">
        <f t="shared" ref="C61:N61" si="20">SUM(C62:C64)</f>
        <v>288</v>
      </c>
      <c r="D61" s="403">
        <f t="shared" si="20"/>
        <v>18</v>
      </c>
      <c r="E61" s="403">
        <f t="shared" si="20"/>
        <v>38</v>
      </c>
      <c r="F61" s="403">
        <f t="shared" si="20"/>
        <v>28</v>
      </c>
      <c r="G61" s="404">
        <f t="shared" si="20"/>
        <v>8</v>
      </c>
      <c r="H61" s="404">
        <f t="shared" si="20"/>
        <v>242</v>
      </c>
      <c r="I61" s="403">
        <f t="shared" si="20"/>
        <v>7</v>
      </c>
      <c r="J61" s="403">
        <f t="shared" si="20"/>
        <v>3</v>
      </c>
      <c r="K61" s="403">
        <f t="shared" si="20"/>
        <v>4</v>
      </c>
      <c r="L61" s="403">
        <f t="shared" si="20"/>
        <v>2</v>
      </c>
      <c r="M61" s="404">
        <f t="shared" si="20"/>
        <v>1</v>
      </c>
      <c r="N61" s="404">
        <f t="shared" si="20"/>
        <v>4</v>
      </c>
      <c r="O61" s="73">
        <f t="shared" ref="O61" si="21">SUM(C61:H61)</f>
        <v>622</v>
      </c>
      <c r="P61" s="73">
        <f t="shared" si="2"/>
        <v>21</v>
      </c>
      <c r="Q61" s="73">
        <f t="shared" si="3"/>
        <v>643</v>
      </c>
      <c r="R61" s="73">
        <f>SUM(R62:R64)</f>
        <v>6</v>
      </c>
      <c r="S61" s="73">
        <f>SUM(S62:S64)</f>
        <v>0</v>
      </c>
      <c r="T61" s="73">
        <f t="shared" si="4"/>
        <v>6</v>
      </c>
    </row>
    <row r="62" spans="1:20" ht="51" hidden="1" outlineLevel="1">
      <c r="A62" s="288" t="s">
        <v>2080</v>
      </c>
      <c r="B62" s="289" t="s">
        <v>2218</v>
      </c>
      <c r="C62" s="405">
        <v>194</v>
      </c>
      <c r="D62" s="405">
        <v>11</v>
      </c>
      <c r="E62" s="405">
        <v>29</v>
      </c>
      <c r="F62" s="405">
        <v>23</v>
      </c>
      <c r="G62" s="405">
        <v>4</v>
      </c>
      <c r="H62" s="405">
        <v>146</v>
      </c>
      <c r="I62" s="405">
        <v>4</v>
      </c>
      <c r="J62" s="405">
        <v>2</v>
      </c>
      <c r="K62" s="405">
        <v>4</v>
      </c>
      <c r="L62" s="405">
        <v>2</v>
      </c>
      <c r="M62" s="405">
        <v>1</v>
      </c>
      <c r="N62" s="405">
        <v>3</v>
      </c>
      <c r="O62" s="291">
        <f t="shared" si="1"/>
        <v>407</v>
      </c>
      <c r="P62" s="291">
        <f t="shared" si="2"/>
        <v>16</v>
      </c>
      <c r="Q62" s="291">
        <f t="shared" si="3"/>
        <v>423</v>
      </c>
      <c r="R62" s="405">
        <v>4</v>
      </c>
      <c r="S62" s="405">
        <v>0</v>
      </c>
      <c r="T62" s="291">
        <f t="shared" si="4"/>
        <v>4</v>
      </c>
    </row>
    <row r="63" spans="1:20" ht="51" hidden="1" outlineLevel="1">
      <c r="A63" s="288" t="s">
        <v>2082</v>
      </c>
      <c r="B63" s="289" t="s">
        <v>2219</v>
      </c>
      <c r="C63" s="405">
        <v>67</v>
      </c>
      <c r="D63" s="405">
        <v>3</v>
      </c>
      <c r="E63" s="405">
        <v>6</v>
      </c>
      <c r="F63" s="405">
        <v>5</v>
      </c>
      <c r="G63" s="405">
        <v>4</v>
      </c>
      <c r="H63" s="405">
        <v>74</v>
      </c>
      <c r="I63" s="405">
        <v>0</v>
      </c>
      <c r="J63" s="405">
        <v>1</v>
      </c>
      <c r="K63" s="405">
        <v>0</v>
      </c>
      <c r="L63" s="405">
        <v>0</v>
      </c>
      <c r="M63" s="405">
        <v>0</v>
      </c>
      <c r="N63" s="405">
        <v>1</v>
      </c>
      <c r="O63" s="291">
        <f t="shared" si="1"/>
        <v>159</v>
      </c>
      <c r="P63" s="291">
        <f t="shared" si="2"/>
        <v>2</v>
      </c>
      <c r="Q63" s="291">
        <f t="shared" ref="Q63" si="22">+P63+O63</f>
        <v>161</v>
      </c>
      <c r="R63" s="405">
        <v>1</v>
      </c>
      <c r="S63" s="405">
        <v>0</v>
      </c>
      <c r="T63" s="291">
        <f t="shared" si="4"/>
        <v>1</v>
      </c>
    </row>
    <row r="64" spans="1:20" ht="51" hidden="1" outlineLevel="1">
      <c r="A64" s="288" t="s">
        <v>2084</v>
      </c>
      <c r="B64" s="289" t="s">
        <v>2220</v>
      </c>
      <c r="C64" s="405">
        <v>27</v>
      </c>
      <c r="D64" s="405">
        <v>4</v>
      </c>
      <c r="E64" s="405">
        <v>3</v>
      </c>
      <c r="F64" s="405">
        <v>0</v>
      </c>
      <c r="G64" s="405">
        <v>0</v>
      </c>
      <c r="H64" s="405">
        <v>22</v>
      </c>
      <c r="I64" s="405">
        <v>3</v>
      </c>
      <c r="J64" s="405">
        <v>0</v>
      </c>
      <c r="K64" s="405">
        <v>0</v>
      </c>
      <c r="L64" s="405">
        <v>0</v>
      </c>
      <c r="M64" s="405">
        <v>0</v>
      </c>
      <c r="N64" s="405">
        <v>0</v>
      </c>
      <c r="O64" s="291">
        <f t="shared" si="1"/>
        <v>56</v>
      </c>
      <c r="P64" s="291">
        <f t="shared" si="2"/>
        <v>3</v>
      </c>
      <c r="Q64" s="291">
        <f t="shared" si="3"/>
        <v>59</v>
      </c>
      <c r="R64" s="405">
        <v>1</v>
      </c>
      <c r="S64" s="405">
        <v>0</v>
      </c>
      <c r="T64" s="291">
        <f t="shared" si="4"/>
        <v>1</v>
      </c>
    </row>
    <row r="65" spans="1:20" ht="51" collapsed="1">
      <c r="A65" s="77" t="s">
        <v>2086</v>
      </c>
      <c r="B65" s="30" t="s">
        <v>2221</v>
      </c>
      <c r="C65" s="403">
        <f t="shared" ref="C65:N65" si="23">SUM(C66:C68)</f>
        <v>42</v>
      </c>
      <c r="D65" s="403">
        <f t="shared" si="23"/>
        <v>2</v>
      </c>
      <c r="E65" s="403">
        <f t="shared" si="23"/>
        <v>6</v>
      </c>
      <c r="F65" s="403">
        <f t="shared" si="23"/>
        <v>3</v>
      </c>
      <c r="G65" s="404">
        <f t="shared" si="23"/>
        <v>0</v>
      </c>
      <c r="H65" s="404">
        <f t="shared" si="23"/>
        <v>39</v>
      </c>
      <c r="I65" s="403">
        <f t="shared" si="23"/>
        <v>10</v>
      </c>
      <c r="J65" s="403">
        <f t="shared" si="23"/>
        <v>0</v>
      </c>
      <c r="K65" s="403">
        <f t="shared" si="23"/>
        <v>0</v>
      </c>
      <c r="L65" s="403">
        <f t="shared" si="23"/>
        <v>1</v>
      </c>
      <c r="M65" s="404">
        <f t="shared" si="23"/>
        <v>0</v>
      </c>
      <c r="N65" s="404">
        <f t="shared" si="23"/>
        <v>2</v>
      </c>
      <c r="O65" s="73">
        <f t="shared" si="1"/>
        <v>92</v>
      </c>
      <c r="P65" s="73">
        <f t="shared" si="2"/>
        <v>13</v>
      </c>
      <c r="Q65" s="73">
        <f t="shared" si="3"/>
        <v>105</v>
      </c>
      <c r="R65" s="73">
        <f>SUM(R66:R68)</f>
        <v>0</v>
      </c>
      <c r="S65" s="73">
        <f>SUM(S66:S68)</f>
        <v>0</v>
      </c>
      <c r="T65" s="73">
        <f t="shared" si="4"/>
        <v>0</v>
      </c>
    </row>
    <row r="66" spans="1:20" s="518" customFormat="1" ht="25.5" hidden="1" outlineLevel="1">
      <c r="A66" s="663" t="s">
        <v>2222</v>
      </c>
      <c r="B66" s="664" t="s">
        <v>2223</v>
      </c>
      <c r="C66" s="665">
        <v>2</v>
      </c>
      <c r="D66" s="665">
        <v>0</v>
      </c>
      <c r="E66" s="665">
        <v>0</v>
      </c>
      <c r="F66" s="665">
        <v>0</v>
      </c>
      <c r="G66" s="665">
        <v>0</v>
      </c>
      <c r="H66" s="665">
        <v>0</v>
      </c>
      <c r="I66" s="665">
        <v>1</v>
      </c>
      <c r="J66" s="665">
        <v>0</v>
      </c>
      <c r="K66" s="665">
        <v>0</v>
      </c>
      <c r="L66" s="665">
        <v>0</v>
      </c>
      <c r="M66" s="665">
        <v>0</v>
      </c>
      <c r="N66" s="665">
        <v>0</v>
      </c>
      <c r="O66" s="665">
        <f>SUM(C66:H66)</f>
        <v>2</v>
      </c>
      <c r="P66" s="665">
        <f t="shared" si="2"/>
        <v>1</v>
      </c>
      <c r="Q66" s="665">
        <f t="shared" si="3"/>
        <v>3</v>
      </c>
      <c r="R66" s="665">
        <v>0</v>
      </c>
      <c r="S66" s="665">
        <v>0</v>
      </c>
      <c r="T66" s="665">
        <f t="shared" si="4"/>
        <v>0</v>
      </c>
    </row>
    <row r="67" spans="1:20" ht="25.5" hidden="1" outlineLevel="1">
      <c r="A67" s="288" t="s">
        <v>2224</v>
      </c>
      <c r="B67" s="289" t="s">
        <v>2225</v>
      </c>
      <c r="C67" s="405">
        <v>0</v>
      </c>
      <c r="D67" s="405">
        <v>0</v>
      </c>
      <c r="E67" s="405">
        <v>0</v>
      </c>
      <c r="F67" s="405">
        <v>0</v>
      </c>
      <c r="G67" s="405">
        <v>0</v>
      </c>
      <c r="H67" s="405">
        <v>0</v>
      </c>
      <c r="I67" s="405">
        <v>0</v>
      </c>
      <c r="J67" s="405">
        <v>0</v>
      </c>
      <c r="K67" s="405">
        <v>0</v>
      </c>
      <c r="L67" s="405">
        <v>0</v>
      </c>
      <c r="M67" s="405">
        <v>0</v>
      </c>
      <c r="N67" s="405">
        <v>0</v>
      </c>
      <c r="O67" s="405">
        <f t="shared" ref="O67:O68" si="24">SUM(C67:H67)</f>
        <v>0</v>
      </c>
      <c r="P67" s="405">
        <f t="shared" si="2"/>
        <v>0</v>
      </c>
      <c r="Q67" s="291">
        <f t="shared" si="3"/>
        <v>0</v>
      </c>
      <c r="R67" s="405">
        <v>0</v>
      </c>
      <c r="S67" s="405">
        <v>0</v>
      </c>
      <c r="T67" s="291">
        <f t="shared" si="4"/>
        <v>0</v>
      </c>
    </row>
    <row r="68" spans="1:20" ht="38.25" hidden="1" outlineLevel="1">
      <c r="A68" s="288" t="s">
        <v>2226</v>
      </c>
      <c r="B68" s="289" t="s">
        <v>2227</v>
      </c>
      <c r="C68" s="405">
        <v>40</v>
      </c>
      <c r="D68" s="405">
        <v>2</v>
      </c>
      <c r="E68" s="405">
        <v>6</v>
      </c>
      <c r="F68" s="405">
        <v>3</v>
      </c>
      <c r="G68" s="405">
        <v>0</v>
      </c>
      <c r="H68" s="405">
        <v>39</v>
      </c>
      <c r="I68" s="405">
        <v>9</v>
      </c>
      <c r="J68" s="405">
        <v>0</v>
      </c>
      <c r="K68" s="405">
        <v>0</v>
      </c>
      <c r="L68" s="405">
        <v>1</v>
      </c>
      <c r="M68" s="405">
        <v>0</v>
      </c>
      <c r="N68" s="405">
        <v>2</v>
      </c>
      <c r="O68" s="405">
        <f t="shared" si="24"/>
        <v>90</v>
      </c>
      <c r="P68" s="405">
        <f t="shared" si="2"/>
        <v>12</v>
      </c>
      <c r="Q68" s="291">
        <f t="shared" si="3"/>
        <v>102</v>
      </c>
      <c r="R68" s="405">
        <v>0</v>
      </c>
      <c r="S68" s="405">
        <v>0</v>
      </c>
      <c r="T68" s="291">
        <f t="shared" si="4"/>
        <v>0</v>
      </c>
    </row>
    <row r="69" spans="1:20" ht="25.5" collapsed="1">
      <c r="A69" s="77">
        <v>999</v>
      </c>
      <c r="B69" s="30" t="s">
        <v>2228</v>
      </c>
      <c r="C69" s="403">
        <v>19853</v>
      </c>
      <c r="D69" s="403">
        <v>827</v>
      </c>
      <c r="E69" s="403">
        <v>1716</v>
      </c>
      <c r="F69" s="403">
        <v>2397</v>
      </c>
      <c r="G69" s="404">
        <v>620</v>
      </c>
      <c r="H69" s="404">
        <v>14896</v>
      </c>
      <c r="I69" s="403">
        <v>5450</v>
      </c>
      <c r="J69" s="403">
        <v>208</v>
      </c>
      <c r="K69" s="403">
        <v>393</v>
      </c>
      <c r="L69" s="403">
        <v>547</v>
      </c>
      <c r="M69" s="404">
        <v>149</v>
      </c>
      <c r="N69" s="404">
        <v>2373</v>
      </c>
      <c r="O69" s="73">
        <f t="shared" si="1"/>
        <v>40309</v>
      </c>
      <c r="P69" s="73">
        <f t="shared" si="2"/>
        <v>9120</v>
      </c>
      <c r="Q69" s="73">
        <f t="shared" si="3"/>
        <v>49429</v>
      </c>
      <c r="R69" s="73">
        <v>324</v>
      </c>
      <c r="S69" s="73">
        <v>9</v>
      </c>
      <c r="T69" s="73">
        <f t="shared" si="4"/>
        <v>333</v>
      </c>
    </row>
    <row r="70" spans="1:20" s="72" customFormat="1" ht="17.25" customHeight="1">
      <c r="A70" s="80"/>
      <c r="B70" s="81" t="s">
        <v>1111</v>
      </c>
      <c r="C70" s="82">
        <f>+C69+C65+C61+C56+C51+C47+C43+C38+C35+C29+C21+C13+C8+C7</f>
        <v>87663</v>
      </c>
      <c r="D70" s="82">
        <f t="shared" ref="D70:T70" si="25">+D69+D65+D61+D56+D51+D47+D43+D38+D35+D29+D21+D13+D8+D7</f>
        <v>5738</v>
      </c>
      <c r="E70" s="82">
        <f t="shared" si="25"/>
        <v>9943</v>
      </c>
      <c r="F70" s="82">
        <f t="shared" si="25"/>
        <v>13721</v>
      </c>
      <c r="G70" s="82">
        <f t="shared" si="25"/>
        <v>3758</v>
      </c>
      <c r="H70" s="82">
        <f t="shared" si="25"/>
        <v>86099</v>
      </c>
      <c r="I70" s="82">
        <f t="shared" si="25"/>
        <v>19515</v>
      </c>
      <c r="J70" s="82">
        <f t="shared" si="25"/>
        <v>1073</v>
      </c>
      <c r="K70" s="82">
        <f t="shared" si="25"/>
        <v>1677</v>
      </c>
      <c r="L70" s="82">
        <f t="shared" si="25"/>
        <v>2222</v>
      </c>
      <c r="M70" s="82">
        <f t="shared" si="25"/>
        <v>621</v>
      </c>
      <c r="N70" s="82">
        <f t="shared" si="25"/>
        <v>9517</v>
      </c>
      <c r="O70" s="82">
        <f t="shared" si="25"/>
        <v>206922</v>
      </c>
      <c r="P70" s="82">
        <f t="shared" si="25"/>
        <v>34625</v>
      </c>
      <c r="Q70" s="82">
        <f t="shared" si="25"/>
        <v>241547</v>
      </c>
      <c r="R70" s="82">
        <f t="shared" si="25"/>
        <v>1219</v>
      </c>
      <c r="S70" s="82">
        <f t="shared" si="25"/>
        <v>33</v>
      </c>
      <c r="T70" s="82">
        <f t="shared" si="25"/>
        <v>1252</v>
      </c>
    </row>
    <row r="71" spans="1:20" ht="15.75">
      <c r="A71" s="655" t="s">
        <v>3233</v>
      </c>
      <c r="B71" s="655"/>
      <c r="C71" s="655"/>
      <c r="D71" s="656"/>
      <c r="E71" s="656"/>
      <c r="F71" s="656"/>
      <c r="G71" s="656"/>
      <c r="H71" s="656"/>
      <c r="I71" s="656"/>
      <c r="J71" s="656"/>
      <c r="K71" s="656"/>
      <c r="L71" s="656"/>
      <c r="M71" s="656"/>
      <c r="N71" s="656"/>
      <c r="O71" s="656"/>
      <c r="P71" s="656"/>
      <c r="Q71" s="656"/>
      <c r="R71" s="656"/>
      <c r="S71" s="656"/>
      <c r="T71" s="656"/>
    </row>
  </sheetData>
  <mergeCells count="10">
    <mergeCell ref="A1:T1"/>
    <mergeCell ref="A2:T2"/>
    <mergeCell ref="A3:E3"/>
    <mergeCell ref="A4:A6"/>
    <mergeCell ref="B4:B6"/>
    <mergeCell ref="C4:Q4"/>
    <mergeCell ref="C5:H5"/>
    <mergeCell ref="I5:N5"/>
    <mergeCell ref="O5:Q5"/>
    <mergeCell ref="R4:T5"/>
  </mergeCells>
  <printOptions horizontalCentered="1" verticalCentered="1" gridLinesSet="0"/>
  <pageMargins left="0.35433070866141736" right="0.35433070866141736" top="0" bottom="0" header="0" footer="0"/>
  <pageSetup paperSize="9" scale="72" orientation="landscape" r:id="rId1"/>
  <headerFooter alignWithMargins="0"/>
  <rowBreaks count="1" manualBreakCount="1">
    <brk id="40" max="16383" man="1"/>
  </rowBreaks>
  <ignoredErrors>
    <ignoredError sqref="O7:P9 O29:P30 Q23:Q28 O48:P48 O56:P56 Q53 Q63 O69:P69 O65:P65 C65:N65 Q65:T65 O21:P22 O61:P62 P57 P66 O13:P14 O35:P36 O38:P39 O43:P44 O51:P52" formulaRange="1"/>
    <ignoredError sqref="O47:P47" formula="1" formulaRange="1"/>
    <ignoredError sqref="T47 Q47" formula="1"/>
    <ignoredError sqref="E6:N6 A7:A69" numberStoredAsText="1"/>
  </ignoredErrors>
</worksheet>
</file>

<file path=xl/worksheets/sheet36.xml><?xml version="1.0" encoding="utf-8"?>
<worksheet xmlns="http://schemas.openxmlformats.org/spreadsheetml/2006/main" xmlns:r="http://schemas.openxmlformats.org/officeDocument/2006/relationships">
  <dimension ref="A1:T44"/>
  <sheetViews>
    <sheetView showGridLines="0" zoomScaleNormal="100" workbookViewId="0">
      <pane xSplit="2" ySplit="6" topLeftCell="C42"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5.5703125" style="44" customWidth="1"/>
    <col min="2" max="2" width="40.28515625" style="44" customWidth="1"/>
    <col min="3" max="3" width="8" style="44" customWidth="1"/>
    <col min="4" max="4" width="9.85546875" style="44" customWidth="1"/>
    <col min="5" max="5" width="5.42578125" style="44" bestFit="1" customWidth="1"/>
    <col min="6" max="6" width="6.42578125" style="44" bestFit="1" customWidth="1"/>
    <col min="7" max="7" width="5.42578125" style="44" bestFit="1" customWidth="1"/>
    <col min="8" max="8" width="6.42578125" style="44" bestFit="1" customWidth="1"/>
    <col min="9" max="9" width="7.85546875" style="44" customWidth="1"/>
    <col min="10" max="10" width="9.7109375" style="44" customWidth="1"/>
    <col min="11" max="12" width="5.42578125" style="44" bestFit="1" customWidth="1"/>
    <col min="13" max="13" width="4" style="44" bestFit="1" customWidth="1"/>
    <col min="14" max="14" width="5.42578125" style="44" bestFit="1" customWidth="1"/>
    <col min="15" max="15" width="7.42578125" style="44" bestFit="1" customWidth="1"/>
    <col min="16" max="16" width="6.42578125" style="44" bestFit="1" customWidth="1"/>
    <col min="17" max="17" width="7.42578125" style="44" bestFit="1" customWidth="1"/>
    <col min="18" max="18" width="6" style="44" bestFit="1" customWidth="1"/>
    <col min="19" max="19" width="6.28515625" style="44" bestFit="1" customWidth="1"/>
    <col min="20" max="20" width="6.7109375" style="44" bestFit="1" customWidth="1"/>
    <col min="21" max="16384" width="9.140625" style="44"/>
  </cols>
  <sheetData>
    <row r="1" spans="1:20" ht="25.5" customHeight="1">
      <c r="A1" s="765" t="s">
        <v>3220</v>
      </c>
      <c r="B1" s="765"/>
      <c r="C1" s="765"/>
      <c r="D1" s="765"/>
      <c r="E1" s="765"/>
      <c r="F1" s="765"/>
      <c r="G1" s="765"/>
      <c r="H1" s="765"/>
      <c r="I1" s="765"/>
      <c r="J1" s="765"/>
      <c r="K1" s="765"/>
      <c r="L1" s="765"/>
      <c r="M1" s="765"/>
      <c r="N1" s="765"/>
      <c r="O1" s="765"/>
      <c r="P1" s="765"/>
      <c r="Q1" s="765"/>
      <c r="R1" s="765"/>
      <c r="S1" s="765"/>
      <c r="T1" s="765"/>
    </row>
    <row r="2" spans="1:20" ht="19.5" customHeight="1">
      <c r="A2" s="1035" t="s">
        <v>3221</v>
      </c>
      <c r="B2" s="1035"/>
      <c r="C2" s="1035"/>
      <c r="D2" s="1035"/>
      <c r="E2" s="1035"/>
      <c r="F2" s="1035"/>
      <c r="G2" s="1035"/>
      <c r="H2" s="1035"/>
      <c r="I2" s="1035"/>
      <c r="J2" s="1035"/>
      <c r="K2" s="1035"/>
      <c r="L2" s="1035"/>
      <c r="M2" s="1035"/>
      <c r="N2" s="1035"/>
      <c r="O2" s="1035"/>
      <c r="P2" s="1035"/>
      <c r="Q2" s="1035"/>
      <c r="R2" s="1035"/>
      <c r="S2" s="1035"/>
      <c r="T2" s="1035"/>
    </row>
    <row r="4" spans="1:20" s="29" customFormat="1" ht="41.25" customHeight="1">
      <c r="A4" s="822" t="s">
        <v>1997</v>
      </c>
      <c r="B4" s="840" t="s">
        <v>2917</v>
      </c>
      <c r="C4" s="769" t="s">
        <v>2906</v>
      </c>
      <c r="D4" s="770"/>
      <c r="E4" s="770"/>
      <c r="F4" s="770"/>
      <c r="G4" s="770"/>
      <c r="H4" s="770"/>
      <c r="I4" s="770"/>
      <c r="J4" s="770"/>
      <c r="K4" s="770"/>
      <c r="L4" s="770"/>
      <c r="M4" s="770"/>
      <c r="N4" s="770"/>
      <c r="O4" s="770"/>
      <c r="P4" s="770"/>
      <c r="Q4" s="770"/>
      <c r="R4" s="1023" t="s">
        <v>3032</v>
      </c>
      <c r="S4" s="1024"/>
      <c r="T4" s="1024"/>
    </row>
    <row r="5" spans="1:20" s="29" customFormat="1" ht="18" customHeight="1">
      <c r="A5" s="823"/>
      <c r="B5" s="840"/>
      <c r="C5" s="769" t="s">
        <v>1109</v>
      </c>
      <c r="D5" s="770"/>
      <c r="E5" s="770"/>
      <c r="F5" s="770"/>
      <c r="G5" s="770"/>
      <c r="H5" s="770"/>
      <c r="I5" s="769" t="s">
        <v>1110</v>
      </c>
      <c r="J5" s="770"/>
      <c r="K5" s="770"/>
      <c r="L5" s="770"/>
      <c r="M5" s="770"/>
      <c r="N5" s="770"/>
      <c r="O5" s="769" t="s">
        <v>1111</v>
      </c>
      <c r="P5" s="770"/>
      <c r="Q5" s="832"/>
      <c r="R5" s="1025"/>
      <c r="S5" s="1026"/>
      <c r="T5" s="1026"/>
    </row>
    <row r="6" spans="1:20" s="29" customFormat="1" ht="80.25" customHeight="1">
      <c r="A6" s="824"/>
      <c r="B6" s="840"/>
      <c r="C6" s="235" t="s">
        <v>2980</v>
      </c>
      <c r="D6" s="235" t="s">
        <v>2981</v>
      </c>
      <c r="E6" s="235" t="s">
        <v>2895</v>
      </c>
      <c r="F6" s="235" t="s">
        <v>2896</v>
      </c>
      <c r="G6" s="235" t="s">
        <v>2897</v>
      </c>
      <c r="H6" s="235" t="s">
        <v>2982</v>
      </c>
      <c r="I6" s="235" t="s">
        <v>2980</v>
      </c>
      <c r="J6" s="235" t="s">
        <v>2981</v>
      </c>
      <c r="K6" s="235" t="s">
        <v>2895</v>
      </c>
      <c r="L6" s="235" t="s">
        <v>2896</v>
      </c>
      <c r="M6" s="235" t="s">
        <v>2897</v>
      </c>
      <c r="N6" s="235" t="s">
        <v>2982</v>
      </c>
      <c r="O6" s="187" t="s">
        <v>1008</v>
      </c>
      <c r="P6" s="188" t="s">
        <v>1009</v>
      </c>
      <c r="Q6" s="186" t="s">
        <v>1010</v>
      </c>
      <c r="R6" s="411" t="s">
        <v>3089</v>
      </c>
      <c r="S6" s="411" t="s">
        <v>3090</v>
      </c>
      <c r="T6" s="412" t="s">
        <v>3091</v>
      </c>
    </row>
    <row r="7" spans="1:20" ht="25.5">
      <c r="A7" s="292" t="s">
        <v>2089</v>
      </c>
      <c r="B7" s="30" t="s">
        <v>2148</v>
      </c>
      <c r="C7" s="42">
        <v>3453</v>
      </c>
      <c r="D7" s="42">
        <v>195</v>
      </c>
      <c r="E7" s="42">
        <v>302</v>
      </c>
      <c r="F7" s="42">
        <v>455</v>
      </c>
      <c r="G7" s="48">
        <v>115</v>
      </c>
      <c r="H7" s="48">
        <v>2702</v>
      </c>
      <c r="I7" s="42">
        <v>1015</v>
      </c>
      <c r="J7" s="42">
        <v>48</v>
      </c>
      <c r="K7" s="42">
        <v>56</v>
      </c>
      <c r="L7" s="42">
        <v>93</v>
      </c>
      <c r="M7" s="48">
        <v>32</v>
      </c>
      <c r="N7" s="48">
        <v>398</v>
      </c>
      <c r="O7" s="84">
        <f>SUM(C7:H7)</f>
        <v>7222</v>
      </c>
      <c r="P7" s="84">
        <f>SUM(I7:N7)</f>
        <v>1642</v>
      </c>
      <c r="Q7" s="84">
        <f>O7+P7</f>
        <v>8864</v>
      </c>
      <c r="R7" s="37">
        <v>103</v>
      </c>
      <c r="S7" s="37">
        <v>3</v>
      </c>
      <c r="T7" s="84">
        <f>+S7+R7</f>
        <v>106</v>
      </c>
    </row>
    <row r="8" spans="1:20" ht="51">
      <c r="A8" s="292">
        <v>10</v>
      </c>
      <c r="B8" s="30" t="s">
        <v>2229</v>
      </c>
      <c r="C8" s="42">
        <f t="shared" ref="C8:T8" si="0">SUM(C9:C11)</f>
        <v>32597</v>
      </c>
      <c r="D8" s="42">
        <f t="shared" si="0"/>
        <v>3302</v>
      </c>
      <c r="E8" s="42">
        <f t="shared" si="0"/>
        <v>5331</v>
      </c>
      <c r="F8" s="42">
        <f t="shared" si="0"/>
        <v>7419</v>
      </c>
      <c r="G8" s="48">
        <f t="shared" si="0"/>
        <v>2089</v>
      </c>
      <c r="H8" s="48">
        <f t="shared" si="0"/>
        <v>44885</v>
      </c>
      <c r="I8" s="42">
        <f t="shared" si="0"/>
        <v>5824</v>
      </c>
      <c r="J8" s="42">
        <f t="shared" si="0"/>
        <v>576</v>
      </c>
      <c r="K8" s="42">
        <f t="shared" si="0"/>
        <v>777</v>
      </c>
      <c r="L8" s="42">
        <f t="shared" si="0"/>
        <v>1104</v>
      </c>
      <c r="M8" s="48">
        <f t="shared" si="0"/>
        <v>285</v>
      </c>
      <c r="N8" s="48">
        <f t="shared" si="0"/>
        <v>4875</v>
      </c>
      <c r="O8" s="84">
        <f t="shared" si="0"/>
        <v>95623</v>
      </c>
      <c r="P8" s="84">
        <f t="shared" si="0"/>
        <v>13441</v>
      </c>
      <c r="Q8" s="84">
        <f t="shared" si="0"/>
        <v>109064</v>
      </c>
      <c r="R8" s="37">
        <f t="shared" si="0"/>
        <v>166</v>
      </c>
      <c r="S8" s="37">
        <f t="shared" si="0"/>
        <v>6</v>
      </c>
      <c r="T8" s="84">
        <f t="shared" si="0"/>
        <v>172</v>
      </c>
    </row>
    <row r="9" spans="1:20" ht="25.5" hidden="1" outlineLevel="1">
      <c r="A9" s="293">
        <v>11</v>
      </c>
      <c r="B9" s="294" t="s">
        <v>2230</v>
      </c>
      <c r="C9" s="295">
        <v>27723</v>
      </c>
      <c r="D9" s="295">
        <v>2952</v>
      </c>
      <c r="E9" s="295">
        <v>4652</v>
      </c>
      <c r="F9" s="295">
        <v>6414</v>
      </c>
      <c r="G9" s="295">
        <v>1866</v>
      </c>
      <c r="H9" s="295">
        <v>39244</v>
      </c>
      <c r="I9" s="295">
        <v>5214</v>
      </c>
      <c r="J9" s="295">
        <v>526</v>
      </c>
      <c r="K9" s="295">
        <v>712</v>
      </c>
      <c r="L9" s="295">
        <v>1030</v>
      </c>
      <c r="M9" s="295">
        <v>266</v>
      </c>
      <c r="N9" s="295">
        <v>4486</v>
      </c>
      <c r="O9" s="296">
        <f t="shared" ref="O9:O11" si="1">SUM(C9:H9)</f>
        <v>82851</v>
      </c>
      <c r="P9" s="296">
        <f t="shared" ref="P9:P11" si="2">SUM(I9:N9)</f>
        <v>12234</v>
      </c>
      <c r="Q9" s="296">
        <f t="shared" ref="Q9:Q11" si="3">O9+P9</f>
        <v>95085</v>
      </c>
      <c r="R9" s="297">
        <v>129</v>
      </c>
      <c r="S9" s="297">
        <v>4</v>
      </c>
      <c r="T9" s="296">
        <f t="shared" ref="T9:T42" si="4">+S9+R9</f>
        <v>133</v>
      </c>
    </row>
    <row r="10" spans="1:20" ht="25.5" hidden="1" outlineLevel="1">
      <c r="A10" s="293">
        <v>12</v>
      </c>
      <c r="B10" s="294" t="s">
        <v>2231</v>
      </c>
      <c r="C10" s="295">
        <v>3861</v>
      </c>
      <c r="D10" s="295">
        <v>267</v>
      </c>
      <c r="E10" s="295">
        <v>543</v>
      </c>
      <c r="F10" s="295">
        <v>819</v>
      </c>
      <c r="G10" s="295">
        <v>177</v>
      </c>
      <c r="H10" s="295">
        <v>4399</v>
      </c>
      <c r="I10" s="295">
        <v>432</v>
      </c>
      <c r="J10" s="295">
        <v>37</v>
      </c>
      <c r="K10" s="295">
        <v>52</v>
      </c>
      <c r="L10" s="295">
        <v>49</v>
      </c>
      <c r="M10" s="295">
        <v>13</v>
      </c>
      <c r="N10" s="295">
        <v>260</v>
      </c>
      <c r="O10" s="296">
        <f t="shared" si="1"/>
        <v>10066</v>
      </c>
      <c r="P10" s="296">
        <f t="shared" si="2"/>
        <v>843</v>
      </c>
      <c r="Q10" s="296">
        <f t="shared" si="3"/>
        <v>10909</v>
      </c>
      <c r="R10" s="297">
        <v>28</v>
      </c>
      <c r="S10" s="297">
        <v>1</v>
      </c>
      <c r="T10" s="296">
        <f t="shared" si="4"/>
        <v>29</v>
      </c>
    </row>
    <row r="11" spans="1:20" ht="51" hidden="1" outlineLevel="1">
      <c r="A11" s="293">
        <v>19</v>
      </c>
      <c r="B11" s="294" t="s">
        <v>2232</v>
      </c>
      <c r="C11" s="295">
        <v>1013</v>
      </c>
      <c r="D11" s="295">
        <v>83</v>
      </c>
      <c r="E11" s="295">
        <v>136</v>
      </c>
      <c r="F11" s="295">
        <v>186</v>
      </c>
      <c r="G11" s="295">
        <v>46</v>
      </c>
      <c r="H11" s="295">
        <v>1242</v>
      </c>
      <c r="I11" s="295">
        <v>178</v>
      </c>
      <c r="J11" s="295">
        <v>13</v>
      </c>
      <c r="K11" s="295">
        <v>13</v>
      </c>
      <c r="L11" s="295">
        <v>25</v>
      </c>
      <c r="M11" s="295">
        <v>6</v>
      </c>
      <c r="N11" s="295">
        <v>129</v>
      </c>
      <c r="O11" s="296">
        <f t="shared" si="1"/>
        <v>2706</v>
      </c>
      <c r="P11" s="296">
        <f t="shared" si="2"/>
        <v>364</v>
      </c>
      <c r="Q11" s="296">
        <f t="shared" si="3"/>
        <v>3070</v>
      </c>
      <c r="R11" s="297">
        <v>9</v>
      </c>
      <c r="S11" s="297">
        <v>1</v>
      </c>
      <c r="T11" s="296">
        <f t="shared" si="4"/>
        <v>10</v>
      </c>
    </row>
    <row r="12" spans="1:20" ht="38.25" collapsed="1">
      <c r="A12" s="292">
        <f>+A11+1</f>
        <v>20</v>
      </c>
      <c r="B12" s="30" t="s">
        <v>2233</v>
      </c>
      <c r="C12" s="42">
        <f t="shared" ref="C12:T12" si="5">SUM(C13:C18)</f>
        <v>10868</v>
      </c>
      <c r="D12" s="42">
        <f t="shared" si="5"/>
        <v>249</v>
      </c>
      <c r="E12" s="42">
        <f t="shared" si="5"/>
        <v>646</v>
      </c>
      <c r="F12" s="42">
        <f t="shared" si="5"/>
        <v>976</v>
      </c>
      <c r="G12" s="48">
        <f t="shared" si="5"/>
        <v>226</v>
      </c>
      <c r="H12" s="48">
        <f t="shared" si="5"/>
        <v>8714</v>
      </c>
      <c r="I12" s="42">
        <f t="shared" si="5"/>
        <v>16</v>
      </c>
      <c r="J12" s="42">
        <f t="shared" si="5"/>
        <v>0</v>
      </c>
      <c r="K12" s="42">
        <f t="shared" si="5"/>
        <v>2</v>
      </c>
      <c r="L12" s="42">
        <f t="shared" si="5"/>
        <v>0</v>
      </c>
      <c r="M12" s="48">
        <f t="shared" si="5"/>
        <v>0</v>
      </c>
      <c r="N12" s="48">
        <f t="shared" si="5"/>
        <v>9</v>
      </c>
      <c r="O12" s="84">
        <f t="shared" si="5"/>
        <v>21679</v>
      </c>
      <c r="P12" s="84">
        <f t="shared" si="5"/>
        <v>27</v>
      </c>
      <c r="Q12" s="84">
        <f t="shared" si="5"/>
        <v>21706</v>
      </c>
      <c r="R12" s="37">
        <f t="shared" si="5"/>
        <v>323</v>
      </c>
      <c r="S12" s="37">
        <f t="shared" si="5"/>
        <v>0</v>
      </c>
      <c r="T12" s="84">
        <f t="shared" si="5"/>
        <v>323</v>
      </c>
    </row>
    <row r="13" spans="1:20" ht="25.5" hidden="1" outlineLevel="1">
      <c r="A13" s="293">
        <f t="shared" ref="A13:A40" si="6">+A12+1</f>
        <v>21</v>
      </c>
      <c r="B13" s="294" t="s">
        <v>2234</v>
      </c>
      <c r="C13" s="295">
        <v>332</v>
      </c>
      <c r="D13" s="295">
        <v>19</v>
      </c>
      <c r="E13" s="295">
        <v>32</v>
      </c>
      <c r="F13" s="295">
        <v>48</v>
      </c>
      <c r="G13" s="295">
        <v>17</v>
      </c>
      <c r="H13" s="295">
        <v>292</v>
      </c>
      <c r="I13" s="295">
        <v>0</v>
      </c>
      <c r="J13" s="295">
        <v>0</v>
      </c>
      <c r="K13" s="295">
        <v>0</v>
      </c>
      <c r="L13" s="295">
        <v>0</v>
      </c>
      <c r="M13" s="295">
        <v>0</v>
      </c>
      <c r="N13" s="295">
        <v>0</v>
      </c>
      <c r="O13" s="296">
        <f>SUM(C13:N13)</f>
        <v>740</v>
      </c>
      <c r="P13" s="296">
        <f t="shared" ref="P13:P18" si="7">SUM(I13:N13)</f>
        <v>0</v>
      </c>
      <c r="Q13" s="296">
        <f t="shared" ref="Q13:Q18" si="8">O13+P13</f>
        <v>740</v>
      </c>
      <c r="R13" s="297">
        <v>17</v>
      </c>
      <c r="S13" s="297">
        <v>0</v>
      </c>
      <c r="T13" s="296">
        <f t="shared" si="4"/>
        <v>17</v>
      </c>
    </row>
    <row r="14" spans="1:20" ht="25.5" hidden="1" outlineLevel="1">
      <c r="A14" s="293">
        <f t="shared" si="6"/>
        <v>22</v>
      </c>
      <c r="B14" s="294" t="s">
        <v>2235</v>
      </c>
      <c r="C14" s="295">
        <v>6996</v>
      </c>
      <c r="D14" s="295">
        <v>132</v>
      </c>
      <c r="E14" s="295">
        <v>340</v>
      </c>
      <c r="F14" s="295">
        <v>592</v>
      </c>
      <c r="G14" s="295">
        <v>110</v>
      </c>
      <c r="H14" s="295">
        <v>5202</v>
      </c>
      <c r="I14" s="295">
        <v>10</v>
      </c>
      <c r="J14" s="295">
        <v>0</v>
      </c>
      <c r="K14" s="295">
        <v>0</v>
      </c>
      <c r="L14" s="295">
        <v>0</v>
      </c>
      <c r="M14" s="295">
        <v>0</v>
      </c>
      <c r="N14" s="295">
        <v>3</v>
      </c>
      <c r="O14" s="296">
        <f t="shared" ref="O14:O18" si="9">SUM(C14:H14)</f>
        <v>13372</v>
      </c>
      <c r="P14" s="296">
        <f t="shared" si="7"/>
        <v>13</v>
      </c>
      <c r="Q14" s="296">
        <f t="shared" si="8"/>
        <v>13385</v>
      </c>
      <c r="R14" s="297">
        <v>197</v>
      </c>
      <c r="S14" s="297">
        <v>0</v>
      </c>
      <c r="T14" s="296">
        <f t="shared" si="4"/>
        <v>197</v>
      </c>
    </row>
    <row r="15" spans="1:20" ht="51" hidden="1" outlineLevel="1">
      <c r="A15" s="293">
        <f t="shared" si="6"/>
        <v>23</v>
      </c>
      <c r="B15" s="294" t="s">
        <v>2236</v>
      </c>
      <c r="C15" s="295">
        <v>1364</v>
      </c>
      <c r="D15" s="295">
        <v>38</v>
      </c>
      <c r="E15" s="295">
        <v>93</v>
      </c>
      <c r="F15" s="295">
        <v>104</v>
      </c>
      <c r="G15" s="295">
        <v>38</v>
      </c>
      <c r="H15" s="295">
        <v>956</v>
      </c>
      <c r="I15" s="295">
        <v>1</v>
      </c>
      <c r="J15" s="295">
        <v>0</v>
      </c>
      <c r="K15" s="295">
        <v>0</v>
      </c>
      <c r="L15" s="295">
        <v>0</v>
      </c>
      <c r="M15" s="295">
        <v>0</v>
      </c>
      <c r="N15" s="295">
        <v>2</v>
      </c>
      <c r="O15" s="296">
        <f t="shared" si="9"/>
        <v>2593</v>
      </c>
      <c r="P15" s="296">
        <f t="shared" si="7"/>
        <v>3</v>
      </c>
      <c r="Q15" s="296">
        <f t="shared" si="8"/>
        <v>2596</v>
      </c>
      <c r="R15" s="297">
        <v>47</v>
      </c>
      <c r="S15" s="297">
        <v>0</v>
      </c>
      <c r="T15" s="296">
        <f t="shared" si="4"/>
        <v>47</v>
      </c>
    </row>
    <row r="16" spans="1:20" ht="51" hidden="1" outlineLevel="1">
      <c r="A16" s="293">
        <f t="shared" si="6"/>
        <v>24</v>
      </c>
      <c r="B16" s="294" t="s">
        <v>2237</v>
      </c>
      <c r="C16" s="295">
        <v>1187</v>
      </c>
      <c r="D16" s="295">
        <v>34</v>
      </c>
      <c r="E16" s="295">
        <v>100</v>
      </c>
      <c r="F16" s="295">
        <v>114</v>
      </c>
      <c r="G16" s="295">
        <v>32</v>
      </c>
      <c r="H16" s="295">
        <v>1239</v>
      </c>
      <c r="I16" s="295">
        <v>2</v>
      </c>
      <c r="J16" s="295">
        <v>0</v>
      </c>
      <c r="K16" s="295">
        <v>2</v>
      </c>
      <c r="L16" s="295">
        <v>0</v>
      </c>
      <c r="M16" s="295">
        <v>0</v>
      </c>
      <c r="N16" s="295">
        <v>1</v>
      </c>
      <c r="O16" s="296">
        <f t="shared" si="9"/>
        <v>2706</v>
      </c>
      <c r="P16" s="296">
        <f t="shared" si="7"/>
        <v>5</v>
      </c>
      <c r="Q16" s="296">
        <f t="shared" si="8"/>
        <v>2711</v>
      </c>
      <c r="R16" s="297">
        <v>31</v>
      </c>
      <c r="S16" s="297">
        <v>0</v>
      </c>
      <c r="T16" s="296">
        <f t="shared" si="4"/>
        <v>31</v>
      </c>
    </row>
    <row r="17" spans="1:20" ht="25.5" hidden="1" outlineLevel="1">
      <c r="A17" s="293">
        <f t="shared" si="6"/>
        <v>25</v>
      </c>
      <c r="B17" s="294" t="s">
        <v>2238</v>
      </c>
      <c r="C17" s="295">
        <v>133</v>
      </c>
      <c r="D17" s="295">
        <v>2</v>
      </c>
      <c r="E17" s="295">
        <v>12</v>
      </c>
      <c r="F17" s="295">
        <v>9</v>
      </c>
      <c r="G17" s="295">
        <v>2</v>
      </c>
      <c r="H17" s="295">
        <v>149</v>
      </c>
      <c r="I17" s="295">
        <v>0</v>
      </c>
      <c r="J17" s="295">
        <v>0</v>
      </c>
      <c r="K17" s="295">
        <v>0</v>
      </c>
      <c r="L17" s="295">
        <v>0</v>
      </c>
      <c r="M17" s="295">
        <v>0</v>
      </c>
      <c r="N17" s="295">
        <v>0</v>
      </c>
      <c r="O17" s="296">
        <f>SUM(C17:N17)</f>
        <v>307</v>
      </c>
      <c r="P17" s="296">
        <f t="shared" ref="P17" si="10">SUM(I17:N17)</f>
        <v>0</v>
      </c>
      <c r="Q17" s="296">
        <f t="shared" ref="Q17" si="11">O17+P17</f>
        <v>307</v>
      </c>
      <c r="R17" s="297">
        <v>7</v>
      </c>
      <c r="S17" s="297">
        <v>0</v>
      </c>
      <c r="T17" s="296">
        <f t="shared" si="4"/>
        <v>7</v>
      </c>
    </row>
    <row r="18" spans="1:20" ht="38.25" hidden="1" outlineLevel="1">
      <c r="A18" s="293">
        <v>29</v>
      </c>
      <c r="B18" s="294" t="s">
        <v>2239</v>
      </c>
      <c r="C18" s="295">
        <v>856</v>
      </c>
      <c r="D18" s="295">
        <v>24</v>
      </c>
      <c r="E18" s="295">
        <v>69</v>
      </c>
      <c r="F18" s="295">
        <v>109</v>
      </c>
      <c r="G18" s="295">
        <v>27</v>
      </c>
      <c r="H18" s="295">
        <v>876</v>
      </c>
      <c r="I18" s="295">
        <v>3</v>
      </c>
      <c r="J18" s="295">
        <v>0</v>
      </c>
      <c r="K18" s="295">
        <v>0</v>
      </c>
      <c r="L18" s="295">
        <v>0</v>
      </c>
      <c r="M18" s="295">
        <v>0</v>
      </c>
      <c r="N18" s="295">
        <v>3</v>
      </c>
      <c r="O18" s="296">
        <f t="shared" si="9"/>
        <v>1961</v>
      </c>
      <c r="P18" s="296">
        <f t="shared" si="7"/>
        <v>6</v>
      </c>
      <c r="Q18" s="296">
        <f t="shared" si="8"/>
        <v>1967</v>
      </c>
      <c r="R18" s="297">
        <v>24</v>
      </c>
      <c r="S18" s="297">
        <v>0</v>
      </c>
      <c r="T18" s="296">
        <f t="shared" si="4"/>
        <v>24</v>
      </c>
    </row>
    <row r="19" spans="1:20" ht="67.5" customHeight="1" collapsed="1">
      <c r="A19" s="292">
        <f t="shared" si="6"/>
        <v>30</v>
      </c>
      <c r="B19" s="30" t="s">
        <v>2240</v>
      </c>
      <c r="C19" s="42">
        <f t="shared" ref="C19:T19" si="12">SUM(C20:C25)</f>
        <v>499</v>
      </c>
      <c r="D19" s="42">
        <f t="shared" si="12"/>
        <v>19</v>
      </c>
      <c r="E19" s="42">
        <f t="shared" si="12"/>
        <v>49</v>
      </c>
      <c r="F19" s="42">
        <f t="shared" si="12"/>
        <v>66</v>
      </c>
      <c r="G19" s="48">
        <f t="shared" si="12"/>
        <v>15</v>
      </c>
      <c r="H19" s="48">
        <f t="shared" si="12"/>
        <v>509</v>
      </c>
      <c r="I19" s="42">
        <f t="shared" si="12"/>
        <v>114</v>
      </c>
      <c r="J19" s="42">
        <f t="shared" si="12"/>
        <v>3</v>
      </c>
      <c r="K19" s="42">
        <f t="shared" si="12"/>
        <v>10</v>
      </c>
      <c r="L19" s="42">
        <f t="shared" si="12"/>
        <v>23</v>
      </c>
      <c r="M19" s="48">
        <f t="shared" si="12"/>
        <v>2</v>
      </c>
      <c r="N19" s="48">
        <f t="shared" si="12"/>
        <v>93</v>
      </c>
      <c r="O19" s="84">
        <f t="shared" si="12"/>
        <v>1157</v>
      </c>
      <c r="P19" s="84">
        <f t="shared" si="12"/>
        <v>245</v>
      </c>
      <c r="Q19" s="84">
        <f t="shared" si="12"/>
        <v>1402</v>
      </c>
      <c r="R19" s="37">
        <f t="shared" si="12"/>
        <v>15</v>
      </c>
      <c r="S19" s="37">
        <f t="shared" si="12"/>
        <v>1</v>
      </c>
      <c r="T19" s="84">
        <f t="shared" si="12"/>
        <v>16</v>
      </c>
    </row>
    <row r="20" spans="1:20" ht="25.5" hidden="1" outlineLevel="1">
      <c r="A20" s="293">
        <f t="shared" si="6"/>
        <v>31</v>
      </c>
      <c r="B20" s="294" t="s">
        <v>2241</v>
      </c>
      <c r="C20" s="295">
        <v>70</v>
      </c>
      <c r="D20" s="295">
        <v>2</v>
      </c>
      <c r="E20" s="295">
        <v>5</v>
      </c>
      <c r="F20" s="295">
        <v>7</v>
      </c>
      <c r="G20" s="295">
        <v>1</v>
      </c>
      <c r="H20" s="295">
        <v>52</v>
      </c>
      <c r="I20" s="295">
        <v>21</v>
      </c>
      <c r="J20" s="295">
        <v>0</v>
      </c>
      <c r="K20" s="295">
        <v>1</v>
      </c>
      <c r="L20" s="295">
        <v>3</v>
      </c>
      <c r="M20" s="295">
        <v>1</v>
      </c>
      <c r="N20" s="295">
        <v>14</v>
      </c>
      <c r="O20" s="296">
        <f t="shared" ref="O20:O25" si="13">SUM(C20:H20)</f>
        <v>137</v>
      </c>
      <c r="P20" s="296">
        <f t="shared" ref="P20:P25" si="14">SUM(I20:N20)</f>
        <v>40</v>
      </c>
      <c r="Q20" s="296">
        <f t="shared" ref="Q20:Q25" si="15">O20+P20</f>
        <v>177</v>
      </c>
      <c r="R20" s="297">
        <v>4</v>
      </c>
      <c r="S20" s="297">
        <v>0</v>
      </c>
      <c r="T20" s="296">
        <f t="shared" si="4"/>
        <v>4</v>
      </c>
    </row>
    <row r="21" spans="1:20" ht="38.25" hidden="1" outlineLevel="1">
      <c r="A21" s="293">
        <f t="shared" si="6"/>
        <v>32</v>
      </c>
      <c r="B21" s="294" t="s">
        <v>2242</v>
      </c>
      <c r="C21" s="295">
        <v>58</v>
      </c>
      <c r="D21" s="295">
        <v>3</v>
      </c>
      <c r="E21" s="295">
        <v>2</v>
      </c>
      <c r="F21" s="295">
        <v>6</v>
      </c>
      <c r="G21" s="295">
        <v>1</v>
      </c>
      <c r="H21" s="295">
        <v>58</v>
      </c>
      <c r="I21" s="295">
        <v>23</v>
      </c>
      <c r="J21" s="295">
        <v>1</v>
      </c>
      <c r="K21" s="295">
        <v>4</v>
      </c>
      <c r="L21" s="295">
        <v>6</v>
      </c>
      <c r="M21" s="295">
        <v>0</v>
      </c>
      <c r="N21" s="295">
        <v>15</v>
      </c>
      <c r="O21" s="296">
        <f t="shared" si="13"/>
        <v>128</v>
      </c>
      <c r="P21" s="296">
        <f t="shared" si="14"/>
        <v>49</v>
      </c>
      <c r="Q21" s="296">
        <f t="shared" si="15"/>
        <v>177</v>
      </c>
      <c r="R21" s="297">
        <v>1</v>
      </c>
      <c r="S21" s="297">
        <v>0</v>
      </c>
      <c r="T21" s="296">
        <f t="shared" si="4"/>
        <v>1</v>
      </c>
    </row>
    <row r="22" spans="1:20" ht="25.5" hidden="1" outlineLevel="1">
      <c r="A22" s="293">
        <f t="shared" si="6"/>
        <v>33</v>
      </c>
      <c r="B22" s="294" t="s">
        <v>2243</v>
      </c>
      <c r="C22" s="295">
        <v>139</v>
      </c>
      <c r="D22" s="295">
        <v>7</v>
      </c>
      <c r="E22" s="295">
        <v>18</v>
      </c>
      <c r="F22" s="295">
        <v>26</v>
      </c>
      <c r="G22" s="295">
        <v>4</v>
      </c>
      <c r="H22" s="295">
        <v>158</v>
      </c>
      <c r="I22" s="295">
        <v>27</v>
      </c>
      <c r="J22" s="295">
        <v>0</v>
      </c>
      <c r="K22" s="295">
        <v>1</v>
      </c>
      <c r="L22" s="295">
        <v>4</v>
      </c>
      <c r="M22" s="295">
        <v>1</v>
      </c>
      <c r="N22" s="295">
        <v>16</v>
      </c>
      <c r="O22" s="296">
        <f t="shared" si="13"/>
        <v>352</v>
      </c>
      <c r="P22" s="296">
        <f t="shared" si="14"/>
        <v>49</v>
      </c>
      <c r="Q22" s="296">
        <f t="shared" si="15"/>
        <v>401</v>
      </c>
      <c r="R22" s="297">
        <v>2</v>
      </c>
      <c r="S22" s="297">
        <v>0</v>
      </c>
      <c r="T22" s="296">
        <f t="shared" si="4"/>
        <v>2</v>
      </c>
    </row>
    <row r="23" spans="1:20" ht="25.5" hidden="1" outlineLevel="1">
      <c r="A23" s="293">
        <f t="shared" si="6"/>
        <v>34</v>
      </c>
      <c r="B23" s="294" t="s">
        <v>2244</v>
      </c>
      <c r="C23" s="295">
        <v>103</v>
      </c>
      <c r="D23" s="295">
        <v>5</v>
      </c>
      <c r="E23" s="295">
        <v>12</v>
      </c>
      <c r="F23" s="295">
        <v>17</v>
      </c>
      <c r="G23" s="295">
        <v>4</v>
      </c>
      <c r="H23" s="295">
        <v>109</v>
      </c>
      <c r="I23" s="295">
        <v>28</v>
      </c>
      <c r="J23" s="295">
        <v>1</v>
      </c>
      <c r="K23" s="295">
        <v>3</v>
      </c>
      <c r="L23" s="295">
        <v>3</v>
      </c>
      <c r="M23" s="295">
        <v>0</v>
      </c>
      <c r="N23" s="295">
        <v>34</v>
      </c>
      <c r="O23" s="296">
        <f t="shared" si="13"/>
        <v>250</v>
      </c>
      <c r="P23" s="296">
        <f t="shared" si="14"/>
        <v>69</v>
      </c>
      <c r="Q23" s="296">
        <f t="shared" si="15"/>
        <v>319</v>
      </c>
      <c r="R23" s="297">
        <v>4</v>
      </c>
      <c r="S23" s="297">
        <v>1</v>
      </c>
      <c r="T23" s="296">
        <f t="shared" si="4"/>
        <v>5</v>
      </c>
    </row>
    <row r="24" spans="1:20" ht="25.5" hidden="1" outlineLevel="1">
      <c r="A24" s="293">
        <f t="shared" si="6"/>
        <v>35</v>
      </c>
      <c r="B24" s="294" t="s">
        <v>2245</v>
      </c>
      <c r="C24" s="295">
        <v>32</v>
      </c>
      <c r="D24" s="295">
        <v>0</v>
      </c>
      <c r="E24" s="295">
        <v>0</v>
      </c>
      <c r="F24" s="295">
        <v>2</v>
      </c>
      <c r="G24" s="295">
        <v>1</v>
      </c>
      <c r="H24" s="295">
        <v>30</v>
      </c>
      <c r="I24" s="295">
        <v>3</v>
      </c>
      <c r="J24" s="295">
        <v>1</v>
      </c>
      <c r="K24" s="295">
        <v>1</v>
      </c>
      <c r="L24" s="295">
        <v>3</v>
      </c>
      <c r="M24" s="295">
        <v>0</v>
      </c>
      <c r="N24" s="295">
        <v>8</v>
      </c>
      <c r="O24" s="296">
        <f t="shared" si="13"/>
        <v>65</v>
      </c>
      <c r="P24" s="296">
        <f t="shared" si="14"/>
        <v>16</v>
      </c>
      <c r="Q24" s="296">
        <f t="shared" si="15"/>
        <v>81</v>
      </c>
      <c r="R24" s="297">
        <v>1</v>
      </c>
      <c r="S24" s="297">
        <v>0</v>
      </c>
      <c r="T24" s="296">
        <f t="shared" si="4"/>
        <v>1</v>
      </c>
    </row>
    <row r="25" spans="1:20" ht="38.25" hidden="1" outlineLevel="1">
      <c r="A25" s="293">
        <v>39</v>
      </c>
      <c r="B25" s="294" t="s">
        <v>2246</v>
      </c>
      <c r="C25" s="295">
        <v>97</v>
      </c>
      <c r="D25" s="295">
        <v>2</v>
      </c>
      <c r="E25" s="295">
        <v>12</v>
      </c>
      <c r="F25" s="295">
        <v>8</v>
      </c>
      <c r="G25" s="295">
        <v>4</v>
      </c>
      <c r="H25" s="295">
        <v>102</v>
      </c>
      <c r="I25" s="295">
        <v>12</v>
      </c>
      <c r="J25" s="295">
        <v>0</v>
      </c>
      <c r="K25" s="295">
        <v>0</v>
      </c>
      <c r="L25" s="295">
        <v>4</v>
      </c>
      <c r="M25" s="295">
        <v>0</v>
      </c>
      <c r="N25" s="295">
        <v>6</v>
      </c>
      <c r="O25" s="296">
        <f t="shared" si="13"/>
        <v>225</v>
      </c>
      <c r="P25" s="296">
        <f t="shared" si="14"/>
        <v>22</v>
      </c>
      <c r="Q25" s="296">
        <f t="shared" si="15"/>
        <v>247</v>
      </c>
      <c r="R25" s="297">
        <v>3</v>
      </c>
      <c r="S25" s="297">
        <v>0</v>
      </c>
      <c r="T25" s="296">
        <f t="shared" si="4"/>
        <v>3</v>
      </c>
    </row>
    <row r="26" spans="1:20" ht="54.75" customHeight="1" collapsed="1">
      <c r="A26" s="292">
        <f t="shared" si="6"/>
        <v>40</v>
      </c>
      <c r="B26" s="30" t="s">
        <v>2247</v>
      </c>
      <c r="C26" s="42">
        <f t="shared" ref="C26:T26" si="16">SUM(C27:C30)</f>
        <v>2269</v>
      </c>
      <c r="D26" s="42">
        <f t="shared" si="16"/>
        <v>62</v>
      </c>
      <c r="E26" s="42">
        <f t="shared" si="16"/>
        <v>162</v>
      </c>
      <c r="F26" s="42">
        <f t="shared" si="16"/>
        <v>211</v>
      </c>
      <c r="G26" s="48">
        <f t="shared" si="16"/>
        <v>61</v>
      </c>
      <c r="H26" s="48">
        <f t="shared" si="16"/>
        <v>1208</v>
      </c>
      <c r="I26" s="42">
        <f t="shared" si="16"/>
        <v>1398</v>
      </c>
      <c r="J26" s="42">
        <f t="shared" si="16"/>
        <v>66</v>
      </c>
      <c r="K26" s="42">
        <f t="shared" si="16"/>
        <v>102</v>
      </c>
      <c r="L26" s="42">
        <f t="shared" si="16"/>
        <v>80</v>
      </c>
      <c r="M26" s="48">
        <f t="shared" si="16"/>
        <v>37</v>
      </c>
      <c r="N26" s="48">
        <f t="shared" si="16"/>
        <v>358</v>
      </c>
      <c r="O26" s="84">
        <f t="shared" si="16"/>
        <v>3973</v>
      </c>
      <c r="P26" s="84">
        <f t="shared" si="16"/>
        <v>2041</v>
      </c>
      <c r="Q26" s="84">
        <f t="shared" si="16"/>
        <v>6014</v>
      </c>
      <c r="R26" s="37">
        <f t="shared" si="16"/>
        <v>22</v>
      </c>
      <c r="S26" s="37">
        <f t="shared" si="16"/>
        <v>2</v>
      </c>
      <c r="T26" s="84">
        <f t="shared" si="16"/>
        <v>24</v>
      </c>
    </row>
    <row r="27" spans="1:20" ht="25.5" hidden="1" outlineLevel="1">
      <c r="A27" s="293">
        <f t="shared" si="6"/>
        <v>41</v>
      </c>
      <c r="B27" s="294" t="s">
        <v>2248</v>
      </c>
      <c r="C27" s="295">
        <v>1269</v>
      </c>
      <c r="D27" s="295">
        <v>44</v>
      </c>
      <c r="E27" s="295">
        <v>104</v>
      </c>
      <c r="F27" s="295">
        <v>115</v>
      </c>
      <c r="G27" s="295">
        <v>37</v>
      </c>
      <c r="H27" s="295">
        <v>687</v>
      </c>
      <c r="I27" s="295">
        <v>972</v>
      </c>
      <c r="J27" s="295">
        <v>56</v>
      </c>
      <c r="K27" s="295">
        <v>79</v>
      </c>
      <c r="L27" s="295">
        <v>54</v>
      </c>
      <c r="M27" s="295">
        <v>25</v>
      </c>
      <c r="N27" s="295">
        <v>214</v>
      </c>
      <c r="O27" s="296">
        <f t="shared" ref="O27:O30" si="17">SUM(C27:H27)</f>
        <v>2256</v>
      </c>
      <c r="P27" s="296">
        <f t="shared" ref="P27:P30" si="18">SUM(I27:N27)</f>
        <v>1400</v>
      </c>
      <c r="Q27" s="296">
        <f t="shared" ref="Q27:Q30" si="19">O27+P27</f>
        <v>3656</v>
      </c>
      <c r="R27" s="297">
        <v>11</v>
      </c>
      <c r="S27" s="297">
        <v>2</v>
      </c>
      <c r="T27" s="296">
        <f t="shared" si="4"/>
        <v>13</v>
      </c>
    </row>
    <row r="28" spans="1:20" ht="51" hidden="1" outlineLevel="1">
      <c r="A28" s="293">
        <f t="shared" si="6"/>
        <v>42</v>
      </c>
      <c r="B28" s="294" t="s">
        <v>2249</v>
      </c>
      <c r="C28" s="295">
        <v>87</v>
      </c>
      <c r="D28" s="295">
        <v>0</v>
      </c>
      <c r="E28" s="295">
        <v>5</v>
      </c>
      <c r="F28" s="295">
        <v>6</v>
      </c>
      <c r="G28" s="295">
        <v>2</v>
      </c>
      <c r="H28" s="295">
        <v>38</v>
      </c>
      <c r="I28" s="295">
        <v>84</v>
      </c>
      <c r="J28" s="295">
        <v>4</v>
      </c>
      <c r="K28" s="295">
        <v>2</v>
      </c>
      <c r="L28" s="295">
        <v>6</v>
      </c>
      <c r="M28" s="295">
        <v>3</v>
      </c>
      <c r="N28" s="295">
        <v>29</v>
      </c>
      <c r="O28" s="296">
        <f t="shared" si="17"/>
        <v>138</v>
      </c>
      <c r="P28" s="296">
        <f t="shared" si="18"/>
        <v>128</v>
      </c>
      <c r="Q28" s="296">
        <f t="shared" si="19"/>
        <v>266</v>
      </c>
      <c r="R28" s="297">
        <v>2</v>
      </c>
      <c r="S28" s="297">
        <v>0</v>
      </c>
      <c r="T28" s="296">
        <f t="shared" si="4"/>
        <v>2</v>
      </c>
    </row>
    <row r="29" spans="1:20" ht="38.25" hidden="1" outlineLevel="1">
      <c r="A29" s="293">
        <f t="shared" si="6"/>
        <v>43</v>
      </c>
      <c r="B29" s="294" t="s">
        <v>2250</v>
      </c>
      <c r="C29" s="295">
        <v>587</v>
      </c>
      <c r="D29" s="295">
        <v>11</v>
      </c>
      <c r="E29" s="295">
        <v>36</v>
      </c>
      <c r="F29" s="295">
        <v>57</v>
      </c>
      <c r="G29" s="295">
        <v>13</v>
      </c>
      <c r="H29" s="295">
        <v>302</v>
      </c>
      <c r="I29" s="295">
        <v>158</v>
      </c>
      <c r="J29" s="295">
        <v>4</v>
      </c>
      <c r="K29" s="295">
        <v>7</v>
      </c>
      <c r="L29" s="295">
        <v>13</v>
      </c>
      <c r="M29" s="295">
        <v>3</v>
      </c>
      <c r="N29" s="295">
        <v>66</v>
      </c>
      <c r="O29" s="296">
        <f t="shared" si="17"/>
        <v>1006</v>
      </c>
      <c r="P29" s="296">
        <f t="shared" si="18"/>
        <v>251</v>
      </c>
      <c r="Q29" s="296">
        <f t="shared" si="19"/>
        <v>1257</v>
      </c>
      <c r="R29" s="297">
        <v>8</v>
      </c>
      <c r="S29" s="297">
        <v>0</v>
      </c>
      <c r="T29" s="296">
        <f t="shared" si="4"/>
        <v>8</v>
      </c>
    </row>
    <row r="30" spans="1:20" ht="38.25" hidden="1" outlineLevel="1">
      <c r="A30" s="293">
        <v>49</v>
      </c>
      <c r="B30" s="294" t="s">
        <v>2251</v>
      </c>
      <c r="C30" s="295">
        <v>326</v>
      </c>
      <c r="D30" s="295">
        <v>7</v>
      </c>
      <c r="E30" s="295">
        <v>17</v>
      </c>
      <c r="F30" s="295">
        <v>33</v>
      </c>
      <c r="G30" s="295">
        <v>9</v>
      </c>
      <c r="H30" s="295">
        <v>181</v>
      </c>
      <c r="I30" s="295">
        <v>184</v>
      </c>
      <c r="J30" s="295">
        <v>2</v>
      </c>
      <c r="K30" s="295">
        <v>14</v>
      </c>
      <c r="L30" s="295">
        <v>7</v>
      </c>
      <c r="M30" s="295">
        <v>6</v>
      </c>
      <c r="N30" s="295">
        <v>49</v>
      </c>
      <c r="O30" s="296">
        <f t="shared" si="17"/>
        <v>573</v>
      </c>
      <c r="P30" s="296">
        <f t="shared" si="18"/>
        <v>262</v>
      </c>
      <c r="Q30" s="296">
        <f t="shared" si="19"/>
        <v>835</v>
      </c>
      <c r="R30" s="297">
        <v>1</v>
      </c>
      <c r="S30" s="297">
        <v>0</v>
      </c>
      <c r="T30" s="296">
        <f t="shared" si="4"/>
        <v>1</v>
      </c>
    </row>
    <row r="31" spans="1:20" ht="51" collapsed="1">
      <c r="A31" s="292">
        <f t="shared" si="6"/>
        <v>50</v>
      </c>
      <c r="B31" s="30" t="s">
        <v>2252</v>
      </c>
      <c r="C31" s="42">
        <f t="shared" ref="C31:T31" si="20">SUM(C32:C37)</f>
        <v>1827</v>
      </c>
      <c r="D31" s="42">
        <f t="shared" si="20"/>
        <v>188</v>
      </c>
      <c r="E31" s="42">
        <f t="shared" si="20"/>
        <v>255</v>
      </c>
      <c r="F31" s="42">
        <f t="shared" si="20"/>
        <v>245</v>
      </c>
      <c r="G31" s="48">
        <f t="shared" si="20"/>
        <v>92</v>
      </c>
      <c r="H31" s="48">
        <f t="shared" si="20"/>
        <v>1959</v>
      </c>
      <c r="I31" s="42">
        <f t="shared" si="20"/>
        <v>192</v>
      </c>
      <c r="J31" s="42">
        <f t="shared" si="20"/>
        <v>11</v>
      </c>
      <c r="K31" s="42">
        <f t="shared" si="20"/>
        <v>10</v>
      </c>
      <c r="L31" s="42">
        <f t="shared" si="20"/>
        <v>15</v>
      </c>
      <c r="M31" s="48">
        <f t="shared" si="20"/>
        <v>3</v>
      </c>
      <c r="N31" s="48">
        <f t="shared" si="20"/>
        <v>76</v>
      </c>
      <c r="O31" s="84">
        <f t="shared" si="20"/>
        <v>4566</v>
      </c>
      <c r="P31" s="84">
        <f t="shared" si="20"/>
        <v>307</v>
      </c>
      <c r="Q31" s="84">
        <f t="shared" si="20"/>
        <v>4873</v>
      </c>
      <c r="R31" s="37">
        <f t="shared" si="20"/>
        <v>37</v>
      </c>
      <c r="S31" s="37">
        <f t="shared" si="20"/>
        <v>0</v>
      </c>
      <c r="T31" s="84">
        <f t="shared" si="20"/>
        <v>37</v>
      </c>
    </row>
    <row r="32" spans="1:20" ht="38.25" hidden="1" outlineLevel="1">
      <c r="A32" s="293">
        <f t="shared" si="6"/>
        <v>51</v>
      </c>
      <c r="B32" s="294" t="s">
        <v>2253</v>
      </c>
      <c r="C32" s="295">
        <v>773</v>
      </c>
      <c r="D32" s="295">
        <v>123</v>
      </c>
      <c r="E32" s="295">
        <v>148</v>
      </c>
      <c r="F32" s="295">
        <v>108</v>
      </c>
      <c r="G32" s="295">
        <v>57</v>
      </c>
      <c r="H32" s="295">
        <v>937</v>
      </c>
      <c r="I32" s="295">
        <v>10</v>
      </c>
      <c r="J32" s="295">
        <v>0</v>
      </c>
      <c r="K32" s="295">
        <v>1</v>
      </c>
      <c r="L32" s="295">
        <v>0</v>
      </c>
      <c r="M32" s="295">
        <v>0</v>
      </c>
      <c r="N32" s="295">
        <v>4</v>
      </c>
      <c r="O32" s="296">
        <f t="shared" ref="O32:O37" si="21">SUM(C32:H32)</f>
        <v>2146</v>
      </c>
      <c r="P32" s="296">
        <f t="shared" ref="P32:P37" si="22">SUM(I32:N32)</f>
        <v>15</v>
      </c>
      <c r="Q32" s="296">
        <f t="shared" ref="Q32:Q37" si="23">O32+P32</f>
        <v>2161</v>
      </c>
      <c r="R32" s="297">
        <v>12</v>
      </c>
      <c r="S32" s="297">
        <v>0</v>
      </c>
      <c r="T32" s="296">
        <f t="shared" si="4"/>
        <v>12</v>
      </c>
    </row>
    <row r="33" spans="1:20" ht="25.5" hidden="1" outlineLevel="1">
      <c r="A33" s="293">
        <f t="shared" si="6"/>
        <v>52</v>
      </c>
      <c r="B33" s="294" t="s">
        <v>2254</v>
      </c>
      <c r="C33" s="295">
        <v>436</v>
      </c>
      <c r="D33" s="295">
        <v>33</v>
      </c>
      <c r="E33" s="295">
        <v>57</v>
      </c>
      <c r="F33" s="295">
        <v>77</v>
      </c>
      <c r="G33" s="295">
        <v>23</v>
      </c>
      <c r="H33" s="295">
        <v>555</v>
      </c>
      <c r="I33" s="295">
        <v>4</v>
      </c>
      <c r="J33" s="295">
        <v>0</v>
      </c>
      <c r="K33" s="295">
        <v>1</v>
      </c>
      <c r="L33" s="295">
        <v>0</v>
      </c>
      <c r="M33" s="295">
        <v>0</v>
      </c>
      <c r="N33" s="295">
        <v>0</v>
      </c>
      <c r="O33" s="296">
        <f t="shared" si="21"/>
        <v>1181</v>
      </c>
      <c r="P33" s="296">
        <f t="shared" si="22"/>
        <v>5</v>
      </c>
      <c r="Q33" s="296">
        <f t="shared" si="23"/>
        <v>1186</v>
      </c>
      <c r="R33" s="297">
        <v>8</v>
      </c>
      <c r="S33" s="297">
        <v>0</v>
      </c>
      <c r="T33" s="296">
        <f t="shared" si="4"/>
        <v>8</v>
      </c>
    </row>
    <row r="34" spans="1:20" ht="38.25" hidden="1" outlineLevel="1">
      <c r="A34" s="293">
        <f t="shared" si="6"/>
        <v>53</v>
      </c>
      <c r="B34" s="294" t="s">
        <v>2255</v>
      </c>
      <c r="C34" s="295">
        <v>233</v>
      </c>
      <c r="D34" s="295">
        <v>13</v>
      </c>
      <c r="E34" s="295">
        <v>11</v>
      </c>
      <c r="F34" s="295">
        <v>24</v>
      </c>
      <c r="G34" s="295">
        <v>9</v>
      </c>
      <c r="H34" s="295">
        <v>162</v>
      </c>
      <c r="I34" s="295">
        <v>93</v>
      </c>
      <c r="J34" s="295">
        <v>9</v>
      </c>
      <c r="K34" s="295">
        <v>4</v>
      </c>
      <c r="L34" s="295">
        <v>8</v>
      </c>
      <c r="M34" s="295">
        <v>3</v>
      </c>
      <c r="N34" s="295">
        <v>40</v>
      </c>
      <c r="O34" s="296">
        <f t="shared" si="21"/>
        <v>452</v>
      </c>
      <c r="P34" s="296">
        <f t="shared" si="22"/>
        <v>157</v>
      </c>
      <c r="Q34" s="296">
        <f t="shared" si="23"/>
        <v>609</v>
      </c>
      <c r="R34" s="297">
        <v>2</v>
      </c>
      <c r="S34" s="297">
        <v>0</v>
      </c>
      <c r="T34" s="296">
        <f t="shared" si="4"/>
        <v>2</v>
      </c>
    </row>
    <row r="35" spans="1:20" ht="38.25" hidden="1" outlineLevel="1">
      <c r="A35" s="293">
        <f t="shared" si="6"/>
        <v>54</v>
      </c>
      <c r="B35" s="294" t="s">
        <v>2256</v>
      </c>
      <c r="C35" s="295">
        <v>32</v>
      </c>
      <c r="D35" s="295">
        <v>1</v>
      </c>
      <c r="E35" s="295">
        <v>9</v>
      </c>
      <c r="F35" s="295">
        <v>4</v>
      </c>
      <c r="G35" s="295">
        <v>2</v>
      </c>
      <c r="H35" s="295">
        <v>36</v>
      </c>
      <c r="I35" s="295">
        <v>15</v>
      </c>
      <c r="J35" s="295">
        <v>0</v>
      </c>
      <c r="K35" s="295">
        <v>0</v>
      </c>
      <c r="L35" s="295">
        <v>0</v>
      </c>
      <c r="M35" s="295">
        <v>0</v>
      </c>
      <c r="N35" s="295">
        <v>0</v>
      </c>
      <c r="O35" s="296">
        <f t="shared" si="21"/>
        <v>84</v>
      </c>
      <c r="P35" s="296">
        <f t="shared" si="22"/>
        <v>15</v>
      </c>
      <c r="Q35" s="296">
        <f t="shared" si="23"/>
        <v>99</v>
      </c>
      <c r="R35" s="297">
        <v>0</v>
      </c>
      <c r="S35" s="297">
        <v>0</v>
      </c>
      <c r="T35" s="296">
        <f t="shared" si="4"/>
        <v>0</v>
      </c>
    </row>
    <row r="36" spans="1:20" ht="76.5" hidden="1" outlineLevel="1">
      <c r="A36" s="293">
        <f t="shared" si="6"/>
        <v>55</v>
      </c>
      <c r="B36" s="294" t="s">
        <v>2257</v>
      </c>
      <c r="C36" s="295">
        <v>43</v>
      </c>
      <c r="D36" s="295">
        <v>2</v>
      </c>
      <c r="E36" s="295">
        <v>4</v>
      </c>
      <c r="F36" s="295">
        <v>2</v>
      </c>
      <c r="G36" s="295">
        <v>0</v>
      </c>
      <c r="H36" s="295">
        <v>32</v>
      </c>
      <c r="I36" s="295">
        <v>1</v>
      </c>
      <c r="J36" s="295">
        <v>1</v>
      </c>
      <c r="K36" s="295">
        <v>0</v>
      </c>
      <c r="L36" s="295">
        <v>0</v>
      </c>
      <c r="M36" s="295">
        <v>0</v>
      </c>
      <c r="N36" s="295">
        <v>1</v>
      </c>
      <c r="O36" s="296">
        <f t="shared" si="21"/>
        <v>83</v>
      </c>
      <c r="P36" s="296">
        <f t="shared" si="22"/>
        <v>3</v>
      </c>
      <c r="Q36" s="296">
        <f t="shared" si="23"/>
        <v>86</v>
      </c>
      <c r="R36" s="297">
        <v>0</v>
      </c>
      <c r="S36" s="297">
        <v>0</v>
      </c>
      <c r="T36" s="296">
        <f t="shared" si="4"/>
        <v>0</v>
      </c>
    </row>
    <row r="37" spans="1:20" ht="38.25" hidden="1" outlineLevel="1">
      <c r="A37" s="293">
        <v>59</v>
      </c>
      <c r="B37" s="294" t="s">
        <v>2258</v>
      </c>
      <c r="C37" s="295">
        <v>310</v>
      </c>
      <c r="D37" s="295">
        <v>16</v>
      </c>
      <c r="E37" s="295">
        <v>26</v>
      </c>
      <c r="F37" s="295">
        <v>30</v>
      </c>
      <c r="G37" s="295">
        <v>1</v>
      </c>
      <c r="H37" s="295">
        <v>237</v>
      </c>
      <c r="I37" s="295">
        <v>69</v>
      </c>
      <c r="J37" s="295">
        <v>1</v>
      </c>
      <c r="K37" s="295">
        <v>4</v>
      </c>
      <c r="L37" s="295">
        <v>7</v>
      </c>
      <c r="M37" s="295">
        <v>0</v>
      </c>
      <c r="N37" s="295">
        <v>31</v>
      </c>
      <c r="O37" s="296">
        <f t="shared" si="21"/>
        <v>620</v>
      </c>
      <c r="P37" s="296">
        <f t="shared" si="22"/>
        <v>112</v>
      </c>
      <c r="Q37" s="296">
        <f t="shared" si="23"/>
        <v>732</v>
      </c>
      <c r="R37" s="297">
        <v>15</v>
      </c>
      <c r="S37" s="297">
        <v>0</v>
      </c>
      <c r="T37" s="296">
        <f t="shared" si="4"/>
        <v>15</v>
      </c>
    </row>
    <row r="38" spans="1:20" ht="30" customHeight="1" collapsed="1">
      <c r="A38" s="292">
        <f t="shared" si="6"/>
        <v>60</v>
      </c>
      <c r="B38" s="30" t="s">
        <v>2259</v>
      </c>
      <c r="C38" s="42">
        <f t="shared" ref="C38:T38" si="24">SUM(C39:C41)</f>
        <v>3732</v>
      </c>
      <c r="D38" s="42">
        <f t="shared" si="24"/>
        <v>183</v>
      </c>
      <c r="E38" s="42">
        <f t="shared" si="24"/>
        <v>302</v>
      </c>
      <c r="F38" s="42">
        <f t="shared" si="24"/>
        <v>364</v>
      </c>
      <c r="G38" s="48">
        <f t="shared" si="24"/>
        <v>103</v>
      </c>
      <c r="H38" s="48">
        <f t="shared" si="24"/>
        <v>1871</v>
      </c>
      <c r="I38" s="42">
        <f t="shared" si="24"/>
        <v>927</v>
      </c>
      <c r="J38" s="42">
        <f t="shared" si="24"/>
        <v>34</v>
      </c>
      <c r="K38" s="42">
        <f t="shared" si="24"/>
        <v>74</v>
      </c>
      <c r="L38" s="42">
        <f t="shared" si="24"/>
        <v>84</v>
      </c>
      <c r="M38" s="48">
        <f t="shared" si="24"/>
        <v>30</v>
      </c>
      <c r="N38" s="48">
        <f t="shared" si="24"/>
        <v>284</v>
      </c>
      <c r="O38" s="84">
        <f t="shared" si="24"/>
        <v>6555</v>
      </c>
      <c r="P38" s="84">
        <f t="shared" si="24"/>
        <v>1433</v>
      </c>
      <c r="Q38" s="84">
        <f t="shared" si="24"/>
        <v>7988</v>
      </c>
      <c r="R38" s="37">
        <f t="shared" si="24"/>
        <v>41</v>
      </c>
      <c r="S38" s="37">
        <f t="shared" si="24"/>
        <v>1</v>
      </c>
      <c r="T38" s="84">
        <f t="shared" si="24"/>
        <v>42</v>
      </c>
    </row>
    <row r="39" spans="1:20" ht="25.5" hidden="1" outlineLevel="1">
      <c r="A39" s="293">
        <f t="shared" si="6"/>
        <v>61</v>
      </c>
      <c r="B39" s="294" t="s">
        <v>2260</v>
      </c>
      <c r="C39" s="295">
        <v>2389</v>
      </c>
      <c r="D39" s="295">
        <v>113</v>
      </c>
      <c r="E39" s="295">
        <v>167</v>
      </c>
      <c r="F39" s="295">
        <v>193</v>
      </c>
      <c r="G39" s="295">
        <v>52</v>
      </c>
      <c r="H39" s="295">
        <v>921</v>
      </c>
      <c r="I39" s="295">
        <v>415</v>
      </c>
      <c r="J39" s="295">
        <v>15</v>
      </c>
      <c r="K39" s="295">
        <v>22</v>
      </c>
      <c r="L39" s="295">
        <v>35</v>
      </c>
      <c r="M39" s="295">
        <v>11</v>
      </c>
      <c r="N39" s="295">
        <v>115</v>
      </c>
      <c r="O39" s="296">
        <f t="shared" ref="O39:O42" si="25">SUM(C39:H39)</f>
        <v>3835</v>
      </c>
      <c r="P39" s="296">
        <f t="shared" ref="P39:P42" si="26">SUM(I39:N39)</f>
        <v>613</v>
      </c>
      <c r="Q39" s="296">
        <f t="shared" ref="Q39:Q42" si="27">O39+P39</f>
        <v>4448</v>
      </c>
      <c r="R39" s="297">
        <v>30</v>
      </c>
      <c r="S39" s="297">
        <v>1</v>
      </c>
      <c r="T39" s="296">
        <f t="shared" si="4"/>
        <v>31</v>
      </c>
    </row>
    <row r="40" spans="1:20" ht="25.5" hidden="1" outlineLevel="1">
      <c r="A40" s="293">
        <f t="shared" si="6"/>
        <v>62</v>
      </c>
      <c r="B40" s="294" t="s">
        <v>2261</v>
      </c>
      <c r="C40" s="295">
        <v>269</v>
      </c>
      <c r="D40" s="295">
        <v>7</v>
      </c>
      <c r="E40" s="295">
        <v>18</v>
      </c>
      <c r="F40" s="295">
        <v>19</v>
      </c>
      <c r="G40" s="295">
        <v>9</v>
      </c>
      <c r="H40" s="295">
        <v>180</v>
      </c>
      <c r="I40" s="295">
        <v>68</v>
      </c>
      <c r="J40" s="295">
        <v>1</v>
      </c>
      <c r="K40" s="295">
        <v>9</v>
      </c>
      <c r="L40" s="295">
        <v>1</v>
      </c>
      <c r="M40" s="295">
        <v>1</v>
      </c>
      <c r="N40" s="295">
        <v>13</v>
      </c>
      <c r="O40" s="296">
        <f t="shared" si="25"/>
        <v>502</v>
      </c>
      <c r="P40" s="296">
        <f t="shared" si="26"/>
        <v>93</v>
      </c>
      <c r="Q40" s="296">
        <f t="shared" si="27"/>
        <v>595</v>
      </c>
      <c r="R40" s="297">
        <v>1</v>
      </c>
      <c r="S40" s="297">
        <v>0</v>
      </c>
      <c r="T40" s="296">
        <f t="shared" si="4"/>
        <v>1</v>
      </c>
    </row>
    <row r="41" spans="1:20" ht="38.25" hidden="1" outlineLevel="1">
      <c r="A41" s="293">
        <v>69</v>
      </c>
      <c r="B41" s="294" t="s">
        <v>2262</v>
      </c>
      <c r="C41" s="295">
        <v>1074</v>
      </c>
      <c r="D41" s="295">
        <v>63</v>
      </c>
      <c r="E41" s="295">
        <v>117</v>
      </c>
      <c r="F41" s="295">
        <v>152</v>
      </c>
      <c r="G41" s="295">
        <v>42</v>
      </c>
      <c r="H41" s="295">
        <v>770</v>
      </c>
      <c r="I41" s="295">
        <v>444</v>
      </c>
      <c r="J41" s="295">
        <v>18</v>
      </c>
      <c r="K41" s="295">
        <v>43</v>
      </c>
      <c r="L41" s="295">
        <v>48</v>
      </c>
      <c r="M41" s="295">
        <v>18</v>
      </c>
      <c r="N41" s="295">
        <v>156</v>
      </c>
      <c r="O41" s="296">
        <f t="shared" si="25"/>
        <v>2218</v>
      </c>
      <c r="P41" s="296">
        <f t="shared" si="26"/>
        <v>727</v>
      </c>
      <c r="Q41" s="296">
        <f t="shared" si="27"/>
        <v>2945</v>
      </c>
      <c r="R41" s="297">
        <v>10</v>
      </c>
      <c r="S41" s="297">
        <v>0</v>
      </c>
      <c r="T41" s="296">
        <f t="shared" si="4"/>
        <v>10</v>
      </c>
    </row>
    <row r="42" spans="1:20" ht="43.5" customHeight="1" collapsed="1">
      <c r="A42" s="292">
        <v>99</v>
      </c>
      <c r="B42" s="30" t="s">
        <v>2263</v>
      </c>
      <c r="C42" s="42">
        <v>32418</v>
      </c>
      <c r="D42" s="42">
        <v>1540</v>
      </c>
      <c r="E42" s="42">
        <v>2896</v>
      </c>
      <c r="F42" s="42">
        <v>3985</v>
      </c>
      <c r="G42" s="48">
        <v>1057</v>
      </c>
      <c r="H42" s="48">
        <v>24251</v>
      </c>
      <c r="I42" s="42">
        <v>10029</v>
      </c>
      <c r="J42" s="42">
        <v>335</v>
      </c>
      <c r="K42" s="42">
        <v>646</v>
      </c>
      <c r="L42" s="42">
        <v>823</v>
      </c>
      <c r="M42" s="48">
        <v>232</v>
      </c>
      <c r="N42" s="48">
        <v>3424</v>
      </c>
      <c r="O42" s="84">
        <f t="shared" si="25"/>
        <v>66147</v>
      </c>
      <c r="P42" s="84">
        <f t="shared" si="26"/>
        <v>15489</v>
      </c>
      <c r="Q42" s="84">
        <f t="shared" si="27"/>
        <v>81636</v>
      </c>
      <c r="R42" s="37">
        <v>512</v>
      </c>
      <c r="S42" s="37">
        <v>20</v>
      </c>
      <c r="T42" s="84">
        <f t="shared" si="4"/>
        <v>532</v>
      </c>
    </row>
    <row r="43" spans="1:20" s="29" customFormat="1" ht="26.25" customHeight="1">
      <c r="A43" s="80"/>
      <c r="B43" s="81" t="s">
        <v>1111</v>
      </c>
      <c r="C43" s="85">
        <f>+C42+C38+C31+C26+C19+C12+C8+C7</f>
        <v>87663</v>
      </c>
      <c r="D43" s="85">
        <f t="shared" ref="D43:T43" si="28">+D42+D38+D31+D26+D19+D12+D8+D7</f>
        <v>5738</v>
      </c>
      <c r="E43" s="85">
        <f t="shared" si="28"/>
        <v>9943</v>
      </c>
      <c r="F43" s="85">
        <f t="shared" si="28"/>
        <v>13721</v>
      </c>
      <c r="G43" s="85">
        <f t="shared" si="28"/>
        <v>3758</v>
      </c>
      <c r="H43" s="85">
        <f t="shared" si="28"/>
        <v>86099</v>
      </c>
      <c r="I43" s="85">
        <f t="shared" si="28"/>
        <v>19515</v>
      </c>
      <c r="J43" s="85">
        <f t="shared" si="28"/>
        <v>1073</v>
      </c>
      <c r="K43" s="85">
        <f t="shared" si="28"/>
        <v>1677</v>
      </c>
      <c r="L43" s="85">
        <f t="shared" si="28"/>
        <v>2222</v>
      </c>
      <c r="M43" s="85">
        <f t="shared" si="28"/>
        <v>621</v>
      </c>
      <c r="N43" s="85">
        <f t="shared" si="28"/>
        <v>9517</v>
      </c>
      <c r="O43" s="85">
        <f t="shared" si="28"/>
        <v>206922</v>
      </c>
      <c r="P43" s="85">
        <f t="shared" si="28"/>
        <v>34625</v>
      </c>
      <c r="Q43" s="85">
        <f t="shared" si="28"/>
        <v>241547</v>
      </c>
      <c r="R43" s="85">
        <f t="shared" si="28"/>
        <v>1219</v>
      </c>
      <c r="S43" s="85">
        <f t="shared" si="28"/>
        <v>33</v>
      </c>
      <c r="T43" s="85">
        <f t="shared" si="28"/>
        <v>1252</v>
      </c>
    </row>
    <row r="44" spans="1:20" ht="15.75">
      <c r="A44" s="655" t="s">
        <v>3233</v>
      </c>
      <c r="B44" s="655"/>
      <c r="C44" s="655"/>
      <c r="D44" s="656"/>
      <c r="E44" s="656"/>
      <c r="F44" s="656"/>
      <c r="G44" s="656"/>
      <c r="H44" s="656"/>
      <c r="I44" s="656"/>
      <c r="J44" s="656"/>
      <c r="K44" s="656"/>
      <c r="L44" s="656"/>
      <c r="M44" s="656"/>
      <c r="N44" s="656"/>
      <c r="O44" s="656"/>
      <c r="P44" s="656"/>
      <c r="Q44" s="656"/>
      <c r="R44" s="656"/>
      <c r="S44" s="656"/>
      <c r="T44" s="656"/>
    </row>
  </sheetData>
  <mergeCells count="9">
    <mergeCell ref="A1:T1"/>
    <mergeCell ref="A4:A6"/>
    <mergeCell ref="B4:B6"/>
    <mergeCell ref="C4:Q4"/>
    <mergeCell ref="C5:H5"/>
    <mergeCell ref="I5:N5"/>
    <mergeCell ref="O5:Q5"/>
    <mergeCell ref="A2:T2"/>
    <mergeCell ref="R4:T5"/>
  </mergeCells>
  <printOptions horizontalCentered="1" verticalCentered="1"/>
  <pageMargins left="0.23622047244094491" right="0.23622047244094491" top="0.39370078740157483" bottom="0" header="0.31496062992125984" footer="0.27559055118110237"/>
  <pageSetup paperSize="9" scale="76" orientation="landscape" r:id="rId1"/>
  <ignoredErrors>
    <ignoredError sqref="O7:P7 O9:P11 O14:Q16 O20:P25 O27:P30 O32:Q37 C38:N38 O39:Q41 R38:S38 O42:P42 O18:Q18 P17:Q17 P13:Q13" formulaRange="1"/>
    <ignoredError sqref="O8:P8 O38:Q38 T38" formula="1" formulaRange="1"/>
    <ignoredError sqref="Q8 T8 O12:T12 O19:T19 O26:T26 O31:T31" formula="1"/>
    <ignoredError sqref="E6:N6" numberStoredAsText="1"/>
  </ignoredErrors>
</worksheet>
</file>

<file path=xl/worksheets/sheet37.xml><?xml version="1.0" encoding="utf-8"?>
<worksheet xmlns="http://schemas.openxmlformats.org/spreadsheetml/2006/main" xmlns:r="http://schemas.openxmlformats.org/officeDocument/2006/relationships">
  <dimension ref="A1:T48"/>
  <sheetViews>
    <sheetView showGridLines="0" zoomScaleNormal="100" workbookViewId="0">
      <pane xSplit="2" ySplit="6" topLeftCell="C31"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5.5703125" style="44" customWidth="1"/>
    <col min="2" max="2" width="37.5703125" style="44" customWidth="1"/>
    <col min="3" max="3" width="8" style="44" customWidth="1"/>
    <col min="4" max="4" width="9.7109375" style="44" customWidth="1"/>
    <col min="5" max="5" width="5.42578125" style="44" bestFit="1" customWidth="1"/>
    <col min="6" max="6" width="6.42578125" style="44" customWidth="1"/>
    <col min="7" max="7" width="5.42578125" style="44" bestFit="1" customWidth="1"/>
    <col min="8" max="8" width="6.42578125" style="44" customWidth="1"/>
    <col min="9" max="9" width="8.140625" style="44" customWidth="1"/>
    <col min="10" max="10" width="9.7109375" style="44" customWidth="1"/>
    <col min="11" max="12" width="5.42578125" style="44" bestFit="1" customWidth="1"/>
    <col min="13" max="13" width="4" style="44" bestFit="1" customWidth="1"/>
    <col min="14" max="14" width="5.42578125" style="44" bestFit="1" customWidth="1"/>
    <col min="15" max="15" width="7.42578125" style="44" bestFit="1" customWidth="1"/>
    <col min="16" max="16" width="6.42578125" style="44" bestFit="1" customWidth="1"/>
    <col min="17" max="17" width="7.42578125" style="44" bestFit="1" customWidth="1"/>
    <col min="18" max="18" width="6" style="44" bestFit="1" customWidth="1"/>
    <col min="19" max="19" width="6.28515625" style="44" bestFit="1" customWidth="1"/>
    <col min="20" max="20" width="6.7109375" style="44" bestFit="1" customWidth="1"/>
    <col min="21" max="16384" width="9.140625" style="44"/>
  </cols>
  <sheetData>
    <row r="1" spans="1:20" ht="25.5" customHeight="1">
      <c r="A1" s="765" t="s">
        <v>3181</v>
      </c>
      <c r="B1" s="765"/>
      <c r="C1" s="765"/>
      <c r="D1" s="765"/>
      <c r="E1" s="765"/>
      <c r="F1" s="765"/>
      <c r="G1" s="765"/>
      <c r="H1" s="765"/>
      <c r="I1" s="765"/>
      <c r="J1" s="765"/>
      <c r="K1" s="765"/>
      <c r="L1" s="765"/>
      <c r="M1" s="765"/>
      <c r="N1" s="765"/>
      <c r="O1" s="765"/>
      <c r="P1" s="765"/>
      <c r="Q1" s="765"/>
      <c r="R1" s="765"/>
      <c r="S1" s="765"/>
      <c r="T1" s="765"/>
    </row>
    <row r="2" spans="1:20">
      <c r="A2" s="1040" t="s">
        <v>3222</v>
      </c>
      <c r="B2" s="1040"/>
      <c r="C2" s="1040"/>
      <c r="D2" s="1040"/>
      <c r="E2" s="1040"/>
      <c r="F2" s="1040"/>
      <c r="G2" s="1040"/>
      <c r="H2" s="1040"/>
      <c r="I2" s="1040"/>
      <c r="J2" s="1040"/>
      <c r="K2" s="1040"/>
      <c r="L2" s="1040"/>
      <c r="M2" s="1040"/>
      <c r="N2" s="1040"/>
      <c r="O2" s="1040"/>
      <c r="P2" s="1040"/>
      <c r="Q2" s="1040"/>
      <c r="R2" s="1040"/>
      <c r="S2" s="1040"/>
      <c r="T2" s="1040"/>
    </row>
    <row r="4" spans="1:20" s="29" customFormat="1" ht="37.5" customHeight="1">
      <c r="A4" s="822" t="s">
        <v>1997</v>
      </c>
      <c r="B4" s="840" t="s">
        <v>2918</v>
      </c>
      <c r="C4" s="769" t="s">
        <v>2906</v>
      </c>
      <c r="D4" s="770"/>
      <c r="E4" s="770"/>
      <c r="F4" s="770"/>
      <c r="G4" s="770"/>
      <c r="H4" s="770"/>
      <c r="I4" s="770"/>
      <c r="J4" s="770"/>
      <c r="K4" s="770"/>
      <c r="L4" s="770"/>
      <c r="M4" s="770"/>
      <c r="N4" s="770"/>
      <c r="O4" s="770"/>
      <c r="P4" s="770"/>
      <c r="Q4" s="770"/>
      <c r="R4" s="1023" t="s">
        <v>3032</v>
      </c>
      <c r="S4" s="1024"/>
      <c r="T4" s="1024"/>
    </row>
    <row r="5" spans="1:20" s="29" customFormat="1" ht="20.25" customHeight="1">
      <c r="A5" s="823"/>
      <c r="B5" s="840"/>
      <c r="C5" s="769" t="s">
        <v>1109</v>
      </c>
      <c r="D5" s="770"/>
      <c r="E5" s="770"/>
      <c r="F5" s="770"/>
      <c r="G5" s="770"/>
      <c r="H5" s="770"/>
      <c r="I5" s="769" t="s">
        <v>1110</v>
      </c>
      <c r="J5" s="770"/>
      <c r="K5" s="770"/>
      <c r="L5" s="770"/>
      <c r="M5" s="770"/>
      <c r="N5" s="770"/>
      <c r="O5" s="769" t="s">
        <v>1111</v>
      </c>
      <c r="P5" s="770"/>
      <c r="Q5" s="832"/>
      <c r="R5" s="1025"/>
      <c r="S5" s="1026"/>
      <c r="T5" s="1026"/>
    </row>
    <row r="6" spans="1:20" s="29" customFormat="1" ht="82.5" customHeight="1">
      <c r="A6" s="824"/>
      <c r="B6" s="840"/>
      <c r="C6" s="235" t="s">
        <v>2980</v>
      </c>
      <c r="D6" s="235" t="s">
        <v>2981</v>
      </c>
      <c r="E6" s="235" t="s">
        <v>2895</v>
      </c>
      <c r="F6" s="235" t="s">
        <v>2896</v>
      </c>
      <c r="G6" s="235" t="s">
        <v>2897</v>
      </c>
      <c r="H6" s="235" t="s">
        <v>2982</v>
      </c>
      <c r="I6" s="235" t="s">
        <v>2980</v>
      </c>
      <c r="J6" s="235" t="s">
        <v>2981</v>
      </c>
      <c r="K6" s="235" t="s">
        <v>2895</v>
      </c>
      <c r="L6" s="235" t="s">
        <v>2896</v>
      </c>
      <c r="M6" s="235" t="s">
        <v>2897</v>
      </c>
      <c r="N6" s="235" t="s">
        <v>2982</v>
      </c>
      <c r="O6" s="187" t="s">
        <v>1008</v>
      </c>
      <c r="P6" s="188" t="s">
        <v>1009</v>
      </c>
      <c r="Q6" s="186" t="s">
        <v>1010</v>
      </c>
      <c r="R6" s="411" t="s">
        <v>3089</v>
      </c>
      <c r="S6" s="411" t="s">
        <v>3090</v>
      </c>
      <c r="T6" s="412" t="s">
        <v>3091</v>
      </c>
    </row>
    <row r="7" spans="1:20" ht="33.75" customHeight="1">
      <c r="A7" s="292" t="s">
        <v>2089</v>
      </c>
      <c r="B7" s="30" t="s">
        <v>2148</v>
      </c>
      <c r="C7" s="42">
        <v>6258</v>
      </c>
      <c r="D7" s="42">
        <v>374</v>
      </c>
      <c r="E7" s="42">
        <v>598</v>
      </c>
      <c r="F7" s="42">
        <v>877</v>
      </c>
      <c r="G7" s="48">
        <v>222</v>
      </c>
      <c r="H7" s="48">
        <v>6123</v>
      </c>
      <c r="I7" s="42">
        <v>1319</v>
      </c>
      <c r="J7" s="42">
        <v>88</v>
      </c>
      <c r="K7" s="42">
        <v>101</v>
      </c>
      <c r="L7" s="42">
        <v>143</v>
      </c>
      <c r="M7" s="48">
        <v>39</v>
      </c>
      <c r="N7" s="48">
        <v>642</v>
      </c>
      <c r="O7" s="84">
        <f>SUM(C7:H7)</f>
        <v>14452</v>
      </c>
      <c r="P7" s="84">
        <f>SUM(I7:N7)</f>
        <v>2332</v>
      </c>
      <c r="Q7" s="84">
        <f>O7+P7</f>
        <v>16784</v>
      </c>
      <c r="R7" s="37">
        <v>177</v>
      </c>
      <c r="S7" s="37">
        <v>7</v>
      </c>
      <c r="T7" s="84">
        <f>+S7+R7</f>
        <v>184</v>
      </c>
    </row>
    <row r="8" spans="1:20" ht="33.75" customHeight="1">
      <c r="A8" s="298">
        <v>10</v>
      </c>
      <c r="B8" s="30" t="s">
        <v>2264</v>
      </c>
      <c r="C8" s="42">
        <f t="shared" ref="C8:T8" si="0">SUM(C9:C12)</f>
        <v>6597</v>
      </c>
      <c r="D8" s="42">
        <f t="shared" si="0"/>
        <v>701</v>
      </c>
      <c r="E8" s="42">
        <f t="shared" si="0"/>
        <v>1129</v>
      </c>
      <c r="F8" s="42">
        <f t="shared" si="0"/>
        <v>1579</v>
      </c>
      <c r="G8" s="48">
        <f t="shared" si="0"/>
        <v>447</v>
      </c>
      <c r="H8" s="48">
        <f t="shared" si="0"/>
        <v>11972</v>
      </c>
      <c r="I8" s="42">
        <f t="shared" si="0"/>
        <v>1159</v>
      </c>
      <c r="J8" s="42">
        <f t="shared" si="0"/>
        <v>106</v>
      </c>
      <c r="K8" s="42">
        <f t="shared" si="0"/>
        <v>167</v>
      </c>
      <c r="L8" s="42">
        <f t="shared" si="0"/>
        <v>248</v>
      </c>
      <c r="M8" s="48">
        <f t="shared" si="0"/>
        <v>67</v>
      </c>
      <c r="N8" s="48">
        <f t="shared" si="0"/>
        <v>1303</v>
      </c>
      <c r="O8" s="84">
        <f t="shared" si="0"/>
        <v>22425</v>
      </c>
      <c r="P8" s="84">
        <f t="shared" si="0"/>
        <v>3050</v>
      </c>
      <c r="Q8" s="84">
        <f t="shared" si="0"/>
        <v>25475</v>
      </c>
      <c r="R8" s="37">
        <f t="shared" si="0"/>
        <v>55</v>
      </c>
      <c r="S8" s="37">
        <f t="shared" si="0"/>
        <v>3</v>
      </c>
      <c r="T8" s="84">
        <f t="shared" si="0"/>
        <v>58</v>
      </c>
    </row>
    <row r="9" spans="1:20" ht="38.25" hidden="1" outlineLevel="1">
      <c r="A9" s="299">
        <f>+A8+1</f>
        <v>11</v>
      </c>
      <c r="B9" s="300" t="s">
        <v>2265</v>
      </c>
      <c r="C9" s="301">
        <v>2203</v>
      </c>
      <c r="D9" s="301">
        <v>240</v>
      </c>
      <c r="E9" s="301">
        <v>363</v>
      </c>
      <c r="F9" s="301">
        <v>498</v>
      </c>
      <c r="G9" s="301">
        <v>145</v>
      </c>
      <c r="H9" s="301">
        <v>4089</v>
      </c>
      <c r="I9" s="301">
        <v>323</v>
      </c>
      <c r="J9" s="301">
        <v>25</v>
      </c>
      <c r="K9" s="301">
        <v>50</v>
      </c>
      <c r="L9" s="301">
        <v>64</v>
      </c>
      <c r="M9" s="301">
        <v>18</v>
      </c>
      <c r="N9" s="301">
        <v>348</v>
      </c>
      <c r="O9" s="302">
        <f t="shared" ref="O9:O12" si="1">SUM(C9:H9)</f>
        <v>7538</v>
      </c>
      <c r="P9" s="302">
        <f t="shared" ref="P9:P12" si="2">SUM(I9:N9)</f>
        <v>828</v>
      </c>
      <c r="Q9" s="302">
        <f t="shared" ref="Q9:Q12" si="3">O9+P9</f>
        <v>8366</v>
      </c>
      <c r="R9" s="303">
        <v>15</v>
      </c>
      <c r="S9" s="303">
        <v>3</v>
      </c>
      <c r="T9" s="302">
        <f t="shared" ref="T9:T46" si="4">+S9+R9</f>
        <v>18</v>
      </c>
    </row>
    <row r="10" spans="1:20" ht="25.5" hidden="1" outlineLevel="1">
      <c r="A10" s="299">
        <f t="shared" ref="A10:A45" si="5">+A9+1</f>
        <v>12</v>
      </c>
      <c r="B10" s="300" t="s">
        <v>2266</v>
      </c>
      <c r="C10" s="301">
        <v>1581</v>
      </c>
      <c r="D10" s="301">
        <v>195</v>
      </c>
      <c r="E10" s="301">
        <v>293</v>
      </c>
      <c r="F10" s="301">
        <v>445</v>
      </c>
      <c r="G10" s="301">
        <v>134</v>
      </c>
      <c r="H10" s="301">
        <v>3107</v>
      </c>
      <c r="I10" s="301">
        <v>341</v>
      </c>
      <c r="J10" s="301">
        <v>30</v>
      </c>
      <c r="K10" s="301">
        <v>46</v>
      </c>
      <c r="L10" s="301">
        <v>66</v>
      </c>
      <c r="M10" s="301">
        <v>20</v>
      </c>
      <c r="N10" s="301">
        <v>402</v>
      </c>
      <c r="O10" s="302">
        <f t="shared" si="1"/>
        <v>5755</v>
      </c>
      <c r="P10" s="302">
        <f t="shared" si="2"/>
        <v>905</v>
      </c>
      <c r="Q10" s="302">
        <f t="shared" si="3"/>
        <v>6660</v>
      </c>
      <c r="R10" s="303">
        <v>8</v>
      </c>
      <c r="S10" s="303">
        <v>0</v>
      </c>
      <c r="T10" s="302">
        <f t="shared" si="4"/>
        <v>8</v>
      </c>
    </row>
    <row r="11" spans="1:20" ht="38.25" hidden="1" outlineLevel="1">
      <c r="A11" s="299">
        <f t="shared" si="5"/>
        <v>13</v>
      </c>
      <c r="B11" s="300" t="s">
        <v>2267</v>
      </c>
      <c r="C11" s="301">
        <v>2138</v>
      </c>
      <c r="D11" s="301">
        <v>195</v>
      </c>
      <c r="E11" s="301">
        <v>356</v>
      </c>
      <c r="F11" s="301">
        <v>497</v>
      </c>
      <c r="G11" s="301">
        <v>120</v>
      </c>
      <c r="H11" s="301">
        <v>3751</v>
      </c>
      <c r="I11" s="301">
        <v>401</v>
      </c>
      <c r="J11" s="301">
        <v>41</v>
      </c>
      <c r="K11" s="301">
        <v>65</v>
      </c>
      <c r="L11" s="301">
        <v>102</v>
      </c>
      <c r="M11" s="301">
        <v>22</v>
      </c>
      <c r="N11" s="301">
        <v>465</v>
      </c>
      <c r="O11" s="302">
        <f t="shared" si="1"/>
        <v>7057</v>
      </c>
      <c r="P11" s="302">
        <f t="shared" si="2"/>
        <v>1096</v>
      </c>
      <c r="Q11" s="302">
        <f t="shared" si="3"/>
        <v>8153</v>
      </c>
      <c r="R11" s="303">
        <v>24</v>
      </c>
      <c r="S11" s="303">
        <v>0</v>
      </c>
      <c r="T11" s="302">
        <f t="shared" si="4"/>
        <v>24</v>
      </c>
    </row>
    <row r="12" spans="1:20" ht="51" hidden="1" outlineLevel="1">
      <c r="A12" s="299">
        <v>19</v>
      </c>
      <c r="B12" s="300" t="s">
        <v>2268</v>
      </c>
      <c r="C12" s="301">
        <v>675</v>
      </c>
      <c r="D12" s="301">
        <v>71</v>
      </c>
      <c r="E12" s="301">
        <v>117</v>
      </c>
      <c r="F12" s="301">
        <v>139</v>
      </c>
      <c r="G12" s="301">
        <v>48</v>
      </c>
      <c r="H12" s="301">
        <v>1025</v>
      </c>
      <c r="I12" s="301">
        <v>94</v>
      </c>
      <c r="J12" s="301">
        <v>10</v>
      </c>
      <c r="K12" s="301">
        <v>6</v>
      </c>
      <c r="L12" s="301">
        <v>16</v>
      </c>
      <c r="M12" s="301">
        <v>7</v>
      </c>
      <c r="N12" s="301">
        <v>88</v>
      </c>
      <c r="O12" s="302">
        <f t="shared" si="1"/>
        <v>2075</v>
      </c>
      <c r="P12" s="302">
        <f t="shared" si="2"/>
        <v>221</v>
      </c>
      <c r="Q12" s="302">
        <f t="shared" si="3"/>
        <v>2296</v>
      </c>
      <c r="R12" s="303">
        <v>8</v>
      </c>
      <c r="S12" s="303">
        <v>0</v>
      </c>
      <c r="T12" s="302">
        <f t="shared" si="4"/>
        <v>8</v>
      </c>
    </row>
    <row r="13" spans="1:20" ht="33.75" customHeight="1" collapsed="1">
      <c r="A13" s="298">
        <f t="shared" si="5"/>
        <v>20</v>
      </c>
      <c r="B13" s="30" t="s">
        <v>2269</v>
      </c>
      <c r="C13" s="42">
        <f t="shared" ref="C13:T13" si="6">SUM(C14:C16)</f>
        <v>9736</v>
      </c>
      <c r="D13" s="42">
        <f t="shared" si="6"/>
        <v>816</v>
      </c>
      <c r="E13" s="42">
        <f t="shared" si="6"/>
        <v>1254</v>
      </c>
      <c r="F13" s="42">
        <f t="shared" si="6"/>
        <v>1763</v>
      </c>
      <c r="G13" s="48">
        <f t="shared" si="6"/>
        <v>472</v>
      </c>
      <c r="H13" s="48">
        <f t="shared" si="6"/>
        <v>11295</v>
      </c>
      <c r="I13" s="42">
        <f t="shared" si="6"/>
        <v>1008</v>
      </c>
      <c r="J13" s="42">
        <f t="shared" si="6"/>
        <v>89</v>
      </c>
      <c r="K13" s="42">
        <f t="shared" si="6"/>
        <v>113</v>
      </c>
      <c r="L13" s="42">
        <f t="shared" si="6"/>
        <v>165</v>
      </c>
      <c r="M13" s="48">
        <f t="shared" si="6"/>
        <v>32</v>
      </c>
      <c r="N13" s="48">
        <f t="shared" si="6"/>
        <v>754</v>
      </c>
      <c r="O13" s="84">
        <f t="shared" si="6"/>
        <v>25336</v>
      </c>
      <c r="P13" s="84">
        <f t="shared" si="6"/>
        <v>2161</v>
      </c>
      <c r="Q13" s="84">
        <f t="shared" si="6"/>
        <v>27497</v>
      </c>
      <c r="R13" s="37">
        <f t="shared" si="6"/>
        <v>52</v>
      </c>
      <c r="S13" s="37">
        <f t="shared" si="6"/>
        <v>0</v>
      </c>
      <c r="T13" s="84">
        <f t="shared" si="6"/>
        <v>52</v>
      </c>
    </row>
    <row r="14" spans="1:20" ht="25.5" hidden="1" outlineLevel="1">
      <c r="A14" s="299">
        <f t="shared" si="5"/>
        <v>21</v>
      </c>
      <c r="B14" s="300" t="s">
        <v>2270</v>
      </c>
      <c r="C14" s="301">
        <v>6632</v>
      </c>
      <c r="D14" s="301">
        <v>553</v>
      </c>
      <c r="E14" s="301">
        <v>832</v>
      </c>
      <c r="F14" s="301">
        <v>1185</v>
      </c>
      <c r="G14" s="301">
        <v>325</v>
      </c>
      <c r="H14" s="301">
        <v>7267</v>
      </c>
      <c r="I14" s="301">
        <v>709</v>
      </c>
      <c r="J14" s="301">
        <v>57</v>
      </c>
      <c r="K14" s="301">
        <v>79</v>
      </c>
      <c r="L14" s="301">
        <v>112</v>
      </c>
      <c r="M14" s="301">
        <v>21</v>
      </c>
      <c r="N14" s="301">
        <v>505</v>
      </c>
      <c r="O14" s="302">
        <f t="shared" ref="O14:O16" si="7">SUM(C14:H14)</f>
        <v>16794</v>
      </c>
      <c r="P14" s="302">
        <f t="shared" ref="P14:P16" si="8">SUM(I14:N14)</f>
        <v>1483</v>
      </c>
      <c r="Q14" s="302">
        <f t="shared" ref="Q14:Q16" si="9">O14+P14</f>
        <v>18277</v>
      </c>
      <c r="R14" s="303">
        <v>34</v>
      </c>
      <c r="S14" s="303">
        <v>0</v>
      </c>
      <c r="T14" s="302">
        <f t="shared" si="4"/>
        <v>34</v>
      </c>
    </row>
    <row r="15" spans="1:20" ht="25.5" hidden="1" outlineLevel="1">
      <c r="A15" s="299">
        <f t="shared" si="5"/>
        <v>22</v>
      </c>
      <c r="B15" s="300" t="s">
        <v>2271</v>
      </c>
      <c r="C15" s="301">
        <v>2849</v>
      </c>
      <c r="D15" s="301">
        <v>244</v>
      </c>
      <c r="E15" s="301">
        <v>379</v>
      </c>
      <c r="F15" s="301">
        <v>531</v>
      </c>
      <c r="G15" s="301">
        <v>136</v>
      </c>
      <c r="H15" s="301">
        <v>3711</v>
      </c>
      <c r="I15" s="301">
        <v>270</v>
      </c>
      <c r="J15" s="301">
        <v>29</v>
      </c>
      <c r="K15" s="301">
        <v>32</v>
      </c>
      <c r="L15" s="301">
        <v>51</v>
      </c>
      <c r="M15" s="301">
        <v>10</v>
      </c>
      <c r="N15" s="301">
        <v>234</v>
      </c>
      <c r="O15" s="302">
        <f t="shared" si="7"/>
        <v>7850</v>
      </c>
      <c r="P15" s="302">
        <f t="shared" si="8"/>
        <v>626</v>
      </c>
      <c r="Q15" s="302">
        <f t="shared" si="9"/>
        <v>8476</v>
      </c>
      <c r="R15" s="303">
        <v>15</v>
      </c>
      <c r="S15" s="303">
        <v>0</v>
      </c>
      <c r="T15" s="302">
        <f t="shared" si="4"/>
        <v>15</v>
      </c>
    </row>
    <row r="16" spans="1:20" ht="51" hidden="1" outlineLevel="1">
      <c r="A16" s="299">
        <v>29</v>
      </c>
      <c r="B16" s="300" t="s">
        <v>2272</v>
      </c>
      <c r="C16" s="301">
        <v>255</v>
      </c>
      <c r="D16" s="301">
        <v>19</v>
      </c>
      <c r="E16" s="301">
        <v>43</v>
      </c>
      <c r="F16" s="301">
        <v>47</v>
      </c>
      <c r="G16" s="301">
        <v>11</v>
      </c>
      <c r="H16" s="301">
        <v>317</v>
      </c>
      <c r="I16" s="301">
        <v>29</v>
      </c>
      <c r="J16" s="301">
        <v>3</v>
      </c>
      <c r="K16" s="301">
        <v>2</v>
      </c>
      <c r="L16" s="301">
        <v>2</v>
      </c>
      <c r="M16" s="301">
        <v>1</v>
      </c>
      <c r="N16" s="301">
        <v>15</v>
      </c>
      <c r="O16" s="302">
        <f t="shared" si="7"/>
        <v>692</v>
      </c>
      <c r="P16" s="302">
        <f t="shared" si="8"/>
        <v>52</v>
      </c>
      <c r="Q16" s="302">
        <f t="shared" si="9"/>
        <v>744</v>
      </c>
      <c r="R16" s="303">
        <v>3</v>
      </c>
      <c r="S16" s="303">
        <v>0</v>
      </c>
      <c r="T16" s="302">
        <f t="shared" si="4"/>
        <v>3</v>
      </c>
    </row>
    <row r="17" spans="1:20" ht="55.5" customHeight="1" collapsed="1">
      <c r="A17" s="298">
        <f t="shared" si="5"/>
        <v>30</v>
      </c>
      <c r="B17" s="30" t="s">
        <v>2273</v>
      </c>
      <c r="C17" s="42">
        <f t="shared" ref="C17:T17" si="10">SUM(C18:C21)</f>
        <v>5583</v>
      </c>
      <c r="D17" s="42">
        <f t="shared" si="10"/>
        <v>156</v>
      </c>
      <c r="E17" s="42">
        <f t="shared" si="10"/>
        <v>296</v>
      </c>
      <c r="F17" s="42">
        <f t="shared" si="10"/>
        <v>433</v>
      </c>
      <c r="G17" s="48">
        <f t="shared" si="10"/>
        <v>120</v>
      </c>
      <c r="H17" s="48">
        <f t="shared" si="10"/>
        <v>3515</v>
      </c>
      <c r="I17" s="42">
        <f t="shared" si="10"/>
        <v>408</v>
      </c>
      <c r="J17" s="42">
        <f t="shared" si="10"/>
        <v>13</v>
      </c>
      <c r="K17" s="42">
        <f t="shared" si="10"/>
        <v>8</v>
      </c>
      <c r="L17" s="42">
        <f t="shared" si="10"/>
        <v>29</v>
      </c>
      <c r="M17" s="48">
        <f t="shared" si="10"/>
        <v>7</v>
      </c>
      <c r="N17" s="48">
        <f t="shared" si="10"/>
        <v>138</v>
      </c>
      <c r="O17" s="84">
        <f t="shared" si="10"/>
        <v>10103</v>
      </c>
      <c r="P17" s="84">
        <f t="shared" si="10"/>
        <v>603</v>
      </c>
      <c r="Q17" s="84">
        <f t="shared" si="10"/>
        <v>10706</v>
      </c>
      <c r="R17" s="37">
        <f t="shared" si="10"/>
        <v>245</v>
      </c>
      <c r="S17" s="37">
        <f t="shared" si="10"/>
        <v>2</v>
      </c>
      <c r="T17" s="84">
        <f t="shared" si="10"/>
        <v>247</v>
      </c>
    </row>
    <row r="18" spans="1:20" ht="51" hidden="1" outlineLevel="1">
      <c r="A18" s="299">
        <f t="shared" si="5"/>
        <v>31</v>
      </c>
      <c r="B18" s="300" t="s">
        <v>2274</v>
      </c>
      <c r="C18" s="301">
        <v>4147</v>
      </c>
      <c r="D18" s="301">
        <v>82</v>
      </c>
      <c r="E18" s="301">
        <v>182</v>
      </c>
      <c r="F18" s="301">
        <v>278</v>
      </c>
      <c r="G18" s="301">
        <v>67</v>
      </c>
      <c r="H18" s="301">
        <v>2521</v>
      </c>
      <c r="I18" s="301">
        <v>73</v>
      </c>
      <c r="J18" s="301">
        <v>1</v>
      </c>
      <c r="K18" s="301">
        <v>1</v>
      </c>
      <c r="L18" s="301">
        <v>4</v>
      </c>
      <c r="M18" s="301">
        <v>1</v>
      </c>
      <c r="N18" s="301">
        <v>12</v>
      </c>
      <c r="O18" s="302">
        <f t="shared" ref="O18:O21" si="11">SUM(C18:H18)</f>
        <v>7277</v>
      </c>
      <c r="P18" s="302">
        <f t="shared" ref="P18:P21" si="12">SUM(I18:N18)</f>
        <v>92</v>
      </c>
      <c r="Q18" s="302">
        <f t="shared" ref="Q18:Q21" si="13">O18+P18</f>
        <v>7369</v>
      </c>
      <c r="R18" s="303">
        <v>194</v>
      </c>
      <c r="S18" s="303">
        <v>0</v>
      </c>
      <c r="T18" s="302">
        <f t="shared" si="4"/>
        <v>194</v>
      </c>
    </row>
    <row r="19" spans="1:20" ht="51" hidden="1" outlineLevel="1">
      <c r="A19" s="299">
        <f t="shared" si="5"/>
        <v>32</v>
      </c>
      <c r="B19" s="300" t="s">
        <v>2275</v>
      </c>
      <c r="C19" s="301">
        <v>292</v>
      </c>
      <c r="D19" s="301">
        <v>22</v>
      </c>
      <c r="E19" s="301">
        <v>39</v>
      </c>
      <c r="F19" s="301">
        <v>59</v>
      </c>
      <c r="G19" s="301">
        <v>24</v>
      </c>
      <c r="H19" s="301">
        <v>283</v>
      </c>
      <c r="I19" s="301">
        <v>36</v>
      </c>
      <c r="J19" s="301">
        <v>1</v>
      </c>
      <c r="K19" s="301">
        <v>0</v>
      </c>
      <c r="L19" s="301">
        <v>10</v>
      </c>
      <c r="M19" s="301">
        <v>2</v>
      </c>
      <c r="N19" s="301">
        <v>23</v>
      </c>
      <c r="O19" s="302">
        <f t="shared" si="11"/>
        <v>719</v>
      </c>
      <c r="P19" s="302">
        <f t="shared" si="12"/>
        <v>72</v>
      </c>
      <c r="Q19" s="302">
        <f t="shared" si="13"/>
        <v>791</v>
      </c>
      <c r="R19" s="303">
        <v>9</v>
      </c>
      <c r="S19" s="303">
        <v>0</v>
      </c>
      <c r="T19" s="302">
        <f t="shared" si="4"/>
        <v>9</v>
      </c>
    </row>
    <row r="20" spans="1:20" ht="38.25" hidden="1" outlineLevel="1">
      <c r="A20" s="299">
        <f t="shared" si="5"/>
        <v>33</v>
      </c>
      <c r="B20" s="300" t="s">
        <v>2276</v>
      </c>
      <c r="C20" s="301">
        <v>824</v>
      </c>
      <c r="D20" s="301">
        <v>35</v>
      </c>
      <c r="E20" s="301">
        <v>44</v>
      </c>
      <c r="F20" s="301">
        <v>55</v>
      </c>
      <c r="G20" s="301">
        <v>22</v>
      </c>
      <c r="H20" s="301">
        <v>385</v>
      </c>
      <c r="I20" s="301">
        <v>290</v>
      </c>
      <c r="J20" s="301">
        <v>10</v>
      </c>
      <c r="K20" s="301">
        <v>6</v>
      </c>
      <c r="L20" s="301">
        <v>15</v>
      </c>
      <c r="M20" s="301">
        <v>4</v>
      </c>
      <c r="N20" s="301">
        <v>96</v>
      </c>
      <c r="O20" s="302">
        <f t="shared" si="11"/>
        <v>1365</v>
      </c>
      <c r="P20" s="302">
        <f t="shared" si="12"/>
        <v>421</v>
      </c>
      <c r="Q20" s="302">
        <f t="shared" si="13"/>
        <v>1786</v>
      </c>
      <c r="R20" s="303">
        <v>28</v>
      </c>
      <c r="S20" s="303">
        <v>2</v>
      </c>
      <c r="T20" s="302">
        <f t="shared" si="4"/>
        <v>30</v>
      </c>
    </row>
    <row r="21" spans="1:20" ht="51" hidden="1" outlineLevel="1">
      <c r="A21" s="299">
        <v>39</v>
      </c>
      <c r="B21" s="300" t="s">
        <v>2277</v>
      </c>
      <c r="C21" s="301">
        <v>320</v>
      </c>
      <c r="D21" s="301">
        <v>17</v>
      </c>
      <c r="E21" s="301">
        <v>31</v>
      </c>
      <c r="F21" s="301">
        <v>41</v>
      </c>
      <c r="G21" s="301">
        <v>7</v>
      </c>
      <c r="H21" s="301">
        <v>326</v>
      </c>
      <c r="I21" s="301">
        <v>9</v>
      </c>
      <c r="J21" s="301">
        <v>1</v>
      </c>
      <c r="K21" s="301">
        <v>1</v>
      </c>
      <c r="L21" s="301">
        <v>0</v>
      </c>
      <c r="M21" s="301">
        <v>0</v>
      </c>
      <c r="N21" s="301">
        <v>7</v>
      </c>
      <c r="O21" s="302">
        <f t="shared" si="11"/>
        <v>742</v>
      </c>
      <c r="P21" s="302">
        <f t="shared" si="12"/>
        <v>18</v>
      </c>
      <c r="Q21" s="302">
        <f t="shared" si="13"/>
        <v>760</v>
      </c>
      <c r="R21" s="303">
        <v>14</v>
      </c>
      <c r="S21" s="303">
        <v>0</v>
      </c>
      <c r="T21" s="302">
        <f t="shared" si="4"/>
        <v>14</v>
      </c>
    </row>
    <row r="22" spans="1:20" ht="33.75" customHeight="1" collapsed="1">
      <c r="A22" s="298">
        <f t="shared" si="5"/>
        <v>40</v>
      </c>
      <c r="B22" s="30" t="s">
        <v>2278</v>
      </c>
      <c r="C22" s="42">
        <f t="shared" ref="C22:T22" si="14">SUM(C23:C30)</f>
        <v>7427</v>
      </c>
      <c r="D22" s="42">
        <f t="shared" si="14"/>
        <v>529</v>
      </c>
      <c r="E22" s="42">
        <f t="shared" si="14"/>
        <v>939</v>
      </c>
      <c r="F22" s="42">
        <f t="shared" si="14"/>
        <v>1272</v>
      </c>
      <c r="G22" s="48">
        <f t="shared" si="14"/>
        <v>381</v>
      </c>
      <c r="H22" s="48">
        <f t="shared" si="14"/>
        <v>7304</v>
      </c>
      <c r="I22" s="42">
        <f t="shared" si="14"/>
        <v>1890</v>
      </c>
      <c r="J22" s="42">
        <f t="shared" si="14"/>
        <v>105</v>
      </c>
      <c r="K22" s="42">
        <f t="shared" si="14"/>
        <v>175</v>
      </c>
      <c r="L22" s="42">
        <f t="shared" si="14"/>
        <v>185</v>
      </c>
      <c r="M22" s="48">
        <f t="shared" si="14"/>
        <v>68</v>
      </c>
      <c r="N22" s="48">
        <f t="shared" si="14"/>
        <v>848</v>
      </c>
      <c r="O22" s="84">
        <f t="shared" si="14"/>
        <v>17852</v>
      </c>
      <c r="P22" s="84">
        <f t="shared" si="14"/>
        <v>3271</v>
      </c>
      <c r="Q22" s="84">
        <f t="shared" si="14"/>
        <v>21123</v>
      </c>
      <c r="R22" s="37">
        <f t="shared" si="14"/>
        <v>44</v>
      </c>
      <c r="S22" s="37">
        <f t="shared" si="14"/>
        <v>1</v>
      </c>
      <c r="T22" s="84">
        <f t="shared" si="14"/>
        <v>45</v>
      </c>
    </row>
    <row r="23" spans="1:20" ht="51" hidden="1" outlineLevel="1">
      <c r="A23" s="299">
        <f t="shared" si="5"/>
        <v>41</v>
      </c>
      <c r="B23" s="300" t="s">
        <v>2279</v>
      </c>
      <c r="C23" s="301">
        <v>3356</v>
      </c>
      <c r="D23" s="301">
        <v>235</v>
      </c>
      <c r="E23" s="301">
        <v>446</v>
      </c>
      <c r="F23" s="301">
        <v>617</v>
      </c>
      <c r="G23" s="301">
        <v>182</v>
      </c>
      <c r="H23" s="301">
        <v>3437</v>
      </c>
      <c r="I23" s="301">
        <v>1114</v>
      </c>
      <c r="J23" s="301">
        <v>56</v>
      </c>
      <c r="K23" s="301">
        <v>108</v>
      </c>
      <c r="L23" s="301">
        <v>113</v>
      </c>
      <c r="M23" s="301">
        <v>41</v>
      </c>
      <c r="N23" s="301">
        <v>505</v>
      </c>
      <c r="O23" s="302">
        <f t="shared" ref="O23:O30" si="15">SUM(C23:H23)</f>
        <v>8273</v>
      </c>
      <c r="P23" s="302">
        <f t="shared" ref="P23:P30" si="16">SUM(I23:N23)</f>
        <v>1937</v>
      </c>
      <c r="Q23" s="302">
        <f t="shared" ref="Q23:Q30" si="17">O23+P23</f>
        <v>10210</v>
      </c>
      <c r="R23" s="303">
        <v>19</v>
      </c>
      <c r="S23" s="303">
        <v>0</v>
      </c>
      <c r="T23" s="302">
        <f t="shared" si="4"/>
        <v>19</v>
      </c>
    </row>
    <row r="24" spans="1:20" ht="51" hidden="1" outlineLevel="1">
      <c r="A24" s="299">
        <f t="shared" si="5"/>
        <v>42</v>
      </c>
      <c r="B24" s="300" t="s">
        <v>2280</v>
      </c>
      <c r="C24" s="301">
        <v>1708</v>
      </c>
      <c r="D24" s="301">
        <v>116</v>
      </c>
      <c r="E24" s="301">
        <v>185</v>
      </c>
      <c r="F24" s="301">
        <v>281</v>
      </c>
      <c r="G24" s="301">
        <v>85</v>
      </c>
      <c r="H24" s="301">
        <v>1686</v>
      </c>
      <c r="I24" s="301">
        <v>95</v>
      </c>
      <c r="J24" s="301">
        <v>12</v>
      </c>
      <c r="K24" s="301">
        <v>9</v>
      </c>
      <c r="L24" s="301">
        <v>12</v>
      </c>
      <c r="M24" s="301">
        <v>4</v>
      </c>
      <c r="N24" s="301">
        <v>78</v>
      </c>
      <c r="O24" s="302">
        <f t="shared" si="15"/>
        <v>4061</v>
      </c>
      <c r="P24" s="302">
        <f t="shared" si="16"/>
        <v>210</v>
      </c>
      <c r="Q24" s="302">
        <f t="shared" si="17"/>
        <v>4271</v>
      </c>
      <c r="R24" s="303">
        <v>12</v>
      </c>
      <c r="S24" s="303">
        <v>0</v>
      </c>
      <c r="T24" s="302">
        <f t="shared" si="4"/>
        <v>12</v>
      </c>
    </row>
    <row r="25" spans="1:20" ht="51" hidden="1" outlineLevel="1">
      <c r="A25" s="299">
        <f t="shared" si="5"/>
        <v>43</v>
      </c>
      <c r="B25" s="300" t="s">
        <v>2281</v>
      </c>
      <c r="C25" s="301">
        <v>274</v>
      </c>
      <c r="D25" s="301">
        <v>19</v>
      </c>
      <c r="E25" s="301">
        <v>26</v>
      </c>
      <c r="F25" s="301">
        <v>50</v>
      </c>
      <c r="G25" s="301">
        <v>19</v>
      </c>
      <c r="H25" s="301">
        <v>312</v>
      </c>
      <c r="I25" s="301">
        <v>30</v>
      </c>
      <c r="J25" s="301">
        <v>2</v>
      </c>
      <c r="K25" s="301">
        <v>3</v>
      </c>
      <c r="L25" s="301">
        <v>6</v>
      </c>
      <c r="M25" s="301">
        <v>2</v>
      </c>
      <c r="N25" s="301">
        <v>11</v>
      </c>
      <c r="O25" s="302">
        <f t="shared" si="15"/>
        <v>700</v>
      </c>
      <c r="P25" s="302">
        <f t="shared" si="16"/>
        <v>54</v>
      </c>
      <c r="Q25" s="302">
        <f t="shared" si="17"/>
        <v>754</v>
      </c>
      <c r="R25" s="303">
        <v>3</v>
      </c>
      <c r="S25" s="303">
        <v>0</v>
      </c>
      <c r="T25" s="302">
        <f t="shared" si="4"/>
        <v>3</v>
      </c>
    </row>
    <row r="26" spans="1:20" ht="25.5" hidden="1" outlineLevel="1">
      <c r="A26" s="299">
        <f t="shared" si="5"/>
        <v>44</v>
      </c>
      <c r="B26" s="300" t="s">
        <v>2282</v>
      </c>
      <c r="C26" s="301">
        <v>56</v>
      </c>
      <c r="D26" s="301">
        <v>11</v>
      </c>
      <c r="E26" s="301">
        <v>11</v>
      </c>
      <c r="F26" s="301">
        <v>8</v>
      </c>
      <c r="G26" s="301">
        <v>3</v>
      </c>
      <c r="H26" s="301">
        <v>61</v>
      </c>
      <c r="I26" s="301">
        <v>10</v>
      </c>
      <c r="J26" s="301">
        <v>1</v>
      </c>
      <c r="K26" s="301">
        <v>1</v>
      </c>
      <c r="L26" s="301">
        <v>1</v>
      </c>
      <c r="M26" s="301">
        <v>1</v>
      </c>
      <c r="N26" s="301">
        <v>5</v>
      </c>
      <c r="O26" s="302">
        <f t="shared" si="15"/>
        <v>150</v>
      </c>
      <c r="P26" s="302">
        <f t="shared" si="16"/>
        <v>19</v>
      </c>
      <c r="Q26" s="302">
        <f t="shared" si="17"/>
        <v>169</v>
      </c>
      <c r="R26" s="303">
        <v>0</v>
      </c>
      <c r="S26" s="303">
        <v>0</v>
      </c>
      <c r="T26" s="302">
        <f t="shared" si="4"/>
        <v>0</v>
      </c>
    </row>
    <row r="27" spans="1:20" ht="25.5" hidden="1" outlineLevel="1">
      <c r="A27" s="299">
        <f t="shared" si="5"/>
        <v>45</v>
      </c>
      <c r="B27" s="300" t="s">
        <v>2283</v>
      </c>
      <c r="C27" s="301">
        <v>208</v>
      </c>
      <c r="D27" s="301">
        <v>11</v>
      </c>
      <c r="E27" s="301">
        <v>29</v>
      </c>
      <c r="F27" s="301">
        <v>28</v>
      </c>
      <c r="G27" s="301">
        <v>10</v>
      </c>
      <c r="H27" s="301">
        <v>171</v>
      </c>
      <c r="I27" s="301">
        <v>110</v>
      </c>
      <c r="J27" s="301">
        <v>9</v>
      </c>
      <c r="K27" s="301">
        <v>12</v>
      </c>
      <c r="L27" s="301">
        <v>8</v>
      </c>
      <c r="M27" s="301">
        <v>2</v>
      </c>
      <c r="N27" s="301">
        <v>44</v>
      </c>
      <c r="O27" s="302">
        <f t="shared" si="15"/>
        <v>457</v>
      </c>
      <c r="P27" s="302">
        <f t="shared" si="16"/>
        <v>185</v>
      </c>
      <c r="Q27" s="302">
        <f t="shared" si="17"/>
        <v>642</v>
      </c>
      <c r="R27" s="303">
        <v>0</v>
      </c>
      <c r="S27" s="303">
        <v>0</v>
      </c>
      <c r="T27" s="302">
        <f t="shared" si="4"/>
        <v>0</v>
      </c>
    </row>
    <row r="28" spans="1:20" ht="51" hidden="1" outlineLevel="1">
      <c r="A28" s="299">
        <f t="shared" si="5"/>
        <v>46</v>
      </c>
      <c r="B28" s="300" t="s">
        <v>2284</v>
      </c>
      <c r="C28" s="301">
        <v>396</v>
      </c>
      <c r="D28" s="301">
        <v>32</v>
      </c>
      <c r="E28" s="301">
        <v>46</v>
      </c>
      <c r="F28" s="301">
        <v>62</v>
      </c>
      <c r="G28" s="301">
        <v>19</v>
      </c>
      <c r="H28" s="301">
        <v>272</v>
      </c>
      <c r="I28" s="301">
        <v>166</v>
      </c>
      <c r="J28" s="301">
        <v>6</v>
      </c>
      <c r="K28" s="301">
        <v>12</v>
      </c>
      <c r="L28" s="301">
        <v>8</v>
      </c>
      <c r="M28" s="301">
        <v>2</v>
      </c>
      <c r="N28" s="301">
        <v>43</v>
      </c>
      <c r="O28" s="302">
        <f t="shared" si="15"/>
        <v>827</v>
      </c>
      <c r="P28" s="302">
        <f t="shared" si="16"/>
        <v>237</v>
      </c>
      <c r="Q28" s="302">
        <f t="shared" si="17"/>
        <v>1064</v>
      </c>
      <c r="R28" s="303">
        <v>2</v>
      </c>
      <c r="S28" s="303">
        <v>0</v>
      </c>
      <c r="T28" s="302">
        <f t="shared" si="4"/>
        <v>2</v>
      </c>
    </row>
    <row r="29" spans="1:20" ht="51" hidden="1" outlineLevel="1">
      <c r="A29" s="299">
        <f t="shared" si="5"/>
        <v>47</v>
      </c>
      <c r="B29" s="300" t="s">
        <v>2285</v>
      </c>
      <c r="C29" s="301">
        <v>51</v>
      </c>
      <c r="D29" s="301">
        <v>2</v>
      </c>
      <c r="E29" s="301">
        <v>9</v>
      </c>
      <c r="F29" s="301">
        <v>12</v>
      </c>
      <c r="G29" s="301">
        <v>4</v>
      </c>
      <c r="H29" s="301">
        <v>61</v>
      </c>
      <c r="I29" s="301">
        <v>54</v>
      </c>
      <c r="J29" s="301">
        <v>8</v>
      </c>
      <c r="K29" s="301">
        <v>0</v>
      </c>
      <c r="L29" s="301">
        <v>2</v>
      </c>
      <c r="M29" s="301">
        <v>3</v>
      </c>
      <c r="N29" s="301">
        <v>22</v>
      </c>
      <c r="O29" s="302">
        <f t="shared" si="15"/>
        <v>139</v>
      </c>
      <c r="P29" s="302">
        <f t="shared" si="16"/>
        <v>89</v>
      </c>
      <c r="Q29" s="302">
        <f t="shared" si="17"/>
        <v>228</v>
      </c>
      <c r="R29" s="303">
        <v>0</v>
      </c>
      <c r="S29" s="303">
        <v>0</v>
      </c>
      <c r="T29" s="302">
        <f t="shared" si="4"/>
        <v>0</v>
      </c>
    </row>
    <row r="30" spans="1:20" ht="51" hidden="1" outlineLevel="1">
      <c r="A30" s="299">
        <v>49</v>
      </c>
      <c r="B30" s="300" t="s">
        <v>2286</v>
      </c>
      <c r="C30" s="301">
        <v>1378</v>
      </c>
      <c r="D30" s="301">
        <v>103</v>
      </c>
      <c r="E30" s="301">
        <v>187</v>
      </c>
      <c r="F30" s="301">
        <v>214</v>
      </c>
      <c r="G30" s="301">
        <v>59</v>
      </c>
      <c r="H30" s="301">
        <v>1304</v>
      </c>
      <c r="I30" s="301">
        <v>311</v>
      </c>
      <c r="J30" s="301">
        <v>11</v>
      </c>
      <c r="K30" s="301">
        <v>30</v>
      </c>
      <c r="L30" s="301">
        <v>35</v>
      </c>
      <c r="M30" s="301">
        <v>13</v>
      </c>
      <c r="N30" s="301">
        <v>140</v>
      </c>
      <c r="O30" s="302">
        <f t="shared" si="15"/>
        <v>3245</v>
      </c>
      <c r="P30" s="302">
        <f t="shared" si="16"/>
        <v>540</v>
      </c>
      <c r="Q30" s="302">
        <f t="shared" si="17"/>
        <v>3785</v>
      </c>
      <c r="R30" s="303">
        <v>8</v>
      </c>
      <c r="S30" s="303">
        <v>1</v>
      </c>
      <c r="T30" s="302">
        <f t="shared" si="4"/>
        <v>9</v>
      </c>
    </row>
    <row r="31" spans="1:20" ht="33.75" customHeight="1" collapsed="1">
      <c r="A31" s="298">
        <f t="shared" si="5"/>
        <v>50</v>
      </c>
      <c r="B31" s="30" t="s">
        <v>2287</v>
      </c>
      <c r="C31" s="42">
        <f t="shared" ref="C31:T31" si="18">SUM(C32:C35)</f>
        <v>9568</v>
      </c>
      <c r="D31" s="42">
        <f t="shared" si="18"/>
        <v>632</v>
      </c>
      <c r="E31" s="42">
        <f t="shared" si="18"/>
        <v>1266</v>
      </c>
      <c r="F31" s="42">
        <f t="shared" si="18"/>
        <v>1724</v>
      </c>
      <c r="G31" s="48">
        <f t="shared" si="18"/>
        <v>447</v>
      </c>
      <c r="H31" s="48">
        <f t="shared" si="18"/>
        <v>9707</v>
      </c>
      <c r="I31" s="42">
        <f t="shared" si="18"/>
        <v>1233</v>
      </c>
      <c r="J31" s="42">
        <f t="shared" si="18"/>
        <v>82</v>
      </c>
      <c r="K31" s="42">
        <f t="shared" si="18"/>
        <v>133</v>
      </c>
      <c r="L31" s="42">
        <f t="shared" si="18"/>
        <v>199</v>
      </c>
      <c r="M31" s="48">
        <f t="shared" si="18"/>
        <v>58</v>
      </c>
      <c r="N31" s="48">
        <f t="shared" si="18"/>
        <v>761</v>
      </c>
      <c r="O31" s="84">
        <f t="shared" si="18"/>
        <v>23344</v>
      </c>
      <c r="P31" s="84">
        <f t="shared" si="18"/>
        <v>2466</v>
      </c>
      <c r="Q31" s="84">
        <f t="shared" si="18"/>
        <v>25810</v>
      </c>
      <c r="R31" s="37">
        <f t="shared" si="18"/>
        <v>52</v>
      </c>
      <c r="S31" s="37">
        <f t="shared" si="18"/>
        <v>2</v>
      </c>
      <c r="T31" s="84">
        <f t="shared" si="18"/>
        <v>54</v>
      </c>
    </row>
    <row r="32" spans="1:20" ht="51" hidden="1" outlineLevel="1">
      <c r="A32" s="299">
        <f t="shared" si="5"/>
        <v>51</v>
      </c>
      <c r="B32" s="300" t="s">
        <v>2288</v>
      </c>
      <c r="C32" s="301">
        <v>2962</v>
      </c>
      <c r="D32" s="301">
        <v>230</v>
      </c>
      <c r="E32" s="301">
        <v>447</v>
      </c>
      <c r="F32" s="301">
        <v>573</v>
      </c>
      <c r="G32" s="301">
        <v>155</v>
      </c>
      <c r="H32" s="301">
        <v>3240</v>
      </c>
      <c r="I32" s="301">
        <v>382</v>
      </c>
      <c r="J32" s="301">
        <v>24</v>
      </c>
      <c r="K32" s="301">
        <v>43</v>
      </c>
      <c r="L32" s="301">
        <v>70</v>
      </c>
      <c r="M32" s="301">
        <v>26</v>
      </c>
      <c r="N32" s="301">
        <v>246</v>
      </c>
      <c r="O32" s="302">
        <f t="shared" ref="O32:O35" si="19">SUM(C32:H32)</f>
        <v>7607</v>
      </c>
      <c r="P32" s="302">
        <f t="shared" ref="P32:P35" si="20">SUM(I32:N32)</f>
        <v>791</v>
      </c>
      <c r="Q32" s="302">
        <f t="shared" ref="Q32:Q35" si="21">O32+P32</f>
        <v>8398</v>
      </c>
      <c r="R32" s="303">
        <v>14</v>
      </c>
      <c r="S32" s="303">
        <v>0</v>
      </c>
      <c r="T32" s="302">
        <f t="shared" si="4"/>
        <v>14</v>
      </c>
    </row>
    <row r="33" spans="1:20" ht="51" hidden="1" outlineLevel="1">
      <c r="A33" s="299">
        <f t="shared" si="5"/>
        <v>52</v>
      </c>
      <c r="B33" s="300" t="s">
        <v>2289</v>
      </c>
      <c r="C33" s="301">
        <v>1895</v>
      </c>
      <c r="D33" s="301">
        <v>135</v>
      </c>
      <c r="E33" s="301">
        <v>281</v>
      </c>
      <c r="F33" s="301">
        <v>405</v>
      </c>
      <c r="G33" s="301">
        <v>107</v>
      </c>
      <c r="H33" s="301">
        <v>2295</v>
      </c>
      <c r="I33" s="301">
        <v>260</v>
      </c>
      <c r="J33" s="301">
        <v>22</v>
      </c>
      <c r="K33" s="301">
        <v>30</v>
      </c>
      <c r="L33" s="301">
        <v>45</v>
      </c>
      <c r="M33" s="301">
        <v>15</v>
      </c>
      <c r="N33" s="301">
        <v>190</v>
      </c>
      <c r="O33" s="302">
        <f t="shared" si="19"/>
        <v>5118</v>
      </c>
      <c r="P33" s="302">
        <f t="shared" si="20"/>
        <v>562</v>
      </c>
      <c r="Q33" s="302">
        <f t="shared" si="21"/>
        <v>5680</v>
      </c>
      <c r="R33" s="303">
        <v>15</v>
      </c>
      <c r="S33" s="303">
        <v>0</v>
      </c>
      <c r="T33" s="302">
        <f t="shared" si="4"/>
        <v>15</v>
      </c>
    </row>
    <row r="34" spans="1:20" ht="25.5" hidden="1" outlineLevel="1">
      <c r="A34" s="299">
        <f t="shared" si="5"/>
        <v>53</v>
      </c>
      <c r="B34" s="300" t="s">
        <v>2290</v>
      </c>
      <c r="C34" s="301">
        <v>3720</v>
      </c>
      <c r="D34" s="301">
        <v>207</v>
      </c>
      <c r="E34" s="301">
        <v>425</v>
      </c>
      <c r="F34" s="301">
        <v>605</v>
      </c>
      <c r="G34" s="301">
        <v>146</v>
      </c>
      <c r="H34" s="301">
        <v>3262</v>
      </c>
      <c r="I34" s="301">
        <v>404</v>
      </c>
      <c r="J34" s="301">
        <v>24</v>
      </c>
      <c r="K34" s="301">
        <v>41</v>
      </c>
      <c r="L34" s="301">
        <v>55</v>
      </c>
      <c r="M34" s="301">
        <v>14</v>
      </c>
      <c r="N34" s="301">
        <v>236</v>
      </c>
      <c r="O34" s="302">
        <f t="shared" si="19"/>
        <v>8365</v>
      </c>
      <c r="P34" s="302">
        <f t="shared" si="20"/>
        <v>774</v>
      </c>
      <c r="Q34" s="302">
        <f t="shared" si="21"/>
        <v>9139</v>
      </c>
      <c r="R34" s="303">
        <v>21</v>
      </c>
      <c r="S34" s="303">
        <v>1</v>
      </c>
      <c r="T34" s="302">
        <f t="shared" si="4"/>
        <v>22</v>
      </c>
    </row>
    <row r="35" spans="1:20" ht="51" hidden="1" outlineLevel="1">
      <c r="A35" s="299">
        <v>59</v>
      </c>
      <c r="B35" s="300" t="s">
        <v>2291</v>
      </c>
      <c r="C35" s="301">
        <v>991</v>
      </c>
      <c r="D35" s="301">
        <v>60</v>
      </c>
      <c r="E35" s="301">
        <v>113</v>
      </c>
      <c r="F35" s="301">
        <v>141</v>
      </c>
      <c r="G35" s="301">
        <v>39</v>
      </c>
      <c r="H35" s="301">
        <v>910</v>
      </c>
      <c r="I35" s="301">
        <v>187</v>
      </c>
      <c r="J35" s="301">
        <v>12</v>
      </c>
      <c r="K35" s="301">
        <v>19</v>
      </c>
      <c r="L35" s="301">
        <v>29</v>
      </c>
      <c r="M35" s="301">
        <v>3</v>
      </c>
      <c r="N35" s="301">
        <v>89</v>
      </c>
      <c r="O35" s="302">
        <f t="shared" si="19"/>
        <v>2254</v>
      </c>
      <c r="P35" s="302">
        <f t="shared" si="20"/>
        <v>339</v>
      </c>
      <c r="Q35" s="302">
        <f t="shared" si="21"/>
        <v>2593</v>
      </c>
      <c r="R35" s="303">
        <v>2</v>
      </c>
      <c r="S35" s="303">
        <v>1</v>
      </c>
      <c r="T35" s="302">
        <f t="shared" si="4"/>
        <v>3</v>
      </c>
    </row>
    <row r="36" spans="1:20" ht="33.75" customHeight="1" collapsed="1">
      <c r="A36" s="298">
        <f t="shared" si="5"/>
        <v>60</v>
      </c>
      <c r="B36" s="30" t="s">
        <v>2292</v>
      </c>
      <c r="C36" s="42">
        <f t="shared" ref="C36:T36" si="22">SUM(C37:C44)</f>
        <v>8306</v>
      </c>
      <c r="D36" s="42">
        <f t="shared" si="22"/>
        <v>587</v>
      </c>
      <c r="E36" s="42">
        <f t="shared" si="22"/>
        <v>980</v>
      </c>
      <c r="F36" s="42">
        <f t="shared" si="22"/>
        <v>1407</v>
      </c>
      <c r="G36" s="48">
        <f t="shared" si="22"/>
        <v>383</v>
      </c>
      <c r="H36" s="48">
        <f t="shared" si="22"/>
        <v>8052</v>
      </c>
      <c r="I36" s="42">
        <f t="shared" si="22"/>
        <v>2550</v>
      </c>
      <c r="J36" s="42">
        <f t="shared" si="22"/>
        <v>175</v>
      </c>
      <c r="K36" s="42">
        <f t="shared" si="22"/>
        <v>284</v>
      </c>
      <c r="L36" s="42">
        <f t="shared" si="22"/>
        <v>332</v>
      </c>
      <c r="M36" s="48">
        <f t="shared" si="22"/>
        <v>99</v>
      </c>
      <c r="N36" s="48">
        <f t="shared" si="22"/>
        <v>1345</v>
      </c>
      <c r="O36" s="84">
        <f t="shared" si="22"/>
        <v>19715</v>
      </c>
      <c r="P36" s="84">
        <f t="shared" si="22"/>
        <v>4785</v>
      </c>
      <c r="Q36" s="84">
        <f t="shared" si="22"/>
        <v>24500</v>
      </c>
      <c r="R36" s="37">
        <f t="shared" si="22"/>
        <v>111</v>
      </c>
      <c r="S36" s="37">
        <f t="shared" si="22"/>
        <v>0</v>
      </c>
      <c r="T36" s="84">
        <f t="shared" si="22"/>
        <v>111</v>
      </c>
    </row>
    <row r="37" spans="1:20" ht="25.5" hidden="1" outlineLevel="1">
      <c r="A37" s="299">
        <f t="shared" si="5"/>
        <v>61</v>
      </c>
      <c r="B37" s="300" t="s">
        <v>2293</v>
      </c>
      <c r="C37" s="301">
        <v>4708</v>
      </c>
      <c r="D37" s="301">
        <v>345</v>
      </c>
      <c r="E37" s="301">
        <v>575</v>
      </c>
      <c r="F37" s="301">
        <v>837</v>
      </c>
      <c r="G37" s="301">
        <v>232</v>
      </c>
      <c r="H37" s="301">
        <v>4808</v>
      </c>
      <c r="I37" s="301">
        <v>1627</v>
      </c>
      <c r="J37" s="301">
        <v>126</v>
      </c>
      <c r="K37" s="301">
        <v>182</v>
      </c>
      <c r="L37" s="301">
        <v>232</v>
      </c>
      <c r="M37" s="301">
        <v>66</v>
      </c>
      <c r="N37" s="301">
        <v>944</v>
      </c>
      <c r="O37" s="302">
        <f t="shared" ref="O37:O46" si="23">SUM(C37:H37)</f>
        <v>11505</v>
      </c>
      <c r="P37" s="302">
        <f t="shared" ref="P37:P46" si="24">SUM(I37:N37)</f>
        <v>3177</v>
      </c>
      <c r="Q37" s="302">
        <f t="shared" ref="Q37:Q46" si="25">O37+P37</f>
        <v>14682</v>
      </c>
      <c r="R37" s="303">
        <v>57</v>
      </c>
      <c r="S37" s="303">
        <v>0</v>
      </c>
      <c r="T37" s="302">
        <f t="shared" si="4"/>
        <v>57</v>
      </c>
    </row>
    <row r="38" spans="1:20" ht="25.5" hidden="1" outlineLevel="1">
      <c r="A38" s="299">
        <f t="shared" si="5"/>
        <v>62</v>
      </c>
      <c r="B38" s="300" t="s">
        <v>2294</v>
      </c>
      <c r="C38" s="301">
        <v>473</v>
      </c>
      <c r="D38" s="301">
        <v>34</v>
      </c>
      <c r="E38" s="301">
        <v>50</v>
      </c>
      <c r="F38" s="301">
        <v>76</v>
      </c>
      <c r="G38" s="301">
        <v>16</v>
      </c>
      <c r="H38" s="301">
        <v>530</v>
      </c>
      <c r="I38" s="301">
        <v>104</v>
      </c>
      <c r="J38" s="301">
        <v>7</v>
      </c>
      <c r="K38" s="301">
        <v>6</v>
      </c>
      <c r="L38" s="301">
        <v>10</v>
      </c>
      <c r="M38" s="301">
        <v>5</v>
      </c>
      <c r="N38" s="301">
        <v>49</v>
      </c>
      <c r="O38" s="302">
        <f t="shared" si="23"/>
        <v>1179</v>
      </c>
      <c r="P38" s="302">
        <f t="shared" si="24"/>
        <v>181</v>
      </c>
      <c r="Q38" s="302">
        <f t="shared" si="25"/>
        <v>1360</v>
      </c>
      <c r="R38" s="303">
        <v>13</v>
      </c>
      <c r="S38" s="303">
        <v>0</v>
      </c>
      <c r="T38" s="302">
        <f t="shared" si="4"/>
        <v>13</v>
      </c>
    </row>
    <row r="39" spans="1:20" ht="25.5" hidden="1" outlineLevel="1">
      <c r="A39" s="299">
        <f t="shared" si="5"/>
        <v>63</v>
      </c>
      <c r="B39" s="300" t="s">
        <v>2295</v>
      </c>
      <c r="C39" s="301">
        <v>106</v>
      </c>
      <c r="D39" s="301">
        <v>3</v>
      </c>
      <c r="E39" s="301">
        <v>20</v>
      </c>
      <c r="F39" s="301">
        <v>20</v>
      </c>
      <c r="G39" s="301">
        <v>7</v>
      </c>
      <c r="H39" s="301">
        <v>155</v>
      </c>
      <c r="I39" s="301">
        <v>9</v>
      </c>
      <c r="J39" s="301">
        <v>0</v>
      </c>
      <c r="K39" s="301">
        <v>2</v>
      </c>
      <c r="L39" s="301">
        <v>4</v>
      </c>
      <c r="M39" s="301">
        <v>0</v>
      </c>
      <c r="N39" s="301">
        <v>9</v>
      </c>
      <c r="O39" s="302">
        <f t="shared" si="23"/>
        <v>311</v>
      </c>
      <c r="P39" s="302">
        <f t="shared" si="24"/>
        <v>24</v>
      </c>
      <c r="Q39" s="302">
        <f t="shared" si="25"/>
        <v>335</v>
      </c>
      <c r="R39" s="303">
        <v>1</v>
      </c>
      <c r="S39" s="303">
        <v>0</v>
      </c>
      <c r="T39" s="302">
        <f t="shared" si="4"/>
        <v>1</v>
      </c>
    </row>
    <row r="40" spans="1:20" ht="25.5" hidden="1" outlineLevel="1">
      <c r="A40" s="299">
        <f t="shared" si="5"/>
        <v>64</v>
      </c>
      <c r="B40" s="300" t="s">
        <v>2296</v>
      </c>
      <c r="C40" s="301">
        <v>27</v>
      </c>
      <c r="D40" s="301">
        <v>1</v>
      </c>
      <c r="E40" s="301">
        <v>4</v>
      </c>
      <c r="F40" s="301">
        <v>8</v>
      </c>
      <c r="G40" s="301">
        <v>5</v>
      </c>
      <c r="H40" s="301">
        <v>44</v>
      </c>
      <c r="I40" s="301">
        <v>2</v>
      </c>
      <c r="J40" s="301">
        <v>1</v>
      </c>
      <c r="K40" s="301">
        <v>1</v>
      </c>
      <c r="L40" s="301">
        <v>0</v>
      </c>
      <c r="M40" s="301">
        <v>0</v>
      </c>
      <c r="N40" s="301">
        <v>2</v>
      </c>
      <c r="O40" s="302">
        <f t="shared" si="23"/>
        <v>89</v>
      </c>
      <c r="P40" s="302">
        <f t="shared" si="24"/>
        <v>6</v>
      </c>
      <c r="Q40" s="302">
        <f t="shared" si="25"/>
        <v>95</v>
      </c>
      <c r="R40" s="303">
        <v>2</v>
      </c>
      <c r="S40" s="303">
        <v>0</v>
      </c>
      <c r="T40" s="302">
        <f t="shared" si="4"/>
        <v>2</v>
      </c>
    </row>
    <row r="41" spans="1:20" ht="25.5" hidden="1" outlineLevel="1">
      <c r="A41" s="299">
        <f t="shared" si="5"/>
        <v>65</v>
      </c>
      <c r="B41" s="300" t="s">
        <v>2297</v>
      </c>
      <c r="C41" s="301">
        <v>360</v>
      </c>
      <c r="D41" s="301">
        <v>41</v>
      </c>
      <c r="E41" s="301">
        <v>40</v>
      </c>
      <c r="F41" s="301">
        <v>55</v>
      </c>
      <c r="G41" s="301">
        <v>14</v>
      </c>
      <c r="H41" s="301">
        <v>163</v>
      </c>
      <c r="I41" s="301">
        <v>127</v>
      </c>
      <c r="J41" s="301">
        <v>9</v>
      </c>
      <c r="K41" s="301">
        <v>15</v>
      </c>
      <c r="L41" s="301">
        <v>8</v>
      </c>
      <c r="M41" s="301">
        <v>6</v>
      </c>
      <c r="N41" s="301">
        <v>42</v>
      </c>
      <c r="O41" s="302">
        <f t="shared" si="23"/>
        <v>673</v>
      </c>
      <c r="P41" s="302">
        <f t="shared" si="24"/>
        <v>207</v>
      </c>
      <c r="Q41" s="302">
        <f t="shared" si="25"/>
        <v>880</v>
      </c>
      <c r="R41" s="303">
        <v>3</v>
      </c>
      <c r="S41" s="303">
        <v>0</v>
      </c>
      <c r="T41" s="302">
        <f t="shared" si="4"/>
        <v>3</v>
      </c>
    </row>
    <row r="42" spans="1:20" ht="25.5" hidden="1" outlineLevel="1">
      <c r="A42" s="299">
        <f t="shared" si="5"/>
        <v>66</v>
      </c>
      <c r="B42" s="300" t="s">
        <v>2298</v>
      </c>
      <c r="C42" s="301">
        <v>8</v>
      </c>
      <c r="D42" s="301">
        <v>0</v>
      </c>
      <c r="E42" s="301">
        <v>1</v>
      </c>
      <c r="F42" s="301">
        <v>1</v>
      </c>
      <c r="G42" s="301">
        <v>0</v>
      </c>
      <c r="H42" s="301">
        <v>2</v>
      </c>
      <c r="I42" s="301">
        <v>1</v>
      </c>
      <c r="J42" s="301">
        <v>0</v>
      </c>
      <c r="K42" s="301">
        <v>0</v>
      </c>
      <c r="L42" s="301">
        <v>0</v>
      </c>
      <c r="M42" s="301">
        <v>1</v>
      </c>
      <c r="N42" s="301">
        <v>1</v>
      </c>
      <c r="O42" s="302">
        <f t="shared" si="23"/>
        <v>12</v>
      </c>
      <c r="P42" s="302">
        <f t="shared" si="24"/>
        <v>3</v>
      </c>
      <c r="Q42" s="302">
        <f t="shared" si="25"/>
        <v>15</v>
      </c>
      <c r="R42" s="303">
        <v>0</v>
      </c>
      <c r="S42" s="303">
        <v>0</v>
      </c>
      <c r="T42" s="302">
        <f t="shared" si="4"/>
        <v>0</v>
      </c>
    </row>
    <row r="43" spans="1:20" ht="25.5" hidden="1" outlineLevel="1">
      <c r="A43" s="299">
        <f t="shared" si="5"/>
        <v>67</v>
      </c>
      <c r="B43" s="300" t="s">
        <v>2299</v>
      </c>
      <c r="C43" s="301">
        <v>983</v>
      </c>
      <c r="D43" s="301">
        <v>59</v>
      </c>
      <c r="E43" s="301">
        <v>94</v>
      </c>
      <c r="F43" s="301">
        <v>147</v>
      </c>
      <c r="G43" s="301">
        <v>42</v>
      </c>
      <c r="H43" s="301">
        <v>827</v>
      </c>
      <c r="I43" s="301">
        <v>208</v>
      </c>
      <c r="J43" s="301">
        <v>9</v>
      </c>
      <c r="K43" s="301">
        <v>21</v>
      </c>
      <c r="L43" s="301">
        <v>22</v>
      </c>
      <c r="M43" s="301">
        <v>6</v>
      </c>
      <c r="N43" s="301">
        <v>84</v>
      </c>
      <c r="O43" s="302">
        <f t="shared" si="23"/>
        <v>2152</v>
      </c>
      <c r="P43" s="302">
        <f t="shared" si="24"/>
        <v>350</v>
      </c>
      <c r="Q43" s="302">
        <f t="shared" si="25"/>
        <v>2502</v>
      </c>
      <c r="R43" s="303">
        <v>15</v>
      </c>
      <c r="S43" s="303">
        <v>0</v>
      </c>
      <c r="T43" s="302">
        <f t="shared" si="4"/>
        <v>15</v>
      </c>
    </row>
    <row r="44" spans="1:20" ht="51" hidden="1" outlineLevel="1">
      <c r="A44" s="299">
        <v>69</v>
      </c>
      <c r="B44" s="300" t="s">
        <v>2300</v>
      </c>
      <c r="C44" s="301">
        <v>1641</v>
      </c>
      <c r="D44" s="301">
        <v>104</v>
      </c>
      <c r="E44" s="301">
        <v>196</v>
      </c>
      <c r="F44" s="301">
        <v>263</v>
      </c>
      <c r="G44" s="301">
        <v>67</v>
      </c>
      <c r="H44" s="301">
        <v>1523</v>
      </c>
      <c r="I44" s="301">
        <v>472</v>
      </c>
      <c r="J44" s="301">
        <v>23</v>
      </c>
      <c r="K44" s="301">
        <v>57</v>
      </c>
      <c r="L44" s="301">
        <v>56</v>
      </c>
      <c r="M44" s="301">
        <v>15</v>
      </c>
      <c r="N44" s="301">
        <v>214</v>
      </c>
      <c r="O44" s="302">
        <f t="shared" si="23"/>
        <v>3794</v>
      </c>
      <c r="P44" s="302">
        <f t="shared" si="24"/>
        <v>837</v>
      </c>
      <c r="Q44" s="302">
        <f t="shared" si="25"/>
        <v>4631</v>
      </c>
      <c r="R44" s="303">
        <v>20</v>
      </c>
      <c r="S44" s="303">
        <v>0</v>
      </c>
      <c r="T44" s="302">
        <f t="shared" si="4"/>
        <v>20</v>
      </c>
    </row>
    <row r="45" spans="1:20" ht="33.75" customHeight="1" collapsed="1">
      <c r="A45" s="298">
        <f t="shared" si="5"/>
        <v>70</v>
      </c>
      <c r="B45" s="30" t="s">
        <v>2301</v>
      </c>
      <c r="C45" s="42">
        <v>4619</v>
      </c>
      <c r="D45" s="42">
        <v>204</v>
      </c>
      <c r="E45" s="42">
        <v>452</v>
      </c>
      <c r="F45" s="42">
        <v>532</v>
      </c>
      <c r="G45" s="48">
        <v>146</v>
      </c>
      <c r="H45" s="48">
        <v>3384</v>
      </c>
      <c r="I45" s="42">
        <v>1181</v>
      </c>
      <c r="J45" s="42">
        <v>51</v>
      </c>
      <c r="K45" s="42">
        <v>95</v>
      </c>
      <c r="L45" s="42">
        <v>108</v>
      </c>
      <c r="M45" s="48">
        <v>30</v>
      </c>
      <c r="N45" s="48">
        <v>452</v>
      </c>
      <c r="O45" s="84">
        <f t="shared" si="23"/>
        <v>9337</v>
      </c>
      <c r="P45" s="84">
        <f t="shared" si="24"/>
        <v>1917</v>
      </c>
      <c r="Q45" s="84">
        <f t="shared" si="25"/>
        <v>11254</v>
      </c>
      <c r="R45" s="37">
        <v>106</v>
      </c>
      <c r="S45" s="37">
        <v>5</v>
      </c>
      <c r="T45" s="84">
        <f t="shared" si="4"/>
        <v>111</v>
      </c>
    </row>
    <row r="46" spans="1:20" ht="71.25" customHeight="1">
      <c r="A46" s="298">
        <v>99</v>
      </c>
      <c r="B46" s="30" t="s">
        <v>2302</v>
      </c>
      <c r="C46" s="42">
        <v>29569</v>
      </c>
      <c r="D46" s="42">
        <v>1739</v>
      </c>
      <c r="E46" s="42">
        <v>3029</v>
      </c>
      <c r="F46" s="42">
        <v>4134</v>
      </c>
      <c r="G46" s="48">
        <v>1140</v>
      </c>
      <c r="H46" s="48">
        <v>24747</v>
      </c>
      <c r="I46" s="42">
        <v>8767</v>
      </c>
      <c r="J46" s="42">
        <v>364</v>
      </c>
      <c r="K46" s="42">
        <v>601</v>
      </c>
      <c r="L46" s="42">
        <v>813</v>
      </c>
      <c r="M46" s="48">
        <v>221</v>
      </c>
      <c r="N46" s="48">
        <v>3274</v>
      </c>
      <c r="O46" s="84">
        <f t="shared" si="23"/>
        <v>64358</v>
      </c>
      <c r="P46" s="84">
        <f t="shared" si="24"/>
        <v>14040</v>
      </c>
      <c r="Q46" s="84">
        <f t="shared" si="25"/>
        <v>78398</v>
      </c>
      <c r="R46" s="37">
        <v>377</v>
      </c>
      <c r="S46" s="37">
        <v>13</v>
      </c>
      <c r="T46" s="84">
        <f t="shared" si="4"/>
        <v>390</v>
      </c>
    </row>
    <row r="47" spans="1:20" ht="23.25" customHeight="1">
      <c r="A47" s="80"/>
      <c r="B47" s="81" t="s">
        <v>1111</v>
      </c>
      <c r="C47" s="82">
        <f>+C46+C45+C36+C31+C22+C17+C13+C8+C7</f>
        <v>87663</v>
      </c>
      <c r="D47" s="82">
        <f t="shared" ref="D47:T47" si="26">+D46+D45+D36+D31+D22+D17+D13+D8+D7</f>
        <v>5738</v>
      </c>
      <c r="E47" s="82">
        <f t="shared" si="26"/>
        <v>9943</v>
      </c>
      <c r="F47" s="82">
        <f t="shared" si="26"/>
        <v>13721</v>
      </c>
      <c r="G47" s="82">
        <f t="shared" si="26"/>
        <v>3758</v>
      </c>
      <c r="H47" s="82">
        <f t="shared" si="26"/>
        <v>86099</v>
      </c>
      <c r="I47" s="82">
        <f t="shared" si="26"/>
        <v>19515</v>
      </c>
      <c r="J47" s="82">
        <f t="shared" si="26"/>
        <v>1073</v>
      </c>
      <c r="K47" s="82">
        <f t="shared" si="26"/>
        <v>1677</v>
      </c>
      <c r="L47" s="82">
        <f t="shared" si="26"/>
        <v>2222</v>
      </c>
      <c r="M47" s="82">
        <f t="shared" si="26"/>
        <v>621</v>
      </c>
      <c r="N47" s="82">
        <f t="shared" si="26"/>
        <v>9517</v>
      </c>
      <c r="O47" s="82">
        <f t="shared" si="26"/>
        <v>206922</v>
      </c>
      <c r="P47" s="82">
        <f t="shared" si="26"/>
        <v>34625</v>
      </c>
      <c r="Q47" s="82">
        <f t="shared" si="26"/>
        <v>241547</v>
      </c>
      <c r="R47" s="82">
        <f t="shared" si="26"/>
        <v>1219</v>
      </c>
      <c r="S47" s="82">
        <f t="shared" si="26"/>
        <v>33</v>
      </c>
      <c r="T47" s="82">
        <f t="shared" si="26"/>
        <v>1252</v>
      </c>
    </row>
    <row r="48" spans="1:20" ht="15.75">
      <c r="A48" s="655" t="s">
        <v>3233</v>
      </c>
      <c r="B48" s="655"/>
      <c r="C48" s="655"/>
      <c r="D48" s="656"/>
      <c r="E48" s="656"/>
      <c r="F48" s="656"/>
      <c r="G48" s="656"/>
      <c r="H48" s="656"/>
      <c r="I48" s="656"/>
      <c r="J48" s="656"/>
      <c r="K48" s="656"/>
      <c r="L48" s="656"/>
      <c r="M48" s="656"/>
      <c r="N48" s="656"/>
      <c r="O48" s="656"/>
      <c r="P48" s="656"/>
      <c r="Q48" s="656"/>
      <c r="R48" s="656"/>
      <c r="S48" s="656"/>
      <c r="T48" s="656"/>
    </row>
  </sheetData>
  <mergeCells count="9">
    <mergeCell ref="A1:T1"/>
    <mergeCell ref="A4:A6"/>
    <mergeCell ref="B4:B6"/>
    <mergeCell ref="C4:Q4"/>
    <mergeCell ref="C5:H5"/>
    <mergeCell ref="I5:N5"/>
    <mergeCell ref="O5:Q5"/>
    <mergeCell ref="A2:T2"/>
    <mergeCell ref="R4:T5"/>
  </mergeCells>
  <printOptions horizontalCentered="1" verticalCentered="1"/>
  <pageMargins left="0.26" right="0.25" top="0.49" bottom="0" header="0.31496062992125984" footer="0.31496062992125984"/>
  <pageSetup paperSize="9" scale="75" orientation="landscape" r:id="rId1"/>
  <ignoredErrors>
    <ignoredError sqref="P43:P46 P37:P42 P33:P35 C36:N36 P26:Q30 P23:Q25 P18:P21 P14:Q16 P11:P12 O11:O12 O14:O16 O18:O21 O23:O25 O26:O30 O33:O35 O37:O42 O43:O46 O7:P7 O32" formulaRange="1"/>
    <ignoredError sqref="P31:Q31 P17:Q17 T17 T13 P13:Q13 P8:Q8 Q9:Q10 T8 Q22:T22 T31" formula="1"/>
    <ignoredError sqref="P9:P10 O8 O13 O17 O31 O9:O10 O22 P22 O36 Q36:T36 P36" formula="1" formulaRange="1"/>
    <ignoredError sqref="E6:M6" numberStoredAsText="1"/>
  </ignoredErrors>
</worksheet>
</file>

<file path=xl/worksheets/sheet38.xml><?xml version="1.0" encoding="utf-8"?>
<worksheet xmlns="http://schemas.openxmlformats.org/spreadsheetml/2006/main" xmlns:r="http://schemas.openxmlformats.org/officeDocument/2006/relationships">
  <dimension ref="A1:T60"/>
  <sheetViews>
    <sheetView showGridLines="0" zoomScaleNormal="100" workbookViewId="0">
      <pane xSplit="2" ySplit="6" topLeftCell="C46"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5.5703125" style="44" customWidth="1"/>
    <col min="2" max="2" width="44.42578125" style="44" customWidth="1"/>
    <col min="3" max="3" width="7.85546875" style="44" customWidth="1"/>
    <col min="4" max="4" width="10.140625" style="44" customWidth="1"/>
    <col min="5" max="5" width="5.42578125" style="44" bestFit="1" customWidth="1"/>
    <col min="6" max="6" width="6.42578125" style="44" bestFit="1" customWidth="1"/>
    <col min="7" max="7" width="5.42578125" style="44" bestFit="1" customWidth="1"/>
    <col min="8" max="8" width="6.42578125" style="44" bestFit="1" customWidth="1"/>
    <col min="9" max="9" width="7.85546875" style="44" customWidth="1"/>
    <col min="10" max="10" width="9.85546875" style="44" customWidth="1"/>
    <col min="11" max="12" width="5.42578125" style="44" bestFit="1" customWidth="1"/>
    <col min="13" max="13" width="4" style="44" bestFit="1" customWidth="1"/>
    <col min="14" max="14" width="5.42578125" style="44" bestFit="1" customWidth="1"/>
    <col min="15" max="15" width="7.42578125" style="44" bestFit="1" customWidth="1"/>
    <col min="16" max="16" width="6.42578125" style="44" bestFit="1" customWidth="1"/>
    <col min="17" max="17" width="7.42578125" style="44" bestFit="1" customWidth="1"/>
    <col min="18" max="18" width="6" style="44" bestFit="1" customWidth="1"/>
    <col min="19" max="19" width="6.28515625" style="44" bestFit="1" customWidth="1"/>
    <col min="20" max="20" width="6.7109375" style="44" bestFit="1" customWidth="1"/>
    <col min="21" max="16384" width="9.140625" style="44"/>
  </cols>
  <sheetData>
    <row r="1" spans="1:20" s="33" customFormat="1" ht="27" customHeight="1">
      <c r="A1" s="765" t="s">
        <v>3182</v>
      </c>
      <c r="B1" s="765"/>
      <c r="C1" s="765"/>
      <c r="D1" s="765"/>
      <c r="E1" s="765"/>
      <c r="F1" s="765"/>
      <c r="G1" s="765"/>
      <c r="H1" s="765"/>
      <c r="I1" s="765"/>
      <c r="J1" s="765"/>
      <c r="K1" s="765"/>
      <c r="L1" s="765"/>
      <c r="M1" s="765"/>
      <c r="N1" s="765"/>
      <c r="O1" s="765"/>
      <c r="P1" s="765"/>
      <c r="Q1" s="765"/>
      <c r="R1" s="765"/>
      <c r="S1" s="765"/>
      <c r="T1" s="765"/>
    </row>
    <row r="2" spans="1:20" s="33" customFormat="1">
      <c r="A2" s="1040" t="s">
        <v>3121</v>
      </c>
      <c r="B2" s="1040"/>
      <c r="C2" s="1040"/>
      <c r="D2" s="1040"/>
      <c r="E2" s="1040"/>
      <c r="F2" s="1040"/>
      <c r="G2" s="1040"/>
      <c r="H2" s="1040"/>
      <c r="I2" s="1040"/>
      <c r="J2" s="1040"/>
      <c r="K2" s="1040"/>
      <c r="L2" s="1040"/>
      <c r="M2" s="1040"/>
      <c r="N2" s="1040"/>
      <c r="O2" s="1040"/>
      <c r="P2" s="1040"/>
      <c r="Q2" s="1040"/>
      <c r="R2" s="1040"/>
      <c r="S2" s="1040"/>
      <c r="T2" s="1040"/>
    </row>
    <row r="3" spans="1:20" ht="8.25" customHeight="1"/>
    <row r="4" spans="1:20" s="29" customFormat="1" ht="44.25" customHeight="1">
      <c r="A4" s="822" t="s">
        <v>1997</v>
      </c>
      <c r="B4" s="840" t="s">
        <v>3106</v>
      </c>
      <c r="C4" s="769" t="s">
        <v>2906</v>
      </c>
      <c r="D4" s="770"/>
      <c r="E4" s="770"/>
      <c r="F4" s="770"/>
      <c r="G4" s="770"/>
      <c r="H4" s="770"/>
      <c r="I4" s="770"/>
      <c r="J4" s="770"/>
      <c r="K4" s="770"/>
      <c r="L4" s="770"/>
      <c r="M4" s="770"/>
      <c r="N4" s="770"/>
      <c r="O4" s="770"/>
      <c r="P4" s="770"/>
      <c r="Q4" s="770"/>
      <c r="R4" s="1023" t="s">
        <v>3032</v>
      </c>
      <c r="S4" s="1024"/>
      <c r="T4" s="1024"/>
    </row>
    <row r="5" spans="1:20" s="29" customFormat="1" ht="15.75" customHeight="1">
      <c r="A5" s="823"/>
      <c r="B5" s="840"/>
      <c r="C5" s="769" t="s">
        <v>1109</v>
      </c>
      <c r="D5" s="770"/>
      <c r="E5" s="770"/>
      <c r="F5" s="770"/>
      <c r="G5" s="770"/>
      <c r="H5" s="770"/>
      <c r="I5" s="769" t="s">
        <v>1110</v>
      </c>
      <c r="J5" s="770"/>
      <c r="K5" s="770"/>
      <c r="L5" s="770"/>
      <c r="M5" s="770"/>
      <c r="N5" s="770"/>
      <c r="O5" s="769" t="s">
        <v>1111</v>
      </c>
      <c r="P5" s="770"/>
      <c r="Q5" s="832"/>
      <c r="R5" s="1025"/>
      <c r="S5" s="1026"/>
      <c r="T5" s="1026"/>
    </row>
    <row r="6" spans="1:20" s="29" customFormat="1" ht="77.25" customHeight="1">
      <c r="A6" s="824"/>
      <c r="B6" s="840"/>
      <c r="C6" s="235" t="s">
        <v>2980</v>
      </c>
      <c r="D6" s="235" t="s">
        <v>2981</v>
      </c>
      <c r="E6" s="235" t="s">
        <v>2895</v>
      </c>
      <c r="F6" s="235" t="s">
        <v>2896</v>
      </c>
      <c r="G6" s="235" t="s">
        <v>2897</v>
      </c>
      <c r="H6" s="235" t="s">
        <v>2982</v>
      </c>
      <c r="I6" s="235" t="s">
        <v>2980</v>
      </c>
      <c r="J6" s="235" t="s">
        <v>2981</v>
      </c>
      <c r="K6" s="235" t="s">
        <v>2895</v>
      </c>
      <c r="L6" s="235" t="s">
        <v>2896</v>
      </c>
      <c r="M6" s="235" t="s">
        <v>2897</v>
      </c>
      <c r="N6" s="235" t="s">
        <v>2982</v>
      </c>
      <c r="O6" s="187" t="s">
        <v>1008</v>
      </c>
      <c r="P6" s="188" t="s">
        <v>1009</v>
      </c>
      <c r="Q6" s="186" t="s">
        <v>1010</v>
      </c>
      <c r="R6" s="411" t="s">
        <v>3089</v>
      </c>
      <c r="S6" s="411" t="s">
        <v>3090</v>
      </c>
      <c r="T6" s="412" t="s">
        <v>3091</v>
      </c>
    </row>
    <row r="7" spans="1:20" ht="25.5">
      <c r="A7" s="292" t="s">
        <v>2089</v>
      </c>
      <c r="B7" s="30" t="s">
        <v>2148</v>
      </c>
      <c r="C7" s="52">
        <v>0</v>
      </c>
      <c r="D7" s="52">
        <v>0</v>
      </c>
      <c r="E7" s="52">
        <v>0</v>
      </c>
      <c r="F7" s="52">
        <v>0</v>
      </c>
      <c r="G7" s="53">
        <v>0</v>
      </c>
      <c r="H7" s="53">
        <v>0</v>
      </c>
      <c r="I7" s="52">
        <v>0</v>
      </c>
      <c r="J7" s="52">
        <v>0</v>
      </c>
      <c r="K7" s="52">
        <v>0</v>
      </c>
      <c r="L7" s="52">
        <v>0</v>
      </c>
      <c r="M7" s="53">
        <v>0</v>
      </c>
      <c r="N7" s="53">
        <v>0</v>
      </c>
      <c r="O7" s="73">
        <f>SUM(C7:N7)</f>
        <v>0</v>
      </c>
      <c r="P7" s="73">
        <f>SUM(I7:N7)</f>
        <v>0</v>
      </c>
      <c r="Q7" s="73">
        <f>O7+P7</f>
        <v>0</v>
      </c>
      <c r="R7" s="26">
        <v>0</v>
      </c>
      <c r="S7" s="26">
        <v>0</v>
      </c>
      <c r="T7" s="73">
        <f>+S7+R7</f>
        <v>0</v>
      </c>
    </row>
    <row r="8" spans="1:20" ht="38.25">
      <c r="A8" s="298">
        <v>10</v>
      </c>
      <c r="B8" s="30" t="s">
        <v>2303</v>
      </c>
      <c r="C8" s="52">
        <f t="shared" ref="C8:T8" si="0">SUM(C9:C13)</f>
        <v>1517</v>
      </c>
      <c r="D8" s="52">
        <f t="shared" si="0"/>
        <v>66</v>
      </c>
      <c r="E8" s="52">
        <f t="shared" si="0"/>
        <v>83</v>
      </c>
      <c r="F8" s="52">
        <f t="shared" si="0"/>
        <v>144</v>
      </c>
      <c r="G8" s="53">
        <f t="shared" si="0"/>
        <v>46</v>
      </c>
      <c r="H8" s="53">
        <f t="shared" si="0"/>
        <v>1151</v>
      </c>
      <c r="I8" s="52">
        <f t="shared" si="0"/>
        <v>165</v>
      </c>
      <c r="J8" s="52">
        <f t="shared" si="0"/>
        <v>7</v>
      </c>
      <c r="K8" s="52">
        <f t="shared" si="0"/>
        <v>17</v>
      </c>
      <c r="L8" s="52">
        <f t="shared" si="0"/>
        <v>15</v>
      </c>
      <c r="M8" s="53">
        <f t="shared" si="0"/>
        <v>5</v>
      </c>
      <c r="N8" s="53">
        <f t="shared" si="0"/>
        <v>36</v>
      </c>
      <c r="O8" s="73">
        <f t="shared" si="0"/>
        <v>3007</v>
      </c>
      <c r="P8" s="73">
        <f t="shared" si="0"/>
        <v>245</v>
      </c>
      <c r="Q8" s="73">
        <f t="shared" si="0"/>
        <v>3252</v>
      </c>
      <c r="R8" s="26">
        <f t="shared" si="0"/>
        <v>63</v>
      </c>
      <c r="S8" s="26">
        <f t="shared" si="0"/>
        <v>1</v>
      </c>
      <c r="T8" s="73">
        <f t="shared" si="0"/>
        <v>64</v>
      </c>
    </row>
    <row r="9" spans="1:20" ht="51" hidden="1" outlineLevel="1">
      <c r="A9" s="304">
        <f>+A8+1</f>
        <v>11</v>
      </c>
      <c r="B9" s="305" t="s">
        <v>2304</v>
      </c>
      <c r="C9" s="306">
        <v>369</v>
      </c>
      <c r="D9" s="306">
        <v>16</v>
      </c>
      <c r="E9" s="306">
        <v>22</v>
      </c>
      <c r="F9" s="306">
        <v>31</v>
      </c>
      <c r="G9" s="306">
        <v>13</v>
      </c>
      <c r="H9" s="306">
        <v>285</v>
      </c>
      <c r="I9" s="306">
        <v>32</v>
      </c>
      <c r="J9" s="306">
        <v>2</v>
      </c>
      <c r="K9" s="306">
        <v>6</v>
      </c>
      <c r="L9" s="306">
        <v>5</v>
      </c>
      <c r="M9" s="306">
        <v>2</v>
      </c>
      <c r="N9" s="306">
        <v>6</v>
      </c>
      <c r="O9" s="307">
        <f t="shared" ref="O9:O13" si="1">SUM(C9:H9)</f>
        <v>736</v>
      </c>
      <c r="P9" s="307">
        <f t="shared" ref="P9:P13" si="2">SUM(I9:N9)</f>
        <v>53</v>
      </c>
      <c r="Q9" s="307">
        <f t="shared" ref="Q9:Q13" si="3">O9+P9</f>
        <v>789</v>
      </c>
      <c r="R9" s="308">
        <v>14</v>
      </c>
      <c r="S9" s="308">
        <v>0</v>
      </c>
      <c r="T9" s="307">
        <f t="shared" ref="T9:T58" si="4">+S9+R9</f>
        <v>14</v>
      </c>
    </row>
    <row r="10" spans="1:20" ht="25.5" hidden="1" outlineLevel="1">
      <c r="A10" s="304">
        <f t="shared" ref="A10:A56" si="5">+A9+1</f>
        <v>12</v>
      </c>
      <c r="B10" s="305" t="s">
        <v>2305</v>
      </c>
      <c r="C10" s="306">
        <v>455</v>
      </c>
      <c r="D10" s="306">
        <v>17</v>
      </c>
      <c r="E10" s="306">
        <v>22</v>
      </c>
      <c r="F10" s="306">
        <v>37</v>
      </c>
      <c r="G10" s="306">
        <v>15</v>
      </c>
      <c r="H10" s="306">
        <v>267</v>
      </c>
      <c r="I10" s="306">
        <v>68</v>
      </c>
      <c r="J10" s="306">
        <v>2</v>
      </c>
      <c r="K10" s="306">
        <v>8</v>
      </c>
      <c r="L10" s="306">
        <v>6</v>
      </c>
      <c r="M10" s="306">
        <v>2</v>
      </c>
      <c r="N10" s="306">
        <v>8</v>
      </c>
      <c r="O10" s="307">
        <f t="shared" si="1"/>
        <v>813</v>
      </c>
      <c r="P10" s="307">
        <f t="shared" si="2"/>
        <v>94</v>
      </c>
      <c r="Q10" s="307">
        <f t="shared" si="3"/>
        <v>907</v>
      </c>
      <c r="R10" s="308">
        <v>35</v>
      </c>
      <c r="S10" s="308">
        <v>0</v>
      </c>
      <c r="T10" s="307">
        <f t="shared" si="4"/>
        <v>35</v>
      </c>
    </row>
    <row r="11" spans="1:20" ht="25.5" hidden="1" outlineLevel="1">
      <c r="A11" s="304">
        <f t="shared" si="5"/>
        <v>13</v>
      </c>
      <c r="B11" s="305" t="s">
        <v>2306</v>
      </c>
      <c r="C11" s="306">
        <v>166</v>
      </c>
      <c r="D11" s="306">
        <v>6</v>
      </c>
      <c r="E11" s="306">
        <v>10</v>
      </c>
      <c r="F11" s="306">
        <v>27</v>
      </c>
      <c r="G11" s="306">
        <v>8</v>
      </c>
      <c r="H11" s="306">
        <v>244</v>
      </c>
      <c r="I11" s="306">
        <v>4</v>
      </c>
      <c r="J11" s="306">
        <v>0</v>
      </c>
      <c r="K11" s="306">
        <v>0</v>
      </c>
      <c r="L11" s="306">
        <v>0</v>
      </c>
      <c r="M11" s="306">
        <v>0</v>
      </c>
      <c r="N11" s="306">
        <v>5</v>
      </c>
      <c r="O11" s="307">
        <f t="shared" si="1"/>
        <v>461</v>
      </c>
      <c r="P11" s="307">
        <f t="shared" si="2"/>
        <v>9</v>
      </c>
      <c r="Q11" s="307">
        <f t="shared" si="3"/>
        <v>470</v>
      </c>
      <c r="R11" s="308">
        <v>3</v>
      </c>
      <c r="S11" s="308">
        <v>0</v>
      </c>
      <c r="T11" s="307">
        <f t="shared" si="4"/>
        <v>3</v>
      </c>
    </row>
    <row r="12" spans="1:20" ht="25.5" hidden="1" outlineLevel="1">
      <c r="A12" s="304">
        <f t="shared" si="5"/>
        <v>14</v>
      </c>
      <c r="B12" s="305" t="s">
        <v>2307</v>
      </c>
      <c r="C12" s="306">
        <v>391</v>
      </c>
      <c r="D12" s="306">
        <v>18</v>
      </c>
      <c r="E12" s="306">
        <v>20</v>
      </c>
      <c r="F12" s="306">
        <v>34</v>
      </c>
      <c r="G12" s="306">
        <v>6</v>
      </c>
      <c r="H12" s="306">
        <v>263</v>
      </c>
      <c r="I12" s="306">
        <v>43</v>
      </c>
      <c r="J12" s="306">
        <v>1</v>
      </c>
      <c r="K12" s="306">
        <v>1</v>
      </c>
      <c r="L12" s="306">
        <v>2</v>
      </c>
      <c r="M12" s="306">
        <v>0</v>
      </c>
      <c r="N12" s="306">
        <v>11</v>
      </c>
      <c r="O12" s="307">
        <f t="shared" si="1"/>
        <v>732</v>
      </c>
      <c r="P12" s="307">
        <f t="shared" si="2"/>
        <v>58</v>
      </c>
      <c r="Q12" s="307">
        <f t="shared" si="3"/>
        <v>790</v>
      </c>
      <c r="R12" s="308">
        <v>6</v>
      </c>
      <c r="S12" s="308">
        <v>1</v>
      </c>
      <c r="T12" s="307">
        <f t="shared" si="4"/>
        <v>7</v>
      </c>
    </row>
    <row r="13" spans="1:20" ht="25.5" hidden="1" outlineLevel="1">
      <c r="A13" s="304">
        <v>19</v>
      </c>
      <c r="B13" s="305" t="s">
        <v>2308</v>
      </c>
      <c r="C13" s="306">
        <v>136</v>
      </c>
      <c r="D13" s="306">
        <v>9</v>
      </c>
      <c r="E13" s="306">
        <v>9</v>
      </c>
      <c r="F13" s="306">
        <v>15</v>
      </c>
      <c r="G13" s="306">
        <v>4</v>
      </c>
      <c r="H13" s="306">
        <v>92</v>
      </c>
      <c r="I13" s="306">
        <v>18</v>
      </c>
      <c r="J13" s="306">
        <v>2</v>
      </c>
      <c r="K13" s="306">
        <v>2</v>
      </c>
      <c r="L13" s="306">
        <v>2</v>
      </c>
      <c r="M13" s="306">
        <v>1</v>
      </c>
      <c r="N13" s="306">
        <v>6</v>
      </c>
      <c r="O13" s="307">
        <f t="shared" si="1"/>
        <v>265</v>
      </c>
      <c r="P13" s="307">
        <f t="shared" si="2"/>
        <v>31</v>
      </c>
      <c r="Q13" s="307">
        <f t="shared" si="3"/>
        <v>296</v>
      </c>
      <c r="R13" s="308">
        <v>5</v>
      </c>
      <c r="S13" s="308">
        <v>0</v>
      </c>
      <c r="T13" s="307">
        <f t="shared" si="4"/>
        <v>5</v>
      </c>
    </row>
    <row r="14" spans="1:20" ht="51" collapsed="1">
      <c r="A14" s="298">
        <f t="shared" si="5"/>
        <v>20</v>
      </c>
      <c r="B14" s="30" t="s">
        <v>2309</v>
      </c>
      <c r="C14" s="52">
        <f t="shared" ref="C14:T14" si="6">SUM(C15:C19)</f>
        <v>4123</v>
      </c>
      <c r="D14" s="52">
        <f t="shared" si="6"/>
        <v>290</v>
      </c>
      <c r="E14" s="52">
        <f t="shared" si="6"/>
        <v>497</v>
      </c>
      <c r="F14" s="52">
        <f t="shared" si="6"/>
        <v>634</v>
      </c>
      <c r="G14" s="53">
        <f t="shared" si="6"/>
        <v>178</v>
      </c>
      <c r="H14" s="53">
        <f t="shared" si="6"/>
        <v>3816</v>
      </c>
      <c r="I14" s="52">
        <f t="shared" si="6"/>
        <v>912</v>
      </c>
      <c r="J14" s="52">
        <f t="shared" si="6"/>
        <v>60</v>
      </c>
      <c r="K14" s="52">
        <f t="shared" si="6"/>
        <v>89</v>
      </c>
      <c r="L14" s="52">
        <f t="shared" si="6"/>
        <v>95</v>
      </c>
      <c r="M14" s="53">
        <f t="shared" si="6"/>
        <v>32</v>
      </c>
      <c r="N14" s="53">
        <f t="shared" si="6"/>
        <v>324</v>
      </c>
      <c r="O14" s="73">
        <f t="shared" si="6"/>
        <v>9538</v>
      </c>
      <c r="P14" s="73">
        <f t="shared" si="6"/>
        <v>1512</v>
      </c>
      <c r="Q14" s="73">
        <f t="shared" si="6"/>
        <v>11050</v>
      </c>
      <c r="R14" s="26">
        <f t="shared" si="6"/>
        <v>62</v>
      </c>
      <c r="S14" s="26">
        <f t="shared" si="6"/>
        <v>2</v>
      </c>
      <c r="T14" s="73">
        <f t="shared" si="6"/>
        <v>64</v>
      </c>
    </row>
    <row r="15" spans="1:20" ht="25.5" hidden="1" outlineLevel="1">
      <c r="A15" s="304">
        <f t="shared" si="5"/>
        <v>21</v>
      </c>
      <c r="B15" s="305" t="s">
        <v>2310</v>
      </c>
      <c r="C15" s="306">
        <v>2140</v>
      </c>
      <c r="D15" s="306">
        <v>142</v>
      </c>
      <c r="E15" s="306">
        <v>282</v>
      </c>
      <c r="F15" s="306">
        <v>380</v>
      </c>
      <c r="G15" s="306">
        <v>94</v>
      </c>
      <c r="H15" s="306">
        <v>2552</v>
      </c>
      <c r="I15" s="306">
        <v>292</v>
      </c>
      <c r="J15" s="306">
        <v>10</v>
      </c>
      <c r="K15" s="306">
        <v>29</v>
      </c>
      <c r="L15" s="306">
        <v>42</v>
      </c>
      <c r="M15" s="306">
        <v>15</v>
      </c>
      <c r="N15" s="306">
        <v>152</v>
      </c>
      <c r="O15" s="307">
        <f t="shared" ref="O15:O19" si="7">SUM(C15:H15)</f>
        <v>5590</v>
      </c>
      <c r="P15" s="307">
        <f t="shared" ref="P15:P19" si="8">SUM(I15:N15)</f>
        <v>540</v>
      </c>
      <c r="Q15" s="307">
        <f t="shared" ref="Q15:Q19" si="9">O15+P15</f>
        <v>6130</v>
      </c>
      <c r="R15" s="308">
        <v>47</v>
      </c>
      <c r="S15" s="308">
        <v>2</v>
      </c>
      <c r="T15" s="307">
        <f t="shared" si="4"/>
        <v>49</v>
      </c>
    </row>
    <row r="16" spans="1:20" ht="51" hidden="1" outlineLevel="1">
      <c r="A16" s="304">
        <f t="shared" si="5"/>
        <v>22</v>
      </c>
      <c r="B16" s="305" t="s">
        <v>2311</v>
      </c>
      <c r="C16" s="306">
        <v>1086</v>
      </c>
      <c r="D16" s="306">
        <v>92</v>
      </c>
      <c r="E16" s="306">
        <v>142</v>
      </c>
      <c r="F16" s="306">
        <v>166</v>
      </c>
      <c r="G16" s="306">
        <v>55</v>
      </c>
      <c r="H16" s="306">
        <v>770</v>
      </c>
      <c r="I16" s="306">
        <v>388</v>
      </c>
      <c r="J16" s="306">
        <v>26</v>
      </c>
      <c r="K16" s="306">
        <v>39</v>
      </c>
      <c r="L16" s="306">
        <v>38</v>
      </c>
      <c r="M16" s="306">
        <v>12</v>
      </c>
      <c r="N16" s="306">
        <v>119</v>
      </c>
      <c r="O16" s="307">
        <f t="shared" si="7"/>
        <v>2311</v>
      </c>
      <c r="P16" s="307">
        <f t="shared" si="8"/>
        <v>622</v>
      </c>
      <c r="Q16" s="307">
        <f t="shared" si="9"/>
        <v>2933</v>
      </c>
      <c r="R16" s="308">
        <v>2</v>
      </c>
      <c r="S16" s="308">
        <v>0</v>
      </c>
      <c r="T16" s="307">
        <f t="shared" si="4"/>
        <v>2</v>
      </c>
    </row>
    <row r="17" spans="1:20" ht="51" hidden="1" outlineLevel="1">
      <c r="A17" s="304">
        <f t="shared" si="5"/>
        <v>23</v>
      </c>
      <c r="B17" s="305" t="s">
        <v>2312</v>
      </c>
      <c r="C17" s="306">
        <v>246</v>
      </c>
      <c r="D17" s="306">
        <v>13</v>
      </c>
      <c r="E17" s="306">
        <v>24</v>
      </c>
      <c r="F17" s="306">
        <v>19</v>
      </c>
      <c r="G17" s="306">
        <v>5</v>
      </c>
      <c r="H17" s="306">
        <v>92</v>
      </c>
      <c r="I17" s="306">
        <v>124</v>
      </c>
      <c r="J17" s="306">
        <v>17</v>
      </c>
      <c r="K17" s="306">
        <v>11</v>
      </c>
      <c r="L17" s="306">
        <v>9</v>
      </c>
      <c r="M17" s="306">
        <v>1</v>
      </c>
      <c r="N17" s="306">
        <v>17</v>
      </c>
      <c r="O17" s="307">
        <f t="shared" si="7"/>
        <v>399</v>
      </c>
      <c r="P17" s="307">
        <f t="shared" si="8"/>
        <v>179</v>
      </c>
      <c r="Q17" s="307">
        <f t="shared" si="9"/>
        <v>578</v>
      </c>
      <c r="R17" s="308">
        <v>3</v>
      </c>
      <c r="S17" s="308">
        <v>0</v>
      </c>
      <c r="T17" s="307">
        <f t="shared" si="4"/>
        <v>3</v>
      </c>
    </row>
    <row r="18" spans="1:20" ht="51" hidden="1" outlineLevel="1">
      <c r="A18" s="304">
        <f t="shared" si="5"/>
        <v>24</v>
      </c>
      <c r="B18" s="305" t="s">
        <v>2313</v>
      </c>
      <c r="C18" s="306">
        <v>217</v>
      </c>
      <c r="D18" s="306">
        <v>22</v>
      </c>
      <c r="E18" s="306">
        <v>13</v>
      </c>
      <c r="F18" s="306">
        <v>14</v>
      </c>
      <c r="G18" s="306">
        <v>2</v>
      </c>
      <c r="H18" s="306">
        <v>34</v>
      </c>
      <c r="I18" s="306">
        <v>14</v>
      </c>
      <c r="J18" s="306">
        <v>1</v>
      </c>
      <c r="K18" s="306">
        <v>1</v>
      </c>
      <c r="L18" s="306">
        <v>1</v>
      </c>
      <c r="M18" s="306">
        <v>0</v>
      </c>
      <c r="N18" s="306">
        <v>0</v>
      </c>
      <c r="O18" s="307">
        <f t="shared" si="7"/>
        <v>302</v>
      </c>
      <c r="P18" s="307">
        <f t="shared" si="8"/>
        <v>17</v>
      </c>
      <c r="Q18" s="307">
        <f t="shared" si="9"/>
        <v>319</v>
      </c>
      <c r="R18" s="308">
        <v>3</v>
      </c>
      <c r="S18" s="308">
        <v>0</v>
      </c>
      <c r="T18" s="307">
        <f t="shared" si="4"/>
        <v>3</v>
      </c>
    </row>
    <row r="19" spans="1:20" ht="25.5" hidden="1" outlineLevel="1">
      <c r="A19" s="304">
        <v>29</v>
      </c>
      <c r="B19" s="305" t="s">
        <v>2314</v>
      </c>
      <c r="C19" s="306">
        <v>434</v>
      </c>
      <c r="D19" s="306">
        <v>21</v>
      </c>
      <c r="E19" s="306">
        <v>36</v>
      </c>
      <c r="F19" s="306">
        <v>55</v>
      </c>
      <c r="G19" s="306">
        <v>22</v>
      </c>
      <c r="H19" s="306">
        <v>368</v>
      </c>
      <c r="I19" s="306">
        <v>94</v>
      </c>
      <c r="J19" s="306">
        <v>6</v>
      </c>
      <c r="K19" s="306">
        <v>9</v>
      </c>
      <c r="L19" s="306">
        <v>5</v>
      </c>
      <c r="M19" s="306">
        <v>4</v>
      </c>
      <c r="N19" s="306">
        <v>36</v>
      </c>
      <c r="O19" s="307">
        <f t="shared" si="7"/>
        <v>936</v>
      </c>
      <c r="P19" s="307">
        <f t="shared" si="8"/>
        <v>154</v>
      </c>
      <c r="Q19" s="307">
        <f t="shared" si="9"/>
        <v>1090</v>
      </c>
      <c r="R19" s="308">
        <v>7</v>
      </c>
      <c r="S19" s="308">
        <v>0</v>
      </c>
      <c r="T19" s="307">
        <f t="shared" si="4"/>
        <v>7</v>
      </c>
    </row>
    <row r="20" spans="1:20" ht="51" collapsed="1">
      <c r="A20" s="298">
        <f t="shared" si="5"/>
        <v>30</v>
      </c>
      <c r="B20" s="30" t="s">
        <v>2315</v>
      </c>
      <c r="C20" s="52">
        <f t="shared" ref="C20:T20" si="10">SUM(C21:C26)</f>
        <v>7602</v>
      </c>
      <c r="D20" s="52">
        <f t="shared" si="10"/>
        <v>540</v>
      </c>
      <c r="E20" s="52">
        <f t="shared" si="10"/>
        <v>965</v>
      </c>
      <c r="F20" s="52">
        <f t="shared" si="10"/>
        <v>1341</v>
      </c>
      <c r="G20" s="53">
        <f t="shared" si="10"/>
        <v>350</v>
      </c>
      <c r="H20" s="53">
        <f t="shared" si="10"/>
        <v>8376</v>
      </c>
      <c r="I20" s="52">
        <f t="shared" si="10"/>
        <v>888</v>
      </c>
      <c r="J20" s="52">
        <f t="shared" si="10"/>
        <v>62</v>
      </c>
      <c r="K20" s="52">
        <f t="shared" si="10"/>
        <v>104</v>
      </c>
      <c r="L20" s="52">
        <f t="shared" si="10"/>
        <v>128</v>
      </c>
      <c r="M20" s="53">
        <f t="shared" si="10"/>
        <v>38</v>
      </c>
      <c r="N20" s="53">
        <f t="shared" si="10"/>
        <v>510</v>
      </c>
      <c r="O20" s="73">
        <f t="shared" si="10"/>
        <v>19174</v>
      </c>
      <c r="P20" s="73">
        <f t="shared" si="10"/>
        <v>1730</v>
      </c>
      <c r="Q20" s="73">
        <f t="shared" si="10"/>
        <v>20904</v>
      </c>
      <c r="R20" s="26">
        <f t="shared" si="10"/>
        <v>119</v>
      </c>
      <c r="S20" s="26">
        <f t="shared" si="10"/>
        <v>1</v>
      </c>
      <c r="T20" s="73">
        <f t="shared" si="10"/>
        <v>120</v>
      </c>
    </row>
    <row r="21" spans="1:20" ht="25.5" hidden="1" outlineLevel="1">
      <c r="A21" s="304">
        <f t="shared" si="5"/>
        <v>31</v>
      </c>
      <c r="B21" s="305" t="s">
        <v>2316</v>
      </c>
      <c r="C21" s="306">
        <v>448</v>
      </c>
      <c r="D21" s="306">
        <v>22</v>
      </c>
      <c r="E21" s="306">
        <v>49</v>
      </c>
      <c r="F21" s="306">
        <v>88</v>
      </c>
      <c r="G21" s="306">
        <v>17</v>
      </c>
      <c r="H21" s="306">
        <v>505</v>
      </c>
      <c r="I21" s="306">
        <v>60</v>
      </c>
      <c r="J21" s="306">
        <v>2</v>
      </c>
      <c r="K21" s="306">
        <v>6</v>
      </c>
      <c r="L21" s="306">
        <v>5</v>
      </c>
      <c r="M21" s="306">
        <v>2</v>
      </c>
      <c r="N21" s="306">
        <v>38</v>
      </c>
      <c r="O21" s="307">
        <f t="shared" ref="O21:O26" si="11">SUM(C21:H21)</f>
        <v>1129</v>
      </c>
      <c r="P21" s="307">
        <f t="shared" ref="P21:P26" si="12">SUM(I21:N21)</f>
        <v>113</v>
      </c>
      <c r="Q21" s="307">
        <f t="shared" ref="Q21:Q26" si="13">O21+P21</f>
        <v>1242</v>
      </c>
      <c r="R21" s="308">
        <v>9</v>
      </c>
      <c r="S21" s="308">
        <v>0</v>
      </c>
      <c r="T21" s="307">
        <f t="shared" si="4"/>
        <v>9</v>
      </c>
    </row>
    <row r="22" spans="1:20" ht="51" hidden="1" outlineLevel="1">
      <c r="A22" s="304">
        <f t="shared" si="5"/>
        <v>32</v>
      </c>
      <c r="B22" s="305" t="s">
        <v>2317</v>
      </c>
      <c r="C22" s="306">
        <v>1648</v>
      </c>
      <c r="D22" s="306">
        <v>118</v>
      </c>
      <c r="E22" s="306">
        <v>187</v>
      </c>
      <c r="F22" s="306">
        <v>208</v>
      </c>
      <c r="G22" s="306">
        <v>64</v>
      </c>
      <c r="H22" s="306">
        <v>1324</v>
      </c>
      <c r="I22" s="306">
        <v>217</v>
      </c>
      <c r="J22" s="306">
        <v>12</v>
      </c>
      <c r="K22" s="306">
        <v>19</v>
      </c>
      <c r="L22" s="306">
        <v>23</v>
      </c>
      <c r="M22" s="306">
        <v>8</v>
      </c>
      <c r="N22" s="306">
        <v>98</v>
      </c>
      <c r="O22" s="307">
        <f t="shared" si="11"/>
        <v>3549</v>
      </c>
      <c r="P22" s="307">
        <f t="shared" si="12"/>
        <v>377</v>
      </c>
      <c r="Q22" s="307">
        <f t="shared" si="13"/>
        <v>3926</v>
      </c>
      <c r="R22" s="308">
        <v>12</v>
      </c>
      <c r="S22" s="308">
        <v>0</v>
      </c>
      <c r="T22" s="307">
        <f t="shared" si="4"/>
        <v>12</v>
      </c>
    </row>
    <row r="23" spans="1:20" ht="51" hidden="1" outlineLevel="1">
      <c r="A23" s="304">
        <f t="shared" si="5"/>
        <v>33</v>
      </c>
      <c r="B23" s="305" t="s">
        <v>2318</v>
      </c>
      <c r="C23" s="306">
        <v>2918</v>
      </c>
      <c r="D23" s="306">
        <v>211</v>
      </c>
      <c r="E23" s="306">
        <v>366</v>
      </c>
      <c r="F23" s="306">
        <v>523</v>
      </c>
      <c r="G23" s="306">
        <v>139</v>
      </c>
      <c r="H23" s="306">
        <v>3253</v>
      </c>
      <c r="I23" s="306">
        <v>345</v>
      </c>
      <c r="J23" s="306">
        <v>29</v>
      </c>
      <c r="K23" s="306">
        <v>44</v>
      </c>
      <c r="L23" s="306">
        <v>60</v>
      </c>
      <c r="M23" s="306">
        <v>15</v>
      </c>
      <c r="N23" s="306">
        <v>204</v>
      </c>
      <c r="O23" s="307">
        <f t="shared" si="11"/>
        <v>7410</v>
      </c>
      <c r="P23" s="307">
        <f t="shared" si="12"/>
        <v>697</v>
      </c>
      <c r="Q23" s="307">
        <f t="shared" si="13"/>
        <v>8107</v>
      </c>
      <c r="R23" s="308">
        <v>52</v>
      </c>
      <c r="S23" s="308">
        <v>0</v>
      </c>
      <c r="T23" s="307">
        <f t="shared" si="4"/>
        <v>52</v>
      </c>
    </row>
    <row r="24" spans="1:20" ht="51" hidden="1" outlineLevel="1">
      <c r="A24" s="304">
        <f t="shared" si="5"/>
        <v>34</v>
      </c>
      <c r="B24" s="305" t="s">
        <v>2319</v>
      </c>
      <c r="C24" s="306">
        <v>258</v>
      </c>
      <c r="D24" s="306">
        <v>13</v>
      </c>
      <c r="E24" s="306">
        <v>15</v>
      </c>
      <c r="F24" s="306">
        <v>33</v>
      </c>
      <c r="G24" s="306">
        <v>9</v>
      </c>
      <c r="H24" s="306">
        <v>326</v>
      </c>
      <c r="I24" s="306">
        <v>13</v>
      </c>
      <c r="J24" s="306">
        <v>2</v>
      </c>
      <c r="K24" s="306">
        <v>3</v>
      </c>
      <c r="L24" s="306">
        <v>1</v>
      </c>
      <c r="M24" s="306">
        <v>1</v>
      </c>
      <c r="N24" s="306">
        <v>10</v>
      </c>
      <c r="O24" s="307">
        <f t="shared" si="11"/>
        <v>654</v>
      </c>
      <c r="P24" s="307">
        <f t="shared" si="12"/>
        <v>30</v>
      </c>
      <c r="Q24" s="307">
        <f t="shared" si="13"/>
        <v>684</v>
      </c>
      <c r="R24" s="308">
        <v>9</v>
      </c>
      <c r="S24" s="308">
        <v>0</v>
      </c>
      <c r="T24" s="307">
        <f t="shared" si="4"/>
        <v>9</v>
      </c>
    </row>
    <row r="25" spans="1:20" ht="25.5" hidden="1" outlineLevel="1">
      <c r="A25" s="304">
        <f t="shared" si="5"/>
        <v>35</v>
      </c>
      <c r="B25" s="305" t="s">
        <v>2320</v>
      </c>
      <c r="C25" s="306">
        <v>1638</v>
      </c>
      <c r="D25" s="306">
        <v>125</v>
      </c>
      <c r="E25" s="306">
        <v>258</v>
      </c>
      <c r="F25" s="306">
        <v>381</v>
      </c>
      <c r="G25" s="306">
        <v>82</v>
      </c>
      <c r="H25" s="306">
        <v>2185</v>
      </c>
      <c r="I25" s="306">
        <v>167</v>
      </c>
      <c r="J25" s="306">
        <v>7</v>
      </c>
      <c r="K25" s="306">
        <v>24</v>
      </c>
      <c r="L25" s="306">
        <v>28</v>
      </c>
      <c r="M25" s="306">
        <v>9</v>
      </c>
      <c r="N25" s="306">
        <v>100</v>
      </c>
      <c r="O25" s="307">
        <f t="shared" si="11"/>
        <v>4669</v>
      </c>
      <c r="P25" s="307">
        <f t="shared" si="12"/>
        <v>335</v>
      </c>
      <c r="Q25" s="307">
        <f t="shared" si="13"/>
        <v>5004</v>
      </c>
      <c r="R25" s="308">
        <v>24</v>
      </c>
      <c r="S25" s="308">
        <v>1</v>
      </c>
      <c r="T25" s="307">
        <f t="shared" si="4"/>
        <v>25</v>
      </c>
    </row>
    <row r="26" spans="1:20" ht="25.5" hidden="1" outlineLevel="1">
      <c r="A26" s="304">
        <v>39</v>
      </c>
      <c r="B26" s="305" t="s">
        <v>2321</v>
      </c>
      <c r="C26" s="306">
        <v>692</v>
      </c>
      <c r="D26" s="306">
        <v>51</v>
      </c>
      <c r="E26" s="306">
        <v>90</v>
      </c>
      <c r="F26" s="306">
        <v>108</v>
      </c>
      <c r="G26" s="306">
        <v>39</v>
      </c>
      <c r="H26" s="306">
        <v>783</v>
      </c>
      <c r="I26" s="306">
        <v>86</v>
      </c>
      <c r="J26" s="306">
        <v>10</v>
      </c>
      <c r="K26" s="306">
        <v>8</v>
      </c>
      <c r="L26" s="306">
        <v>11</v>
      </c>
      <c r="M26" s="306">
        <v>3</v>
      </c>
      <c r="N26" s="306">
        <v>60</v>
      </c>
      <c r="O26" s="307">
        <f t="shared" si="11"/>
        <v>1763</v>
      </c>
      <c r="P26" s="307">
        <f t="shared" si="12"/>
        <v>178</v>
      </c>
      <c r="Q26" s="307">
        <f t="shared" si="13"/>
        <v>1941</v>
      </c>
      <c r="R26" s="308">
        <v>13</v>
      </c>
      <c r="S26" s="308">
        <v>0</v>
      </c>
      <c r="T26" s="307">
        <f t="shared" si="4"/>
        <v>13</v>
      </c>
    </row>
    <row r="27" spans="1:20" ht="76.5" collapsed="1">
      <c r="A27" s="298">
        <f t="shared" si="5"/>
        <v>40</v>
      </c>
      <c r="B27" s="30" t="s">
        <v>2322</v>
      </c>
      <c r="C27" s="52">
        <f t="shared" ref="C27:T27" si="14">SUM(C28:C33)</f>
        <v>13309</v>
      </c>
      <c r="D27" s="52">
        <f t="shared" si="14"/>
        <v>929</v>
      </c>
      <c r="E27" s="52">
        <f t="shared" si="14"/>
        <v>1566</v>
      </c>
      <c r="F27" s="52">
        <f t="shared" si="14"/>
        <v>2166</v>
      </c>
      <c r="G27" s="53">
        <f t="shared" si="14"/>
        <v>593</v>
      </c>
      <c r="H27" s="53">
        <f t="shared" si="14"/>
        <v>15505</v>
      </c>
      <c r="I27" s="52">
        <f t="shared" si="14"/>
        <v>2208</v>
      </c>
      <c r="J27" s="52">
        <f t="shared" si="14"/>
        <v>133</v>
      </c>
      <c r="K27" s="52">
        <f t="shared" si="14"/>
        <v>185</v>
      </c>
      <c r="L27" s="52">
        <f t="shared" si="14"/>
        <v>267</v>
      </c>
      <c r="M27" s="53">
        <f t="shared" si="14"/>
        <v>84</v>
      </c>
      <c r="N27" s="53">
        <f t="shared" si="14"/>
        <v>1500</v>
      </c>
      <c r="O27" s="73">
        <f t="shared" si="14"/>
        <v>34068</v>
      </c>
      <c r="P27" s="73">
        <f t="shared" si="14"/>
        <v>4377</v>
      </c>
      <c r="Q27" s="73">
        <f t="shared" si="14"/>
        <v>38445</v>
      </c>
      <c r="R27" s="26">
        <f t="shared" si="14"/>
        <v>157</v>
      </c>
      <c r="S27" s="26">
        <f t="shared" si="14"/>
        <v>4</v>
      </c>
      <c r="T27" s="73">
        <f t="shared" si="14"/>
        <v>161</v>
      </c>
    </row>
    <row r="28" spans="1:20" ht="63.75" hidden="1" outlineLevel="1">
      <c r="A28" s="304">
        <f t="shared" si="5"/>
        <v>41</v>
      </c>
      <c r="B28" s="305" t="s">
        <v>2323</v>
      </c>
      <c r="C28" s="306">
        <v>1483</v>
      </c>
      <c r="D28" s="306">
        <v>128</v>
      </c>
      <c r="E28" s="306">
        <v>223</v>
      </c>
      <c r="F28" s="306">
        <v>325</v>
      </c>
      <c r="G28" s="306">
        <v>84</v>
      </c>
      <c r="H28" s="306">
        <v>3256</v>
      </c>
      <c r="I28" s="306">
        <v>327</v>
      </c>
      <c r="J28" s="306">
        <v>32</v>
      </c>
      <c r="K28" s="306">
        <v>37</v>
      </c>
      <c r="L28" s="306">
        <v>51</v>
      </c>
      <c r="M28" s="306">
        <v>17</v>
      </c>
      <c r="N28" s="306">
        <v>401</v>
      </c>
      <c r="O28" s="307">
        <f t="shared" ref="O28:O33" si="15">SUM(C28:H28)</f>
        <v>5499</v>
      </c>
      <c r="P28" s="307">
        <f t="shared" ref="P28:P33" si="16">SUM(I28:N28)</f>
        <v>865</v>
      </c>
      <c r="Q28" s="307">
        <f t="shared" ref="Q28:Q33" si="17">O28+P28</f>
        <v>6364</v>
      </c>
      <c r="R28" s="308">
        <v>18</v>
      </c>
      <c r="S28" s="308">
        <v>2</v>
      </c>
      <c r="T28" s="307">
        <f t="shared" si="4"/>
        <v>20</v>
      </c>
    </row>
    <row r="29" spans="1:20" ht="51" hidden="1" outlineLevel="1">
      <c r="A29" s="304">
        <f t="shared" si="5"/>
        <v>42</v>
      </c>
      <c r="B29" s="305" t="s">
        <v>2324</v>
      </c>
      <c r="C29" s="306">
        <v>3395</v>
      </c>
      <c r="D29" s="306">
        <v>151</v>
      </c>
      <c r="E29" s="306">
        <v>258</v>
      </c>
      <c r="F29" s="306">
        <v>337</v>
      </c>
      <c r="G29" s="306">
        <v>78</v>
      </c>
      <c r="H29" s="306">
        <v>2387</v>
      </c>
      <c r="I29" s="306">
        <v>466</v>
      </c>
      <c r="J29" s="306">
        <v>11</v>
      </c>
      <c r="K29" s="306">
        <v>23</v>
      </c>
      <c r="L29" s="306">
        <v>36</v>
      </c>
      <c r="M29" s="306">
        <v>15</v>
      </c>
      <c r="N29" s="306">
        <v>213</v>
      </c>
      <c r="O29" s="307">
        <f t="shared" si="15"/>
        <v>6606</v>
      </c>
      <c r="P29" s="307">
        <f t="shared" si="16"/>
        <v>764</v>
      </c>
      <c r="Q29" s="307">
        <f t="shared" si="17"/>
        <v>7370</v>
      </c>
      <c r="R29" s="308">
        <v>119</v>
      </c>
      <c r="S29" s="308">
        <v>2</v>
      </c>
      <c r="T29" s="307">
        <f t="shared" si="4"/>
        <v>121</v>
      </c>
    </row>
    <row r="30" spans="1:20" ht="76.5" hidden="1" outlineLevel="1">
      <c r="A30" s="304">
        <f t="shared" si="5"/>
        <v>43</v>
      </c>
      <c r="B30" s="305" t="s">
        <v>2325</v>
      </c>
      <c r="C30" s="306">
        <v>4514</v>
      </c>
      <c r="D30" s="306">
        <v>316</v>
      </c>
      <c r="E30" s="306">
        <v>542</v>
      </c>
      <c r="F30" s="306">
        <v>781</v>
      </c>
      <c r="G30" s="306">
        <v>216</v>
      </c>
      <c r="H30" s="306">
        <v>5297</v>
      </c>
      <c r="I30" s="306">
        <v>716</v>
      </c>
      <c r="J30" s="306">
        <v>37</v>
      </c>
      <c r="K30" s="306">
        <v>56</v>
      </c>
      <c r="L30" s="306">
        <v>92</v>
      </c>
      <c r="M30" s="306">
        <v>21</v>
      </c>
      <c r="N30" s="306">
        <v>455</v>
      </c>
      <c r="O30" s="307">
        <f t="shared" si="15"/>
        <v>11666</v>
      </c>
      <c r="P30" s="307">
        <f t="shared" si="16"/>
        <v>1377</v>
      </c>
      <c r="Q30" s="307">
        <f t="shared" si="17"/>
        <v>13043</v>
      </c>
      <c r="R30" s="308">
        <v>9</v>
      </c>
      <c r="S30" s="308">
        <v>0</v>
      </c>
      <c r="T30" s="307">
        <f t="shared" si="4"/>
        <v>9</v>
      </c>
    </row>
    <row r="31" spans="1:20" ht="51" hidden="1" outlineLevel="1">
      <c r="A31" s="304">
        <f t="shared" si="5"/>
        <v>44</v>
      </c>
      <c r="B31" s="305" t="s">
        <v>2326</v>
      </c>
      <c r="C31" s="306">
        <v>3222</v>
      </c>
      <c r="D31" s="306">
        <v>289</v>
      </c>
      <c r="E31" s="306">
        <v>460</v>
      </c>
      <c r="F31" s="306">
        <v>602</v>
      </c>
      <c r="G31" s="306">
        <v>181</v>
      </c>
      <c r="H31" s="306">
        <v>3714</v>
      </c>
      <c r="I31" s="306">
        <v>579</v>
      </c>
      <c r="J31" s="306">
        <v>40</v>
      </c>
      <c r="K31" s="306">
        <v>58</v>
      </c>
      <c r="L31" s="306">
        <v>71</v>
      </c>
      <c r="M31" s="306">
        <v>28</v>
      </c>
      <c r="N31" s="306">
        <v>336</v>
      </c>
      <c r="O31" s="307">
        <f t="shared" si="15"/>
        <v>8468</v>
      </c>
      <c r="P31" s="307">
        <f t="shared" si="16"/>
        <v>1112</v>
      </c>
      <c r="Q31" s="307">
        <f t="shared" si="17"/>
        <v>9580</v>
      </c>
      <c r="R31" s="308">
        <v>6</v>
      </c>
      <c r="S31" s="308">
        <v>0</v>
      </c>
      <c r="T31" s="307">
        <f t="shared" si="4"/>
        <v>6</v>
      </c>
    </row>
    <row r="32" spans="1:20" ht="25.5" hidden="1" outlineLevel="1">
      <c r="A32" s="304">
        <f t="shared" si="5"/>
        <v>45</v>
      </c>
      <c r="B32" s="305" t="s">
        <v>2327</v>
      </c>
      <c r="C32" s="306">
        <v>59</v>
      </c>
      <c r="D32" s="306">
        <v>1</v>
      </c>
      <c r="E32" s="306">
        <v>6</v>
      </c>
      <c r="F32" s="306">
        <v>7</v>
      </c>
      <c r="G32" s="306">
        <v>0</v>
      </c>
      <c r="H32" s="306">
        <v>23</v>
      </c>
      <c r="I32" s="306">
        <v>12</v>
      </c>
      <c r="J32" s="306">
        <v>1</v>
      </c>
      <c r="K32" s="306">
        <v>0</v>
      </c>
      <c r="L32" s="306">
        <v>2</v>
      </c>
      <c r="M32" s="306">
        <v>1</v>
      </c>
      <c r="N32" s="306">
        <v>1</v>
      </c>
      <c r="O32" s="307">
        <f t="shared" si="15"/>
        <v>96</v>
      </c>
      <c r="P32" s="307">
        <f t="shared" si="16"/>
        <v>17</v>
      </c>
      <c r="Q32" s="307">
        <f t="shared" si="17"/>
        <v>113</v>
      </c>
      <c r="R32" s="308">
        <v>0</v>
      </c>
      <c r="S32" s="308">
        <v>0</v>
      </c>
      <c r="T32" s="307">
        <f t="shared" si="4"/>
        <v>0</v>
      </c>
    </row>
    <row r="33" spans="1:20" ht="25.5" hidden="1" outlineLevel="1">
      <c r="A33" s="304">
        <v>49</v>
      </c>
      <c r="B33" s="305" t="s">
        <v>2328</v>
      </c>
      <c r="C33" s="306">
        <v>636</v>
      </c>
      <c r="D33" s="306">
        <v>44</v>
      </c>
      <c r="E33" s="306">
        <v>77</v>
      </c>
      <c r="F33" s="306">
        <v>114</v>
      </c>
      <c r="G33" s="306">
        <v>34</v>
      </c>
      <c r="H33" s="306">
        <v>828</v>
      </c>
      <c r="I33" s="306">
        <v>108</v>
      </c>
      <c r="J33" s="306">
        <v>12</v>
      </c>
      <c r="K33" s="306">
        <v>11</v>
      </c>
      <c r="L33" s="306">
        <v>15</v>
      </c>
      <c r="M33" s="306">
        <v>2</v>
      </c>
      <c r="N33" s="306">
        <v>94</v>
      </c>
      <c r="O33" s="307">
        <f t="shared" si="15"/>
        <v>1733</v>
      </c>
      <c r="P33" s="307">
        <f t="shared" si="16"/>
        <v>242</v>
      </c>
      <c r="Q33" s="307">
        <f t="shared" si="17"/>
        <v>1975</v>
      </c>
      <c r="R33" s="308">
        <v>5</v>
      </c>
      <c r="S33" s="308">
        <v>0</v>
      </c>
      <c r="T33" s="307">
        <f t="shared" si="4"/>
        <v>5</v>
      </c>
    </row>
    <row r="34" spans="1:20" ht="51" collapsed="1">
      <c r="A34" s="298">
        <f t="shared" si="5"/>
        <v>50</v>
      </c>
      <c r="B34" s="30" t="s">
        <v>2329</v>
      </c>
      <c r="C34" s="52">
        <f t="shared" ref="C34:T34" si="18">SUM(C35:C37)</f>
        <v>12064</v>
      </c>
      <c r="D34" s="52">
        <f t="shared" si="18"/>
        <v>644</v>
      </c>
      <c r="E34" s="52">
        <f t="shared" si="18"/>
        <v>1355</v>
      </c>
      <c r="F34" s="52">
        <f t="shared" si="18"/>
        <v>1981</v>
      </c>
      <c r="G34" s="53">
        <f t="shared" si="18"/>
        <v>521</v>
      </c>
      <c r="H34" s="53">
        <f t="shared" si="18"/>
        <v>14858</v>
      </c>
      <c r="I34" s="52">
        <f t="shared" si="18"/>
        <v>2899</v>
      </c>
      <c r="J34" s="52">
        <f t="shared" si="18"/>
        <v>193</v>
      </c>
      <c r="K34" s="52">
        <f t="shared" si="18"/>
        <v>330</v>
      </c>
      <c r="L34" s="52">
        <f t="shared" si="18"/>
        <v>446</v>
      </c>
      <c r="M34" s="53">
        <f t="shared" si="18"/>
        <v>109</v>
      </c>
      <c r="N34" s="53">
        <f t="shared" si="18"/>
        <v>2024</v>
      </c>
      <c r="O34" s="73">
        <f t="shared" si="18"/>
        <v>31423</v>
      </c>
      <c r="P34" s="73">
        <f t="shared" si="18"/>
        <v>6001</v>
      </c>
      <c r="Q34" s="73">
        <f t="shared" si="18"/>
        <v>37424</v>
      </c>
      <c r="R34" s="26">
        <f t="shared" si="18"/>
        <v>226</v>
      </c>
      <c r="S34" s="26">
        <f t="shared" si="18"/>
        <v>2</v>
      </c>
      <c r="T34" s="73">
        <f t="shared" si="18"/>
        <v>228</v>
      </c>
    </row>
    <row r="35" spans="1:20" ht="25.5" hidden="1" outlineLevel="1">
      <c r="A35" s="304">
        <f t="shared" si="5"/>
        <v>51</v>
      </c>
      <c r="B35" s="305" t="s">
        <v>2330</v>
      </c>
      <c r="C35" s="306">
        <v>4944</v>
      </c>
      <c r="D35" s="306">
        <v>203</v>
      </c>
      <c r="E35" s="306">
        <v>473</v>
      </c>
      <c r="F35" s="306">
        <v>707</v>
      </c>
      <c r="G35" s="306">
        <v>192</v>
      </c>
      <c r="H35" s="306">
        <v>6332</v>
      </c>
      <c r="I35" s="306">
        <v>1029</v>
      </c>
      <c r="J35" s="306">
        <v>45</v>
      </c>
      <c r="K35" s="306">
        <v>127</v>
      </c>
      <c r="L35" s="306">
        <v>157</v>
      </c>
      <c r="M35" s="306">
        <v>32</v>
      </c>
      <c r="N35" s="306">
        <v>668</v>
      </c>
      <c r="O35" s="307">
        <f t="shared" ref="O35:O37" si="19">SUM(C35:H35)</f>
        <v>12851</v>
      </c>
      <c r="P35" s="307">
        <f t="shared" ref="P35:P37" si="20">SUM(I35:N35)</f>
        <v>2058</v>
      </c>
      <c r="Q35" s="307">
        <f t="shared" ref="Q35:Q37" si="21">O35+P35</f>
        <v>14909</v>
      </c>
      <c r="R35" s="308">
        <v>190</v>
      </c>
      <c r="S35" s="308">
        <v>1</v>
      </c>
      <c r="T35" s="307">
        <f t="shared" si="4"/>
        <v>191</v>
      </c>
    </row>
    <row r="36" spans="1:20" ht="51" hidden="1" outlineLevel="1">
      <c r="A36" s="304">
        <f t="shared" si="5"/>
        <v>52</v>
      </c>
      <c r="B36" s="305" t="s">
        <v>2331</v>
      </c>
      <c r="C36" s="306">
        <v>6434</v>
      </c>
      <c r="D36" s="306">
        <v>401</v>
      </c>
      <c r="E36" s="306">
        <v>781</v>
      </c>
      <c r="F36" s="306">
        <v>1151</v>
      </c>
      <c r="G36" s="306">
        <v>306</v>
      </c>
      <c r="H36" s="306">
        <v>7797</v>
      </c>
      <c r="I36" s="306">
        <v>1763</v>
      </c>
      <c r="J36" s="306">
        <v>140</v>
      </c>
      <c r="K36" s="306">
        <v>193</v>
      </c>
      <c r="L36" s="306">
        <v>270</v>
      </c>
      <c r="M36" s="306">
        <v>73</v>
      </c>
      <c r="N36" s="306">
        <v>1277</v>
      </c>
      <c r="O36" s="307">
        <f t="shared" si="19"/>
        <v>16870</v>
      </c>
      <c r="P36" s="307">
        <f t="shared" si="20"/>
        <v>3716</v>
      </c>
      <c r="Q36" s="307">
        <f t="shared" si="21"/>
        <v>20586</v>
      </c>
      <c r="R36" s="308">
        <v>32</v>
      </c>
      <c r="S36" s="308">
        <v>0</v>
      </c>
      <c r="T36" s="307">
        <f t="shared" si="4"/>
        <v>32</v>
      </c>
    </row>
    <row r="37" spans="1:20" ht="25.5" hidden="1" outlineLevel="1">
      <c r="A37" s="304">
        <v>59</v>
      </c>
      <c r="B37" s="305" t="s">
        <v>2332</v>
      </c>
      <c r="C37" s="306">
        <v>686</v>
      </c>
      <c r="D37" s="306">
        <v>40</v>
      </c>
      <c r="E37" s="306">
        <v>101</v>
      </c>
      <c r="F37" s="306">
        <v>123</v>
      </c>
      <c r="G37" s="306">
        <v>23</v>
      </c>
      <c r="H37" s="306">
        <v>729</v>
      </c>
      <c r="I37" s="306">
        <v>107</v>
      </c>
      <c r="J37" s="306">
        <v>8</v>
      </c>
      <c r="K37" s="306">
        <v>10</v>
      </c>
      <c r="L37" s="306">
        <v>19</v>
      </c>
      <c r="M37" s="306">
        <v>4</v>
      </c>
      <c r="N37" s="306">
        <v>79</v>
      </c>
      <c r="O37" s="307">
        <f t="shared" si="19"/>
        <v>1702</v>
      </c>
      <c r="P37" s="307">
        <f t="shared" si="20"/>
        <v>227</v>
      </c>
      <c r="Q37" s="307">
        <f t="shared" si="21"/>
        <v>1929</v>
      </c>
      <c r="R37" s="308">
        <v>4</v>
      </c>
      <c r="S37" s="308">
        <v>1</v>
      </c>
      <c r="T37" s="307">
        <f t="shared" si="4"/>
        <v>5</v>
      </c>
    </row>
    <row r="38" spans="1:20" ht="50.25" customHeight="1" collapsed="1">
      <c r="A38" s="298">
        <f t="shared" si="5"/>
        <v>60</v>
      </c>
      <c r="B38" s="30" t="s">
        <v>2333</v>
      </c>
      <c r="C38" s="52">
        <f t="shared" ref="C38:T38" si="22">SUM(C39:C43)</f>
        <v>6776</v>
      </c>
      <c r="D38" s="52">
        <f t="shared" si="22"/>
        <v>549</v>
      </c>
      <c r="E38" s="52">
        <f t="shared" si="22"/>
        <v>990</v>
      </c>
      <c r="F38" s="52">
        <f t="shared" si="22"/>
        <v>1289</v>
      </c>
      <c r="G38" s="53">
        <f t="shared" si="22"/>
        <v>345</v>
      </c>
      <c r="H38" s="53">
        <f t="shared" si="22"/>
        <v>7339</v>
      </c>
      <c r="I38" s="52">
        <f t="shared" si="22"/>
        <v>1589</v>
      </c>
      <c r="J38" s="52">
        <f t="shared" si="22"/>
        <v>130</v>
      </c>
      <c r="K38" s="52">
        <f t="shared" si="22"/>
        <v>209</v>
      </c>
      <c r="L38" s="52">
        <f t="shared" si="22"/>
        <v>256</v>
      </c>
      <c r="M38" s="53">
        <f t="shared" si="22"/>
        <v>68</v>
      </c>
      <c r="N38" s="53">
        <f t="shared" si="22"/>
        <v>1028</v>
      </c>
      <c r="O38" s="73">
        <f t="shared" si="22"/>
        <v>17288</v>
      </c>
      <c r="P38" s="73">
        <f t="shared" si="22"/>
        <v>3280</v>
      </c>
      <c r="Q38" s="73">
        <f t="shared" si="22"/>
        <v>20568</v>
      </c>
      <c r="R38" s="26">
        <f t="shared" si="22"/>
        <v>25</v>
      </c>
      <c r="S38" s="26">
        <f t="shared" si="22"/>
        <v>1</v>
      </c>
      <c r="T38" s="73">
        <f t="shared" si="22"/>
        <v>26</v>
      </c>
    </row>
    <row r="39" spans="1:20" ht="25.5" hidden="1" outlineLevel="1">
      <c r="A39" s="304">
        <f t="shared" si="5"/>
        <v>61</v>
      </c>
      <c r="B39" s="305" t="s">
        <v>2334</v>
      </c>
      <c r="C39" s="306">
        <v>182</v>
      </c>
      <c r="D39" s="306">
        <v>9</v>
      </c>
      <c r="E39" s="306">
        <v>25</v>
      </c>
      <c r="F39" s="306">
        <v>20</v>
      </c>
      <c r="G39" s="306">
        <v>6</v>
      </c>
      <c r="H39" s="306">
        <v>121</v>
      </c>
      <c r="I39" s="306">
        <v>38</v>
      </c>
      <c r="J39" s="306">
        <v>3</v>
      </c>
      <c r="K39" s="306">
        <v>5</v>
      </c>
      <c r="L39" s="306">
        <v>1</v>
      </c>
      <c r="M39" s="306">
        <v>2</v>
      </c>
      <c r="N39" s="306">
        <v>13</v>
      </c>
      <c r="O39" s="307">
        <f t="shared" ref="O39:O43" si="23">SUM(C39:H39)</f>
        <v>363</v>
      </c>
      <c r="P39" s="307">
        <f t="shared" ref="P39:P43" si="24">SUM(I39:N39)</f>
        <v>62</v>
      </c>
      <c r="Q39" s="307">
        <f t="shared" ref="Q39:Q43" si="25">O39+P39</f>
        <v>425</v>
      </c>
      <c r="R39" s="308">
        <v>0</v>
      </c>
      <c r="S39" s="308">
        <v>0</v>
      </c>
      <c r="T39" s="307">
        <f t="shared" si="4"/>
        <v>0</v>
      </c>
    </row>
    <row r="40" spans="1:20" ht="25.5" hidden="1" outlineLevel="1">
      <c r="A40" s="304">
        <f t="shared" si="5"/>
        <v>62</v>
      </c>
      <c r="B40" s="305" t="s">
        <v>2335</v>
      </c>
      <c r="C40" s="306">
        <v>266</v>
      </c>
      <c r="D40" s="306">
        <v>18</v>
      </c>
      <c r="E40" s="306">
        <v>27</v>
      </c>
      <c r="F40" s="306">
        <v>51</v>
      </c>
      <c r="G40" s="306">
        <v>15</v>
      </c>
      <c r="H40" s="306">
        <v>169</v>
      </c>
      <c r="I40" s="306">
        <v>54</v>
      </c>
      <c r="J40" s="306">
        <v>4</v>
      </c>
      <c r="K40" s="306">
        <v>5</v>
      </c>
      <c r="L40" s="306">
        <v>5</v>
      </c>
      <c r="M40" s="306">
        <v>4</v>
      </c>
      <c r="N40" s="306">
        <v>19</v>
      </c>
      <c r="O40" s="307">
        <f t="shared" si="23"/>
        <v>546</v>
      </c>
      <c r="P40" s="307">
        <f t="shared" si="24"/>
        <v>91</v>
      </c>
      <c r="Q40" s="307">
        <f t="shared" si="25"/>
        <v>637</v>
      </c>
      <c r="R40" s="308">
        <v>2</v>
      </c>
      <c r="S40" s="308">
        <v>0</v>
      </c>
      <c r="T40" s="307">
        <f t="shared" si="4"/>
        <v>2</v>
      </c>
    </row>
    <row r="41" spans="1:20" ht="38.25" hidden="1" outlineLevel="1">
      <c r="A41" s="304">
        <f t="shared" si="5"/>
        <v>63</v>
      </c>
      <c r="B41" s="305" t="s">
        <v>2336</v>
      </c>
      <c r="C41" s="306">
        <v>260</v>
      </c>
      <c r="D41" s="306">
        <v>20</v>
      </c>
      <c r="E41" s="306">
        <v>48</v>
      </c>
      <c r="F41" s="306">
        <v>51</v>
      </c>
      <c r="G41" s="306">
        <v>16</v>
      </c>
      <c r="H41" s="306">
        <v>678</v>
      </c>
      <c r="I41" s="306">
        <v>60</v>
      </c>
      <c r="J41" s="306">
        <v>6</v>
      </c>
      <c r="K41" s="306">
        <v>7</v>
      </c>
      <c r="L41" s="306">
        <v>12</v>
      </c>
      <c r="M41" s="306">
        <v>6</v>
      </c>
      <c r="N41" s="306">
        <v>106</v>
      </c>
      <c r="O41" s="307">
        <f t="shared" si="23"/>
        <v>1073</v>
      </c>
      <c r="P41" s="307">
        <f t="shared" si="24"/>
        <v>197</v>
      </c>
      <c r="Q41" s="307">
        <f t="shared" si="25"/>
        <v>1270</v>
      </c>
      <c r="R41" s="308">
        <v>5</v>
      </c>
      <c r="S41" s="308">
        <v>0</v>
      </c>
      <c r="T41" s="307">
        <f t="shared" si="4"/>
        <v>5</v>
      </c>
    </row>
    <row r="42" spans="1:20" ht="51" hidden="1" outlineLevel="1">
      <c r="A42" s="304">
        <f t="shared" si="5"/>
        <v>64</v>
      </c>
      <c r="B42" s="305" t="s">
        <v>2337</v>
      </c>
      <c r="C42" s="306">
        <v>4158</v>
      </c>
      <c r="D42" s="306">
        <v>353</v>
      </c>
      <c r="E42" s="306">
        <v>645</v>
      </c>
      <c r="F42" s="306">
        <v>837</v>
      </c>
      <c r="G42" s="306">
        <v>214</v>
      </c>
      <c r="H42" s="306">
        <v>4457</v>
      </c>
      <c r="I42" s="306">
        <v>998</v>
      </c>
      <c r="J42" s="306">
        <v>98</v>
      </c>
      <c r="K42" s="306">
        <v>146</v>
      </c>
      <c r="L42" s="306">
        <v>188</v>
      </c>
      <c r="M42" s="306">
        <v>42</v>
      </c>
      <c r="N42" s="306">
        <v>666</v>
      </c>
      <c r="O42" s="307">
        <f t="shared" si="23"/>
        <v>10664</v>
      </c>
      <c r="P42" s="307">
        <f t="shared" si="24"/>
        <v>2138</v>
      </c>
      <c r="Q42" s="307">
        <f t="shared" si="25"/>
        <v>12802</v>
      </c>
      <c r="R42" s="308">
        <v>12</v>
      </c>
      <c r="S42" s="308">
        <v>1</v>
      </c>
      <c r="T42" s="307">
        <f t="shared" si="4"/>
        <v>13</v>
      </c>
    </row>
    <row r="43" spans="1:20" ht="25.5" hidden="1" outlineLevel="1">
      <c r="A43" s="304">
        <v>69</v>
      </c>
      <c r="B43" s="305" t="s">
        <v>2338</v>
      </c>
      <c r="C43" s="306">
        <v>1910</v>
      </c>
      <c r="D43" s="306">
        <v>149</v>
      </c>
      <c r="E43" s="306">
        <v>245</v>
      </c>
      <c r="F43" s="306">
        <v>330</v>
      </c>
      <c r="G43" s="306">
        <v>94</v>
      </c>
      <c r="H43" s="306">
        <v>1914</v>
      </c>
      <c r="I43" s="306">
        <v>439</v>
      </c>
      <c r="J43" s="306">
        <v>19</v>
      </c>
      <c r="K43" s="306">
        <v>46</v>
      </c>
      <c r="L43" s="306">
        <v>50</v>
      </c>
      <c r="M43" s="306">
        <v>14</v>
      </c>
      <c r="N43" s="306">
        <v>224</v>
      </c>
      <c r="O43" s="307">
        <f t="shared" si="23"/>
        <v>4642</v>
      </c>
      <c r="P43" s="307">
        <f t="shared" si="24"/>
        <v>792</v>
      </c>
      <c r="Q43" s="307">
        <f t="shared" si="25"/>
        <v>5434</v>
      </c>
      <c r="R43" s="308">
        <v>6</v>
      </c>
      <c r="S43" s="308">
        <v>0</v>
      </c>
      <c r="T43" s="307">
        <f t="shared" si="4"/>
        <v>6</v>
      </c>
    </row>
    <row r="44" spans="1:20" ht="63.75" collapsed="1">
      <c r="A44" s="298">
        <f t="shared" si="5"/>
        <v>70</v>
      </c>
      <c r="B44" s="30" t="s">
        <v>2339</v>
      </c>
      <c r="C44" s="52">
        <f t="shared" ref="C44:T44" si="26">SUM(C45:C50)</f>
        <v>3508</v>
      </c>
      <c r="D44" s="52">
        <f t="shared" si="26"/>
        <v>288</v>
      </c>
      <c r="E44" s="52">
        <f t="shared" si="26"/>
        <v>482</v>
      </c>
      <c r="F44" s="52">
        <f t="shared" si="26"/>
        <v>692</v>
      </c>
      <c r="G44" s="53">
        <f t="shared" si="26"/>
        <v>242</v>
      </c>
      <c r="H44" s="53">
        <f t="shared" si="26"/>
        <v>4178</v>
      </c>
      <c r="I44" s="52">
        <f t="shared" si="26"/>
        <v>512</v>
      </c>
      <c r="J44" s="52">
        <f t="shared" si="26"/>
        <v>31</v>
      </c>
      <c r="K44" s="52">
        <f t="shared" si="26"/>
        <v>53</v>
      </c>
      <c r="L44" s="52">
        <f t="shared" si="26"/>
        <v>76</v>
      </c>
      <c r="M44" s="53">
        <f t="shared" si="26"/>
        <v>25</v>
      </c>
      <c r="N44" s="53">
        <f t="shared" si="26"/>
        <v>377</v>
      </c>
      <c r="O44" s="73">
        <f t="shared" si="26"/>
        <v>9390</v>
      </c>
      <c r="P44" s="73">
        <f t="shared" si="26"/>
        <v>1074</v>
      </c>
      <c r="Q44" s="73">
        <f t="shared" si="26"/>
        <v>10464</v>
      </c>
      <c r="R44" s="26">
        <f t="shared" si="26"/>
        <v>10</v>
      </c>
      <c r="S44" s="26">
        <f t="shared" si="26"/>
        <v>0</v>
      </c>
      <c r="T44" s="73">
        <f t="shared" si="26"/>
        <v>10</v>
      </c>
    </row>
    <row r="45" spans="1:20" ht="25.5" hidden="1" outlineLevel="1">
      <c r="A45" s="304">
        <f t="shared" si="5"/>
        <v>71</v>
      </c>
      <c r="B45" s="305" t="s">
        <v>2340</v>
      </c>
      <c r="C45" s="306">
        <v>1291</v>
      </c>
      <c r="D45" s="306">
        <v>108</v>
      </c>
      <c r="E45" s="306">
        <v>191</v>
      </c>
      <c r="F45" s="306">
        <v>270</v>
      </c>
      <c r="G45" s="306">
        <v>107</v>
      </c>
      <c r="H45" s="306">
        <v>1448</v>
      </c>
      <c r="I45" s="306">
        <v>126</v>
      </c>
      <c r="J45" s="306">
        <v>5</v>
      </c>
      <c r="K45" s="306">
        <v>18</v>
      </c>
      <c r="L45" s="306">
        <v>21</v>
      </c>
      <c r="M45" s="306">
        <v>7</v>
      </c>
      <c r="N45" s="306">
        <v>88</v>
      </c>
      <c r="O45" s="307">
        <f t="shared" ref="O45:O50" si="27">SUM(C45:H45)</f>
        <v>3415</v>
      </c>
      <c r="P45" s="307">
        <f t="shared" ref="P45:P50" si="28">SUM(I45:N45)</f>
        <v>265</v>
      </c>
      <c r="Q45" s="307">
        <f t="shared" ref="Q45:Q50" si="29">O45+P45</f>
        <v>3680</v>
      </c>
      <c r="R45" s="308">
        <v>1</v>
      </c>
      <c r="S45" s="308">
        <v>0</v>
      </c>
      <c r="T45" s="307">
        <f t="shared" si="4"/>
        <v>1</v>
      </c>
    </row>
    <row r="46" spans="1:20" ht="25.5" hidden="1" outlineLevel="1">
      <c r="A46" s="304">
        <f t="shared" si="5"/>
        <v>72</v>
      </c>
      <c r="B46" s="305" t="s">
        <v>2341</v>
      </c>
      <c r="C46" s="306">
        <v>767</v>
      </c>
      <c r="D46" s="306">
        <v>58</v>
      </c>
      <c r="E46" s="306">
        <v>111</v>
      </c>
      <c r="F46" s="306">
        <v>142</v>
      </c>
      <c r="G46" s="306">
        <v>55</v>
      </c>
      <c r="H46" s="306">
        <v>885</v>
      </c>
      <c r="I46" s="306">
        <v>143</v>
      </c>
      <c r="J46" s="306">
        <v>12</v>
      </c>
      <c r="K46" s="306">
        <v>13</v>
      </c>
      <c r="L46" s="306">
        <v>20</v>
      </c>
      <c r="M46" s="306">
        <v>5</v>
      </c>
      <c r="N46" s="306">
        <v>95</v>
      </c>
      <c r="O46" s="307">
        <f t="shared" si="27"/>
        <v>2018</v>
      </c>
      <c r="P46" s="307">
        <f t="shared" si="28"/>
        <v>288</v>
      </c>
      <c r="Q46" s="307">
        <f t="shared" si="29"/>
        <v>2306</v>
      </c>
      <c r="R46" s="308">
        <v>1</v>
      </c>
      <c r="S46" s="308">
        <v>0</v>
      </c>
      <c r="T46" s="307">
        <f t="shared" si="4"/>
        <v>1</v>
      </c>
    </row>
    <row r="47" spans="1:20" ht="25.5" hidden="1" outlineLevel="1">
      <c r="A47" s="304">
        <f t="shared" si="5"/>
        <v>73</v>
      </c>
      <c r="B47" s="305" t="s">
        <v>2342</v>
      </c>
      <c r="C47" s="306">
        <v>127</v>
      </c>
      <c r="D47" s="306">
        <v>15</v>
      </c>
      <c r="E47" s="306">
        <v>19</v>
      </c>
      <c r="F47" s="306">
        <v>28</v>
      </c>
      <c r="G47" s="306">
        <v>10</v>
      </c>
      <c r="H47" s="306">
        <v>139</v>
      </c>
      <c r="I47" s="306">
        <v>23</v>
      </c>
      <c r="J47" s="306">
        <v>5</v>
      </c>
      <c r="K47" s="306">
        <v>1</v>
      </c>
      <c r="L47" s="306">
        <v>2</v>
      </c>
      <c r="M47" s="306">
        <v>0</v>
      </c>
      <c r="N47" s="306">
        <v>11</v>
      </c>
      <c r="O47" s="307">
        <f t="shared" si="27"/>
        <v>338</v>
      </c>
      <c r="P47" s="307">
        <f t="shared" si="28"/>
        <v>42</v>
      </c>
      <c r="Q47" s="307">
        <f t="shared" si="29"/>
        <v>380</v>
      </c>
      <c r="R47" s="308">
        <v>0</v>
      </c>
      <c r="S47" s="308">
        <v>0</v>
      </c>
      <c r="T47" s="307">
        <f t="shared" si="4"/>
        <v>0</v>
      </c>
    </row>
    <row r="48" spans="1:20" ht="25.5" hidden="1" outlineLevel="1">
      <c r="A48" s="304">
        <f t="shared" si="5"/>
        <v>74</v>
      </c>
      <c r="B48" s="305" t="s">
        <v>2343</v>
      </c>
      <c r="C48" s="306">
        <v>136</v>
      </c>
      <c r="D48" s="306">
        <v>11</v>
      </c>
      <c r="E48" s="306">
        <v>16</v>
      </c>
      <c r="F48" s="306">
        <v>33</v>
      </c>
      <c r="G48" s="306">
        <v>13</v>
      </c>
      <c r="H48" s="306">
        <v>237</v>
      </c>
      <c r="I48" s="306">
        <v>27</v>
      </c>
      <c r="J48" s="306">
        <v>0</v>
      </c>
      <c r="K48" s="306">
        <v>1</v>
      </c>
      <c r="L48" s="306">
        <v>1</v>
      </c>
      <c r="M48" s="306">
        <v>3</v>
      </c>
      <c r="N48" s="306">
        <v>27</v>
      </c>
      <c r="O48" s="307">
        <f t="shared" si="27"/>
        <v>446</v>
      </c>
      <c r="P48" s="307">
        <f t="shared" si="28"/>
        <v>59</v>
      </c>
      <c r="Q48" s="307">
        <f t="shared" si="29"/>
        <v>505</v>
      </c>
      <c r="R48" s="308">
        <v>0</v>
      </c>
      <c r="S48" s="308">
        <v>0</v>
      </c>
      <c r="T48" s="307">
        <f t="shared" si="4"/>
        <v>0</v>
      </c>
    </row>
    <row r="49" spans="1:20" ht="38.25" hidden="1" outlineLevel="1">
      <c r="A49" s="304">
        <f t="shared" si="5"/>
        <v>75</v>
      </c>
      <c r="B49" s="305" t="s">
        <v>2344</v>
      </c>
      <c r="C49" s="306">
        <v>317</v>
      </c>
      <c r="D49" s="306">
        <v>23</v>
      </c>
      <c r="E49" s="306">
        <v>34</v>
      </c>
      <c r="F49" s="306">
        <v>72</v>
      </c>
      <c r="G49" s="306">
        <v>15</v>
      </c>
      <c r="H49" s="306">
        <v>490</v>
      </c>
      <c r="I49" s="306">
        <v>67</v>
      </c>
      <c r="J49" s="306">
        <v>4</v>
      </c>
      <c r="K49" s="306">
        <v>5</v>
      </c>
      <c r="L49" s="306">
        <v>9</v>
      </c>
      <c r="M49" s="306">
        <v>6</v>
      </c>
      <c r="N49" s="306">
        <v>52</v>
      </c>
      <c r="O49" s="307">
        <f t="shared" si="27"/>
        <v>951</v>
      </c>
      <c r="P49" s="307">
        <f t="shared" si="28"/>
        <v>143</v>
      </c>
      <c r="Q49" s="307">
        <f t="shared" si="29"/>
        <v>1094</v>
      </c>
      <c r="R49" s="308">
        <v>2</v>
      </c>
      <c r="S49" s="308">
        <v>0</v>
      </c>
      <c r="T49" s="307">
        <f t="shared" si="4"/>
        <v>2</v>
      </c>
    </row>
    <row r="50" spans="1:20" ht="25.5" hidden="1" outlineLevel="1">
      <c r="A50" s="304">
        <v>79</v>
      </c>
      <c r="B50" s="305" t="s">
        <v>2345</v>
      </c>
      <c r="C50" s="306">
        <v>870</v>
      </c>
      <c r="D50" s="306">
        <v>73</v>
      </c>
      <c r="E50" s="306">
        <v>111</v>
      </c>
      <c r="F50" s="306">
        <v>147</v>
      </c>
      <c r="G50" s="306">
        <v>42</v>
      </c>
      <c r="H50" s="306">
        <v>979</v>
      </c>
      <c r="I50" s="306">
        <v>126</v>
      </c>
      <c r="J50" s="306">
        <v>5</v>
      </c>
      <c r="K50" s="306">
        <v>15</v>
      </c>
      <c r="L50" s="306">
        <v>23</v>
      </c>
      <c r="M50" s="306">
        <v>4</v>
      </c>
      <c r="N50" s="306">
        <v>104</v>
      </c>
      <c r="O50" s="307">
        <f t="shared" si="27"/>
        <v>2222</v>
      </c>
      <c r="P50" s="307">
        <f t="shared" si="28"/>
        <v>277</v>
      </c>
      <c r="Q50" s="307">
        <f t="shared" si="29"/>
        <v>2499</v>
      </c>
      <c r="R50" s="308">
        <v>6</v>
      </c>
      <c r="S50" s="308">
        <v>0</v>
      </c>
      <c r="T50" s="307">
        <f t="shared" si="4"/>
        <v>6</v>
      </c>
    </row>
    <row r="51" spans="1:20" ht="51" collapsed="1">
      <c r="A51" s="298">
        <f t="shared" si="5"/>
        <v>80</v>
      </c>
      <c r="B51" s="30" t="s">
        <v>2346</v>
      </c>
      <c r="C51" s="52">
        <f t="shared" ref="C51:T51" si="30">SUM(C52:C57)</f>
        <v>1139</v>
      </c>
      <c r="D51" s="52">
        <f t="shared" si="30"/>
        <v>17</v>
      </c>
      <c r="E51" s="52">
        <f t="shared" si="30"/>
        <v>40</v>
      </c>
      <c r="F51" s="52">
        <f t="shared" si="30"/>
        <v>55</v>
      </c>
      <c r="G51" s="53">
        <f t="shared" si="30"/>
        <v>26</v>
      </c>
      <c r="H51" s="53">
        <f t="shared" si="30"/>
        <v>334</v>
      </c>
      <c r="I51" s="52">
        <f t="shared" si="30"/>
        <v>122</v>
      </c>
      <c r="J51" s="52">
        <f t="shared" si="30"/>
        <v>3</v>
      </c>
      <c r="K51" s="52">
        <f t="shared" si="30"/>
        <v>5</v>
      </c>
      <c r="L51" s="52">
        <f t="shared" si="30"/>
        <v>8</v>
      </c>
      <c r="M51" s="53">
        <f t="shared" si="30"/>
        <v>1</v>
      </c>
      <c r="N51" s="53">
        <f t="shared" si="30"/>
        <v>27</v>
      </c>
      <c r="O51" s="73">
        <f t="shared" si="30"/>
        <v>1611</v>
      </c>
      <c r="P51" s="73">
        <f t="shared" si="30"/>
        <v>166</v>
      </c>
      <c r="Q51" s="73">
        <f t="shared" si="30"/>
        <v>1777</v>
      </c>
      <c r="R51" s="26">
        <f t="shared" si="30"/>
        <v>8</v>
      </c>
      <c r="S51" s="26">
        <f t="shared" si="30"/>
        <v>3</v>
      </c>
      <c r="T51" s="73">
        <f t="shared" si="30"/>
        <v>11</v>
      </c>
    </row>
    <row r="52" spans="1:20" ht="25.5" hidden="1" outlineLevel="1">
      <c r="A52" s="304">
        <f t="shared" si="5"/>
        <v>81</v>
      </c>
      <c r="B52" s="305" t="s">
        <v>2347</v>
      </c>
      <c r="C52" s="306">
        <v>55</v>
      </c>
      <c r="D52" s="306">
        <v>3</v>
      </c>
      <c r="E52" s="306">
        <v>2</v>
      </c>
      <c r="F52" s="306">
        <v>8</v>
      </c>
      <c r="G52" s="306">
        <v>5</v>
      </c>
      <c r="H52" s="306">
        <v>27</v>
      </c>
      <c r="I52" s="306">
        <v>40</v>
      </c>
      <c r="J52" s="306">
        <v>1</v>
      </c>
      <c r="K52" s="306">
        <v>2</v>
      </c>
      <c r="L52" s="306">
        <v>0</v>
      </c>
      <c r="M52" s="306">
        <v>0</v>
      </c>
      <c r="N52" s="306">
        <v>7</v>
      </c>
      <c r="O52" s="307">
        <f t="shared" ref="O52:O58" si="31">SUM(C52:H52)</f>
        <v>100</v>
      </c>
      <c r="P52" s="307">
        <f t="shared" ref="P52:P58" si="32">SUM(I52:N52)</f>
        <v>50</v>
      </c>
      <c r="Q52" s="307">
        <f t="shared" ref="Q52:Q58" si="33">O52+P52</f>
        <v>150</v>
      </c>
      <c r="R52" s="308">
        <v>1</v>
      </c>
      <c r="S52" s="308">
        <v>0</v>
      </c>
      <c r="T52" s="307">
        <f t="shared" si="4"/>
        <v>1</v>
      </c>
    </row>
    <row r="53" spans="1:20" ht="51" hidden="1" outlineLevel="1">
      <c r="A53" s="304">
        <f t="shared" si="5"/>
        <v>82</v>
      </c>
      <c r="B53" s="305" t="s">
        <v>2348</v>
      </c>
      <c r="C53" s="306">
        <v>158</v>
      </c>
      <c r="D53" s="306">
        <v>1</v>
      </c>
      <c r="E53" s="306">
        <v>3</v>
      </c>
      <c r="F53" s="306">
        <v>9</v>
      </c>
      <c r="G53" s="306">
        <v>1</v>
      </c>
      <c r="H53" s="306">
        <v>55</v>
      </c>
      <c r="I53" s="306">
        <v>14</v>
      </c>
      <c r="J53" s="306">
        <v>0</v>
      </c>
      <c r="K53" s="306">
        <v>0</v>
      </c>
      <c r="L53" s="306">
        <v>0</v>
      </c>
      <c r="M53" s="306">
        <v>0</v>
      </c>
      <c r="N53" s="306">
        <v>1</v>
      </c>
      <c r="O53" s="307">
        <f t="shared" si="31"/>
        <v>227</v>
      </c>
      <c r="P53" s="307">
        <f t="shared" si="32"/>
        <v>15</v>
      </c>
      <c r="Q53" s="307">
        <f t="shared" si="33"/>
        <v>242</v>
      </c>
      <c r="R53" s="308">
        <v>2</v>
      </c>
      <c r="S53" s="308">
        <v>0</v>
      </c>
      <c r="T53" s="307">
        <f t="shared" si="4"/>
        <v>2</v>
      </c>
    </row>
    <row r="54" spans="1:20" ht="76.5" hidden="1" outlineLevel="1">
      <c r="A54" s="304">
        <f t="shared" si="5"/>
        <v>83</v>
      </c>
      <c r="B54" s="305" t="s">
        <v>2349</v>
      </c>
      <c r="C54" s="306">
        <v>388</v>
      </c>
      <c r="D54" s="306">
        <v>2</v>
      </c>
      <c r="E54" s="306">
        <v>9</v>
      </c>
      <c r="F54" s="306">
        <v>16</v>
      </c>
      <c r="G54" s="306">
        <v>6</v>
      </c>
      <c r="H54" s="306">
        <v>93</v>
      </c>
      <c r="I54" s="306">
        <v>21</v>
      </c>
      <c r="J54" s="306">
        <v>0</v>
      </c>
      <c r="K54" s="306">
        <v>1</v>
      </c>
      <c r="L54" s="306">
        <v>2</v>
      </c>
      <c r="M54" s="306">
        <v>0</v>
      </c>
      <c r="N54" s="306">
        <v>5</v>
      </c>
      <c r="O54" s="307">
        <f t="shared" si="31"/>
        <v>514</v>
      </c>
      <c r="P54" s="307">
        <f t="shared" si="32"/>
        <v>29</v>
      </c>
      <c r="Q54" s="307">
        <f t="shared" si="33"/>
        <v>543</v>
      </c>
      <c r="R54" s="308">
        <v>1</v>
      </c>
      <c r="S54" s="308">
        <v>1</v>
      </c>
      <c r="T54" s="307">
        <f t="shared" si="4"/>
        <v>2</v>
      </c>
    </row>
    <row r="55" spans="1:20" ht="25.5" hidden="1" outlineLevel="1">
      <c r="A55" s="304">
        <f t="shared" si="5"/>
        <v>84</v>
      </c>
      <c r="B55" s="305" t="s">
        <v>2350</v>
      </c>
      <c r="C55" s="306">
        <v>305</v>
      </c>
      <c r="D55" s="306">
        <v>10</v>
      </c>
      <c r="E55" s="306">
        <v>17</v>
      </c>
      <c r="F55" s="306">
        <v>6</v>
      </c>
      <c r="G55" s="306">
        <v>5</v>
      </c>
      <c r="H55" s="306">
        <v>62</v>
      </c>
      <c r="I55" s="306">
        <v>13</v>
      </c>
      <c r="J55" s="306">
        <v>0</v>
      </c>
      <c r="K55" s="306">
        <v>0</v>
      </c>
      <c r="L55" s="306">
        <v>2</v>
      </c>
      <c r="M55" s="306">
        <v>0</v>
      </c>
      <c r="N55" s="306">
        <v>4</v>
      </c>
      <c r="O55" s="307">
        <f t="shared" si="31"/>
        <v>405</v>
      </c>
      <c r="P55" s="307">
        <f t="shared" si="32"/>
        <v>19</v>
      </c>
      <c r="Q55" s="307">
        <f t="shared" si="33"/>
        <v>424</v>
      </c>
      <c r="R55" s="308">
        <v>0</v>
      </c>
      <c r="S55" s="308">
        <v>0</v>
      </c>
      <c r="T55" s="307">
        <f t="shared" si="4"/>
        <v>0</v>
      </c>
    </row>
    <row r="56" spans="1:20" ht="51" hidden="1" outlineLevel="1">
      <c r="A56" s="304">
        <f t="shared" si="5"/>
        <v>85</v>
      </c>
      <c r="B56" s="305" t="s">
        <v>2351</v>
      </c>
      <c r="C56" s="306">
        <v>146</v>
      </c>
      <c r="D56" s="306">
        <v>1</v>
      </c>
      <c r="E56" s="306">
        <v>3</v>
      </c>
      <c r="F56" s="306">
        <v>10</v>
      </c>
      <c r="G56" s="306">
        <v>5</v>
      </c>
      <c r="H56" s="306">
        <v>56</v>
      </c>
      <c r="I56" s="306">
        <v>22</v>
      </c>
      <c r="J56" s="306">
        <v>0</v>
      </c>
      <c r="K56" s="306">
        <v>1</v>
      </c>
      <c r="L56" s="306">
        <v>1</v>
      </c>
      <c r="M56" s="306">
        <v>0</v>
      </c>
      <c r="N56" s="306">
        <v>8</v>
      </c>
      <c r="O56" s="307">
        <f t="shared" si="31"/>
        <v>221</v>
      </c>
      <c r="P56" s="307">
        <f t="shared" si="32"/>
        <v>32</v>
      </c>
      <c r="Q56" s="307">
        <f t="shared" si="33"/>
        <v>253</v>
      </c>
      <c r="R56" s="308">
        <v>1</v>
      </c>
      <c r="S56" s="308">
        <v>1</v>
      </c>
      <c r="T56" s="307">
        <f t="shared" si="4"/>
        <v>2</v>
      </c>
    </row>
    <row r="57" spans="1:20" ht="25.5" hidden="1" outlineLevel="1">
      <c r="A57" s="304">
        <v>89</v>
      </c>
      <c r="B57" s="305" t="s">
        <v>2352</v>
      </c>
      <c r="C57" s="306">
        <v>87</v>
      </c>
      <c r="D57" s="306">
        <v>0</v>
      </c>
      <c r="E57" s="306">
        <v>6</v>
      </c>
      <c r="F57" s="306">
        <v>6</v>
      </c>
      <c r="G57" s="306">
        <v>4</v>
      </c>
      <c r="H57" s="306">
        <v>41</v>
      </c>
      <c r="I57" s="306">
        <v>12</v>
      </c>
      <c r="J57" s="306">
        <v>2</v>
      </c>
      <c r="K57" s="306">
        <v>1</v>
      </c>
      <c r="L57" s="306">
        <v>3</v>
      </c>
      <c r="M57" s="306">
        <v>1</v>
      </c>
      <c r="N57" s="306">
        <v>2</v>
      </c>
      <c r="O57" s="307">
        <f t="shared" si="31"/>
        <v>144</v>
      </c>
      <c r="P57" s="307">
        <f t="shared" si="32"/>
        <v>21</v>
      </c>
      <c r="Q57" s="307">
        <f t="shared" si="33"/>
        <v>165</v>
      </c>
      <c r="R57" s="308">
        <v>3</v>
      </c>
      <c r="S57" s="308">
        <v>1</v>
      </c>
      <c r="T57" s="307">
        <f t="shared" si="4"/>
        <v>4</v>
      </c>
    </row>
    <row r="58" spans="1:20" ht="25.5" collapsed="1">
      <c r="A58" s="298">
        <v>99</v>
      </c>
      <c r="B58" s="30" t="s">
        <v>2353</v>
      </c>
      <c r="C58" s="52">
        <v>37625</v>
      </c>
      <c r="D58" s="52">
        <v>2415</v>
      </c>
      <c r="E58" s="52">
        <v>3965</v>
      </c>
      <c r="F58" s="52">
        <v>5419</v>
      </c>
      <c r="G58" s="53">
        <v>1457</v>
      </c>
      <c r="H58" s="53">
        <v>30542</v>
      </c>
      <c r="I58" s="52">
        <v>10220</v>
      </c>
      <c r="J58" s="52">
        <v>454</v>
      </c>
      <c r="K58" s="52">
        <v>685</v>
      </c>
      <c r="L58" s="52">
        <v>931</v>
      </c>
      <c r="M58" s="53">
        <v>259</v>
      </c>
      <c r="N58" s="53">
        <v>3691</v>
      </c>
      <c r="O58" s="73">
        <f t="shared" si="31"/>
        <v>81423</v>
      </c>
      <c r="P58" s="73">
        <f t="shared" si="32"/>
        <v>16240</v>
      </c>
      <c r="Q58" s="73">
        <f t="shared" si="33"/>
        <v>97663</v>
      </c>
      <c r="R58" s="26">
        <v>549</v>
      </c>
      <c r="S58" s="26">
        <v>19</v>
      </c>
      <c r="T58" s="73">
        <f t="shared" si="4"/>
        <v>568</v>
      </c>
    </row>
    <row r="59" spans="1:20" ht="18" customHeight="1">
      <c r="A59" s="80"/>
      <c r="B59" s="81" t="s">
        <v>1111</v>
      </c>
      <c r="C59" s="82">
        <f>+C58+C51+C44+C38+C34+C27+C20+C14+C8+C7</f>
        <v>87663</v>
      </c>
      <c r="D59" s="82">
        <f t="shared" ref="D59:T59" si="34">+D58+D51+D44+D38+D34+D27+D20+D14+D8+D7</f>
        <v>5738</v>
      </c>
      <c r="E59" s="82">
        <f t="shared" si="34"/>
        <v>9943</v>
      </c>
      <c r="F59" s="82">
        <f t="shared" si="34"/>
        <v>13721</v>
      </c>
      <c r="G59" s="82">
        <f t="shared" si="34"/>
        <v>3758</v>
      </c>
      <c r="H59" s="82">
        <f t="shared" si="34"/>
        <v>86099</v>
      </c>
      <c r="I59" s="82">
        <f t="shared" si="34"/>
        <v>19515</v>
      </c>
      <c r="J59" s="82">
        <f t="shared" si="34"/>
        <v>1073</v>
      </c>
      <c r="K59" s="82">
        <f t="shared" si="34"/>
        <v>1677</v>
      </c>
      <c r="L59" s="82">
        <f t="shared" si="34"/>
        <v>2222</v>
      </c>
      <c r="M59" s="82">
        <f t="shared" si="34"/>
        <v>621</v>
      </c>
      <c r="N59" s="82">
        <f t="shared" si="34"/>
        <v>9517</v>
      </c>
      <c r="O59" s="82">
        <f t="shared" si="34"/>
        <v>206922</v>
      </c>
      <c r="P59" s="82">
        <f t="shared" si="34"/>
        <v>34625</v>
      </c>
      <c r="Q59" s="82">
        <f t="shared" si="34"/>
        <v>241547</v>
      </c>
      <c r="R59" s="82">
        <f t="shared" si="34"/>
        <v>1219</v>
      </c>
      <c r="S59" s="82">
        <f t="shared" si="34"/>
        <v>33</v>
      </c>
      <c r="T59" s="82">
        <f t="shared" si="34"/>
        <v>1252</v>
      </c>
    </row>
    <row r="60" spans="1:20" ht="15.75">
      <c r="A60" s="655" t="s">
        <v>3233</v>
      </c>
      <c r="B60" s="655"/>
      <c r="C60" s="655"/>
      <c r="D60" s="656"/>
      <c r="E60" s="656"/>
      <c r="F60" s="656"/>
      <c r="G60" s="656"/>
      <c r="H60" s="656"/>
      <c r="I60" s="656"/>
      <c r="J60" s="656"/>
      <c r="K60" s="656"/>
      <c r="L60" s="656"/>
      <c r="M60" s="656"/>
      <c r="N60" s="656"/>
      <c r="O60" s="656"/>
      <c r="P60" s="656"/>
      <c r="Q60" s="656"/>
      <c r="R60" s="656"/>
      <c r="S60" s="656"/>
      <c r="T60" s="656"/>
    </row>
  </sheetData>
  <mergeCells count="9">
    <mergeCell ref="A1:T1"/>
    <mergeCell ref="A4:A6"/>
    <mergeCell ref="B4:B6"/>
    <mergeCell ref="C4:Q4"/>
    <mergeCell ref="C5:H5"/>
    <mergeCell ref="I5:N5"/>
    <mergeCell ref="O5:Q5"/>
    <mergeCell ref="A2:T2"/>
    <mergeCell ref="R4:T5"/>
  </mergeCells>
  <printOptions horizontalCentered="1" verticalCentered="1"/>
  <pageMargins left="0.25" right="0" top="0" bottom="0" header="0" footer="0"/>
  <pageSetup paperSize="9" scale="70" fitToHeight="3" orientation="landscape" r:id="rId1"/>
  <ignoredErrors>
    <ignoredError sqref="P7:Q7 T9:T13 R8:S8 O15:P18 O19:P19 O21:P26 O35:P37 O39:P43 O45:P50 O52:Q57 O58:P58 C51:N51 R51:S51 T7" formulaRange="1"/>
    <ignoredError sqref="P8:Q13 O9 T8 O10:O13 O31:P33 O28:P30 O51:Q51 T51" formula="1" formulaRange="1"/>
    <ignoredError sqref="O14:Q14 O8 T14 O27:Q27 Q31:Q33 Q28:Q30 O38:Q38 T38 O44:Q44 T44 O20:T20 O34:T34" formula="1"/>
    <ignoredError sqref="E6:M6" numberStoredAsText="1"/>
  </ignoredErrors>
</worksheet>
</file>

<file path=xl/worksheets/sheet39.xml><?xml version="1.0" encoding="utf-8"?>
<worksheet xmlns="http://schemas.openxmlformats.org/spreadsheetml/2006/main" xmlns:r="http://schemas.openxmlformats.org/officeDocument/2006/relationships">
  <dimension ref="A1:T56"/>
  <sheetViews>
    <sheetView showGridLines="0" zoomScaleNormal="100" workbookViewId="0">
      <pane xSplit="2" ySplit="6" topLeftCell="C33"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5.5703125" style="44" customWidth="1"/>
    <col min="2" max="2" width="39.7109375" style="44" customWidth="1"/>
    <col min="3" max="3" width="7.85546875" style="44" customWidth="1"/>
    <col min="4" max="4" width="10" style="44" customWidth="1"/>
    <col min="5" max="5" width="5.42578125" style="44" bestFit="1" customWidth="1"/>
    <col min="6" max="6" width="6.42578125" style="44" bestFit="1" customWidth="1"/>
    <col min="7" max="7" width="5.42578125" style="44" bestFit="1" customWidth="1"/>
    <col min="8" max="8" width="6.42578125" style="44" bestFit="1" customWidth="1"/>
    <col min="9" max="9" width="8" style="44" customWidth="1"/>
    <col min="10" max="10" width="9.85546875" style="44" customWidth="1"/>
    <col min="11" max="12" width="5.42578125" style="44" bestFit="1" customWidth="1"/>
    <col min="13" max="13" width="4" style="44" bestFit="1" customWidth="1"/>
    <col min="14" max="14" width="5.42578125" style="44" bestFit="1" customWidth="1"/>
    <col min="15" max="15" width="7.42578125" style="44" bestFit="1" customWidth="1"/>
    <col min="16" max="16" width="6.42578125" style="44" bestFit="1" customWidth="1"/>
    <col min="17" max="17" width="7.42578125" style="44" bestFit="1" customWidth="1"/>
    <col min="18" max="18" width="6" style="44" bestFit="1" customWidth="1"/>
    <col min="19" max="19" width="6.28515625" style="44" bestFit="1" customWidth="1"/>
    <col min="20" max="20" width="6.7109375" style="44" bestFit="1" customWidth="1"/>
    <col min="21" max="16384" width="9.140625" style="44"/>
  </cols>
  <sheetData>
    <row r="1" spans="1:20" s="33" customFormat="1">
      <c r="A1" s="765" t="s">
        <v>3122</v>
      </c>
      <c r="B1" s="765"/>
      <c r="C1" s="765"/>
      <c r="D1" s="765"/>
      <c r="E1" s="765"/>
      <c r="F1" s="765"/>
      <c r="G1" s="765"/>
      <c r="H1" s="765"/>
      <c r="I1" s="765"/>
      <c r="J1" s="765"/>
      <c r="K1" s="765"/>
      <c r="L1" s="765"/>
      <c r="M1" s="765"/>
      <c r="N1" s="765"/>
      <c r="O1" s="765"/>
      <c r="P1" s="765"/>
      <c r="Q1" s="765"/>
      <c r="R1" s="765"/>
      <c r="S1" s="765"/>
      <c r="T1" s="765"/>
    </row>
    <row r="2" spans="1:20" s="33" customFormat="1">
      <c r="A2" s="1035" t="s">
        <v>3123</v>
      </c>
      <c r="B2" s="1035"/>
      <c r="C2" s="1035"/>
      <c r="D2" s="1035"/>
      <c r="E2" s="1035"/>
      <c r="F2" s="1035"/>
      <c r="G2" s="1035"/>
      <c r="H2" s="1035"/>
      <c r="I2" s="1035"/>
      <c r="J2" s="1035"/>
      <c r="K2" s="1035"/>
      <c r="L2" s="1035"/>
      <c r="M2" s="1035"/>
      <c r="N2" s="1035"/>
      <c r="O2" s="1035"/>
      <c r="P2" s="1035"/>
      <c r="Q2" s="1035"/>
      <c r="R2" s="1035"/>
      <c r="S2" s="1035"/>
      <c r="T2" s="1035"/>
    </row>
    <row r="3" spans="1:20" ht="7.5" customHeight="1"/>
    <row r="4" spans="1:20" s="29" customFormat="1" ht="44.25" customHeight="1">
      <c r="A4" s="822" t="s">
        <v>1997</v>
      </c>
      <c r="B4" s="840" t="s">
        <v>3107</v>
      </c>
      <c r="C4" s="769" t="s">
        <v>2906</v>
      </c>
      <c r="D4" s="770"/>
      <c r="E4" s="770"/>
      <c r="F4" s="770"/>
      <c r="G4" s="770"/>
      <c r="H4" s="770"/>
      <c r="I4" s="770"/>
      <c r="J4" s="770"/>
      <c r="K4" s="770"/>
      <c r="L4" s="770"/>
      <c r="M4" s="770"/>
      <c r="N4" s="770"/>
      <c r="O4" s="770"/>
      <c r="P4" s="770"/>
      <c r="Q4" s="770"/>
      <c r="R4" s="1023" t="s">
        <v>3032</v>
      </c>
      <c r="S4" s="1024"/>
      <c r="T4" s="1024"/>
    </row>
    <row r="5" spans="1:20" s="29" customFormat="1" ht="12.75" customHeight="1">
      <c r="A5" s="823"/>
      <c r="B5" s="840"/>
      <c r="C5" s="769" t="s">
        <v>1109</v>
      </c>
      <c r="D5" s="770"/>
      <c r="E5" s="770"/>
      <c r="F5" s="770"/>
      <c r="G5" s="770"/>
      <c r="H5" s="770"/>
      <c r="I5" s="769" t="s">
        <v>1110</v>
      </c>
      <c r="J5" s="770"/>
      <c r="K5" s="770"/>
      <c r="L5" s="770"/>
      <c r="M5" s="770"/>
      <c r="N5" s="770"/>
      <c r="O5" s="769" t="s">
        <v>1111</v>
      </c>
      <c r="P5" s="770"/>
      <c r="Q5" s="832"/>
      <c r="R5" s="1025"/>
      <c r="S5" s="1026"/>
      <c r="T5" s="1026"/>
    </row>
    <row r="6" spans="1:20" s="29" customFormat="1" ht="78.75" customHeight="1">
      <c r="A6" s="824"/>
      <c r="B6" s="840"/>
      <c r="C6" s="235" t="s">
        <v>2980</v>
      </c>
      <c r="D6" s="235" t="s">
        <v>2981</v>
      </c>
      <c r="E6" s="235" t="s">
        <v>2895</v>
      </c>
      <c r="F6" s="235" t="s">
        <v>2896</v>
      </c>
      <c r="G6" s="235" t="s">
        <v>2897</v>
      </c>
      <c r="H6" s="235" t="s">
        <v>2982</v>
      </c>
      <c r="I6" s="235" t="s">
        <v>2980</v>
      </c>
      <c r="J6" s="235" t="s">
        <v>2981</v>
      </c>
      <c r="K6" s="235" t="s">
        <v>2895</v>
      </c>
      <c r="L6" s="235" t="s">
        <v>2896</v>
      </c>
      <c r="M6" s="235" t="s">
        <v>2897</v>
      </c>
      <c r="N6" s="235" t="s">
        <v>2982</v>
      </c>
      <c r="O6" s="205" t="s">
        <v>1008</v>
      </c>
      <c r="P6" s="206" t="s">
        <v>1009</v>
      </c>
      <c r="Q6" s="204" t="s">
        <v>1010</v>
      </c>
      <c r="R6" s="411" t="s">
        <v>3089</v>
      </c>
      <c r="S6" s="411" t="s">
        <v>3090</v>
      </c>
      <c r="T6" s="412" t="s">
        <v>3091</v>
      </c>
    </row>
    <row r="7" spans="1:20" ht="25.5">
      <c r="A7" s="292" t="s">
        <v>2089</v>
      </c>
      <c r="B7" s="30" t="s">
        <v>2148</v>
      </c>
      <c r="C7" s="52">
        <v>3774</v>
      </c>
      <c r="D7" s="52">
        <v>209</v>
      </c>
      <c r="E7" s="52">
        <v>365</v>
      </c>
      <c r="F7" s="52">
        <v>498</v>
      </c>
      <c r="G7" s="53">
        <v>127</v>
      </c>
      <c r="H7" s="53">
        <v>3052</v>
      </c>
      <c r="I7" s="52">
        <v>919</v>
      </c>
      <c r="J7" s="52">
        <v>37</v>
      </c>
      <c r="K7" s="52">
        <v>60</v>
      </c>
      <c r="L7" s="52">
        <v>101</v>
      </c>
      <c r="M7" s="53">
        <v>26</v>
      </c>
      <c r="N7" s="53">
        <v>367</v>
      </c>
      <c r="O7" s="73">
        <f t="shared" ref="O7" si="0">SUM(C7:H7)</f>
        <v>8025</v>
      </c>
      <c r="P7" s="73">
        <f t="shared" ref="P7" si="1">SUM(I7:N7)</f>
        <v>1510</v>
      </c>
      <c r="Q7" s="73">
        <f t="shared" ref="Q7" si="2">O7+P7</f>
        <v>9535</v>
      </c>
      <c r="R7" s="26">
        <v>154</v>
      </c>
      <c r="S7" s="26">
        <v>4</v>
      </c>
      <c r="T7" s="73">
        <f>R7+S7</f>
        <v>158</v>
      </c>
    </row>
    <row r="8" spans="1:20" ht="51">
      <c r="A8" s="298">
        <v>10</v>
      </c>
      <c r="B8" s="30" t="s">
        <v>2354</v>
      </c>
      <c r="C8" s="52">
        <f t="shared" ref="C8:T8" si="3">SUM(C9:C16)</f>
        <v>2255</v>
      </c>
      <c r="D8" s="52">
        <f t="shared" si="3"/>
        <v>103</v>
      </c>
      <c r="E8" s="52">
        <f t="shared" si="3"/>
        <v>209</v>
      </c>
      <c r="F8" s="52">
        <f t="shared" si="3"/>
        <v>275</v>
      </c>
      <c r="G8" s="53">
        <f t="shared" si="3"/>
        <v>90</v>
      </c>
      <c r="H8" s="53">
        <f t="shared" si="3"/>
        <v>1783</v>
      </c>
      <c r="I8" s="52">
        <f t="shared" si="3"/>
        <v>520</v>
      </c>
      <c r="J8" s="52">
        <f t="shared" si="3"/>
        <v>35</v>
      </c>
      <c r="K8" s="52">
        <f t="shared" si="3"/>
        <v>47</v>
      </c>
      <c r="L8" s="52">
        <f t="shared" si="3"/>
        <v>43</v>
      </c>
      <c r="M8" s="53">
        <f t="shared" si="3"/>
        <v>12</v>
      </c>
      <c r="N8" s="53">
        <f t="shared" si="3"/>
        <v>105</v>
      </c>
      <c r="O8" s="73">
        <f t="shared" si="3"/>
        <v>4715</v>
      </c>
      <c r="P8" s="73">
        <f t="shared" si="3"/>
        <v>762</v>
      </c>
      <c r="Q8" s="73">
        <f t="shared" si="3"/>
        <v>5477</v>
      </c>
      <c r="R8" s="26">
        <f t="shared" si="3"/>
        <v>60</v>
      </c>
      <c r="S8" s="26">
        <f t="shared" si="3"/>
        <v>0</v>
      </c>
      <c r="T8" s="73">
        <f t="shared" si="3"/>
        <v>60</v>
      </c>
    </row>
    <row r="9" spans="1:20" ht="38.25" hidden="1" outlineLevel="1">
      <c r="A9" s="309">
        <f>+A8+1</f>
        <v>11</v>
      </c>
      <c r="B9" s="294" t="s">
        <v>2355</v>
      </c>
      <c r="C9" s="310">
        <v>276</v>
      </c>
      <c r="D9" s="310">
        <v>19</v>
      </c>
      <c r="E9" s="310">
        <v>26</v>
      </c>
      <c r="F9" s="310">
        <v>25</v>
      </c>
      <c r="G9" s="310">
        <v>9</v>
      </c>
      <c r="H9" s="310">
        <v>240</v>
      </c>
      <c r="I9" s="310">
        <v>14</v>
      </c>
      <c r="J9" s="310">
        <v>2</v>
      </c>
      <c r="K9" s="310">
        <v>4</v>
      </c>
      <c r="L9" s="310">
        <v>3</v>
      </c>
      <c r="M9" s="310">
        <v>0</v>
      </c>
      <c r="N9" s="310">
        <v>1</v>
      </c>
      <c r="O9" s="311">
        <f t="shared" ref="O9:O16" si="4">SUM(C9:H9)</f>
        <v>595</v>
      </c>
      <c r="P9" s="311">
        <f t="shared" ref="P9:P16" si="5">SUM(I9:N9)</f>
        <v>24</v>
      </c>
      <c r="Q9" s="311">
        <f t="shared" ref="Q9:Q16" si="6">O9+P9</f>
        <v>619</v>
      </c>
      <c r="R9" s="312">
        <v>0</v>
      </c>
      <c r="S9" s="312">
        <v>0</v>
      </c>
      <c r="T9" s="311">
        <f>R9+S9</f>
        <v>0</v>
      </c>
    </row>
    <row r="10" spans="1:20" ht="51" hidden="1" outlineLevel="1">
      <c r="A10" s="309">
        <f t="shared" ref="A10:A52" si="7">+A9+1</f>
        <v>12</v>
      </c>
      <c r="B10" s="294" t="s">
        <v>2356</v>
      </c>
      <c r="C10" s="310">
        <v>621</v>
      </c>
      <c r="D10" s="310">
        <v>16</v>
      </c>
      <c r="E10" s="310">
        <v>35</v>
      </c>
      <c r="F10" s="310">
        <v>53</v>
      </c>
      <c r="G10" s="310">
        <v>21</v>
      </c>
      <c r="H10" s="310">
        <v>438</v>
      </c>
      <c r="I10" s="310">
        <v>75</v>
      </c>
      <c r="J10" s="310">
        <v>1</v>
      </c>
      <c r="K10" s="310">
        <v>10</v>
      </c>
      <c r="L10" s="310">
        <v>6</v>
      </c>
      <c r="M10" s="310">
        <v>5</v>
      </c>
      <c r="N10" s="310">
        <v>15</v>
      </c>
      <c r="O10" s="311">
        <f t="shared" si="4"/>
        <v>1184</v>
      </c>
      <c r="P10" s="311">
        <f t="shared" si="5"/>
        <v>112</v>
      </c>
      <c r="Q10" s="311">
        <f t="shared" si="6"/>
        <v>1296</v>
      </c>
      <c r="R10" s="312">
        <v>50</v>
      </c>
      <c r="S10" s="312">
        <v>0</v>
      </c>
      <c r="T10" s="311">
        <f t="shared" ref="T10:T16" si="8">R10+S10</f>
        <v>50</v>
      </c>
    </row>
    <row r="11" spans="1:20" ht="51" hidden="1" outlineLevel="1">
      <c r="A11" s="309">
        <f t="shared" si="7"/>
        <v>13</v>
      </c>
      <c r="B11" s="294" t="s">
        <v>2357</v>
      </c>
      <c r="C11" s="310">
        <v>513</v>
      </c>
      <c r="D11" s="310">
        <v>26</v>
      </c>
      <c r="E11" s="310">
        <v>55</v>
      </c>
      <c r="F11" s="310">
        <v>91</v>
      </c>
      <c r="G11" s="310">
        <v>31</v>
      </c>
      <c r="H11" s="310">
        <v>679</v>
      </c>
      <c r="I11" s="310">
        <v>244</v>
      </c>
      <c r="J11" s="310">
        <v>11</v>
      </c>
      <c r="K11" s="310">
        <v>16</v>
      </c>
      <c r="L11" s="310">
        <v>23</v>
      </c>
      <c r="M11" s="310">
        <v>5</v>
      </c>
      <c r="N11" s="310">
        <v>60</v>
      </c>
      <c r="O11" s="311">
        <f t="shared" si="4"/>
        <v>1395</v>
      </c>
      <c r="P11" s="311">
        <f t="shared" si="5"/>
        <v>359</v>
      </c>
      <c r="Q11" s="311">
        <f t="shared" si="6"/>
        <v>1754</v>
      </c>
      <c r="R11" s="312">
        <v>4</v>
      </c>
      <c r="S11" s="312">
        <v>0</v>
      </c>
      <c r="T11" s="311">
        <f t="shared" si="8"/>
        <v>4</v>
      </c>
    </row>
    <row r="12" spans="1:20" ht="51" hidden="1" outlineLevel="1">
      <c r="A12" s="309">
        <f t="shared" si="7"/>
        <v>14</v>
      </c>
      <c r="B12" s="294" t="s">
        <v>2358</v>
      </c>
      <c r="C12" s="310">
        <v>16</v>
      </c>
      <c r="D12" s="310">
        <v>0</v>
      </c>
      <c r="E12" s="310">
        <v>0</v>
      </c>
      <c r="F12" s="310">
        <v>4</v>
      </c>
      <c r="G12" s="310">
        <v>0</v>
      </c>
      <c r="H12" s="310">
        <v>9</v>
      </c>
      <c r="I12" s="310">
        <v>2</v>
      </c>
      <c r="J12" s="310">
        <v>0</v>
      </c>
      <c r="K12" s="310">
        <v>0</v>
      </c>
      <c r="L12" s="310">
        <v>0</v>
      </c>
      <c r="M12" s="310">
        <v>1</v>
      </c>
      <c r="N12" s="310">
        <v>1</v>
      </c>
      <c r="O12" s="311">
        <f t="shared" si="4"/>
        <v>29</v>
      </c>
      <c r="P12" s="311">
        <f t="shared" si="5"/>
        <v>4</v>
      </c>
      <c r="Q12" s="311">
        <f t="shared" si="6"/>
        <v>33</v>
      </c>
      <c r="R12" s="312">
        <v>0</v>
      </c>
      <c r="S12" s="312">
        <v>0</v>
      </c>
      <c r="T12" s="311">
        <f t="shared" si="8"/>
        <v>0</v>
      </c>
    </row>
    <row r="13" spans="1:20" ht="51" hidden="1" outlineLevel="1">
      <c r="A13" s="309">
        <f t="shared" si="7"/>
        <v>15</v>
      </c>
      <c r="B13" s="294" t="s">
        <v>2359</v>
      </c>
      <c r="C13" s="310">
        <v>151</v>
      </c>
      <c r="D13" s="310">
        <v>3</v>
      </c>
      <c r="E13" s="310">
        <v>6</v>
      </c>
      <c r="F13" s="310">
        <v>6</v>
      </c>
      <c r="G13" s="310">
        <v>0</v>
      </c>
      <c r="H13" s="310">
        <v>22</v>
      </c>
      <c r="I13" s="310">
        <v>58</v>
      </c>
      <c r="J13" s="310">
        <v>16</v>
      </c>
      <c r="K13" s="310">
        <v>0</v>
      </c>
      <c r="L13" s="310">
        <v>3</v>
      </c>
      <c r="M13" s="310">
        <v>0</v>
      </c>
      <c r="N13" s="310">
        <v>2</v>
      </c>
      <c r="O13" s="311">
        <f t="shared" si="4"/>
        <v>188</v>
      </c>
      <c r="P13" s="311">
        <f t="shared" si="5"/>
        <v>79</v>
      </c>
      <c r="Q13" s="311">
        <f t="shared" si="6"/>
        <v>267</v>
      </c>
      <c r="R13" s="312">
        <v>1</v>
      </c>
      <c r="S13" s="312">
        <v>0</v>
      </c>
      <c r="T13" s="311">
        <f t="shared" si="8"/>
        <v>1</v>
      </c>
    </row>
    <row r="14" spans="1:20" ht="51" hidden="1" outlineLevel="1">
      <c r="A14" s="309">
        <f t="shared" si="7"/>
        <v>16</v>
      </c>
      <c r="B14" s="294" t="s">
        <v>2360</v>
      </c>
      <c r="C14" s="310">
        <v>432</v>
      </c>
      <c r="D14" s="310">
        <v>28</v>
      </c>
      <c r="E14" s="310">
        <v>66</v>
      </c>
      <c r="F14" s="310">
        <v>61</v>
      </c>
      <c r="G14" s="310">
        <v>23</v>
      </c>
      <c r="H14" s="310">
        <v>208</v>
      </c>
      <c r="I14" s="310">
        <v>70</v>
      </c>
      <c r="J14" s="310">
        <v>1</v>
      </c>
      <c r="K14" s="310">
        <v>12</v>
      </c>
      <c r="L14" s="310">
        <v>3</v>
      </c>
      <c r="M14" s="310">
        <v>0</v>
      </c>
      <c r="N14" s="310">
        <v>14</v>
      </c>
      <c r="O14" s="311">
        <f t="shared" si="4"/>
        <v>818</v>
      </c>
      <c r="P14" s="311">
        <f t="shared" si="5"/>
        <v>100</v>
      </c>
      <c r="Q14" s="311">
        <f t="shared" si="6"/>
        <v>918</v>
      </c>
      <c r="R14" s="312">
        <v>1</v>
      </c>
      <c r="S14" s="312">
        <v>0</v>
      </c>
      <c r="T14" s="311">
        <f t="shared" si="8"/>
        <v>1</v>
      </c>
    </row>
    <row r="15" spans="1:20" ht="51" hidden="1" outlineLevel="1">
      <c r="A15" s="309">
        <f t="shared" si="7"/>
        <v>17</v>
      </c>
      <c r="B15" s="294" t="s">
        <v>2361</v>
      </c>
      <c r="C15" s="310">
        <v>16</v>
      </c>
      <c r="D15" s="310">
        <v>0</v>
      </c>
      <c r="E15" s="310">
        <v>1</v>
      </c>
      <c r="F15" s="310">
        <v>1</v>
      </c>
      <c r="G15" s="310">
        <v>0</v>
      </c>
      <c r="H15" s="310">
        <v>2</v>
      </c>
      <c r="I15" s="310">
        <v>3</v>
      </c>
      <c r="J15" s="310">
        <v>0</v>
      </c>
      <c r="K15" s="310">
        <v>0</v>
      </c>
      <c r="L15" s="310">
        <v>0</v>
      </c>
      <c r="M15" s="310">
        <v>0</v>
      </c>
      <c r="N15" s="310">
        <v>2</v>
      </c>
      <c r="O15" s="311">
        <f t="shared" si="4"/>
        <v>20</v>
      </c>
      <c r="P15" s="311">
        <f t="shared" si="5"/>
        <v>5</v>
      </c>
      <c r="Q15" s="311">
        <f t="shared" si="6"/>
        <v>25</v>
      </c>
      <c r="R15" s="312">
        <v>0</v>
      </c>
      <c r="S15" s="312">
        <v>0</v>
      </c>
      <c r="T15" s="311">
        <f t="shared" si="8"/>
        <v>0</v>
      </c>
    </row>
    <row r="16" spans="1:20" ht="38.25" hidden="1" outlineLevel="1">
      <c r="A16" s="309">
        <v>19</v>
      </c>
      <c r="B16" s="294" t="s">
        <v>2362</v>
      </c>
      <c r="C16" s="310">
        <v>230</v>
      </c>
      <c r="D16" s="310">
        <v>11</v>
      </c>
      <c r="E16" s="310">
        <v>20</v>
      </c>
      <c r="F16" s="310">
        <v>34</v>
      </c>
      <c r="G16" s="310">
        <v>6</v>
      </c>
      <c r="H16" s="310">
        <v>185</v>
      </c>
      <c r="I16" s="310">
        <v>54</v>
      </c>
      <c r="J16" s="310">
        <v>4</v>
      </c>
      <c r="K16" s="310">
        <v>5</v>
      </c>
      <c r="L16" s="310">
        <v>5</v>
      </c>
      <c r="M16" s="310">
        <v>1</v>
      </c>
      <c r="N16" s="310">
        <v>10</v>
      </c>
      <c r="O16" s="311">
        <f t="shared" si="4"/>
        <v>486</v>
      </c>
      <c r="P16" s="311">
        <f t="shared" si="5"/>
        <v>79</v>
      </c>
      <c r="Q16" s="311">
        <f t="shared" si="6"/>
        <v>565</v>
      </c>
      <c r="R16" s="312">
        <v>4</v>
      </c>
      <c r="S16" s="312">
        <v>0</v>
      </c>
      <c r="T16" s="311">
        <f t="shared" si="8"/>
        <v>4</v>
      </c>
    </row>
    <row r="17" spans="1:20" ht="31.5" customHeight="1" collapsed="1">
      <c r="A17" s="298">
        <f t="shared" si="7"/>
        <v>20</v>
      </c>
      <c r="B17" s="30" t="s">
        <v>2363</v>
      </c>
      <c r="C17" s="52">
        <f t="shared" ref="C17:T17" si="9">SUM(C18:C21)</f>
        <v>208</v>
      </c>
      <c r="D17" s="52">
        <f t="shared" si="9"/>
        <v>12</v>
      </c>
      <c r="E17" s="52">
        <f t="shared" si="9"/>
        <v>8</v>
      </c>
      <c r="F17" s="52">
        <f t="shared" si="9"/>
        <v>7</v>
      </c>
      <c r="G17" s="53">
        <f t="shared" si="9"/>
        <v>1</v>
      </c>
      <c r="H17" s="53">
        <f t="shared" si="9"/>
        <v>40</v>
      </c>
      <c r="I17" s="52">
        <f t="shared" si="9"/>
        <v>37</v>
      </c>
      <c r="J17" s="52">
        <f t="shared" si="9"/>
        <v>4</v>
      </c>
      <c r="K17" s="52">
        <f t="shared" si="9"/>
        <v>11</v>
      </c>
      <c r="L17" s="52">
        <f t="shared" si="9"/>
        <v>1</v>
      </c>
      <c r="M17" s="53">
        <f t="shared" si="9"/>
        <v>0</v>
      </c>
      <c r="N17" s="53">
        <f t="shared" si="9"/>
        <v>10</v>
      </c>
      <c r="O17" s="73">
        <f t="shared" si="9"/>
        <v>276</v>
      </c>
      <c r="P17" s="73">
        <f t="shared" si="9"/>
        <v>63</v>
      </c>
      <c r="Q17" s="73">
        <f t="shared" si="9"/>
        <v>339</v>
      </c>
      <c r="R17" s="26">
        <f t="shared" si="9"/>
        <v>42</v>
      </c>
      <c r="S17" s="26">
        <f t="shared" si="9"/>
        <v>0</v>
      </c>
      <c r="T17" s="73">
        <f t="shared" si="9"/>
        <v>42</v>
      </c>
    </row>
    <row r="18" spans="1:20" ht="25.5" hidden="1" outlineLevel="1">
      <c r="A18" s="309">
        <f t="shared" si="7"/>
        <v>21</v>
      </c>
      <c r="B18" s="294" t="s">
        <v>2364</v>
      </c>
      <c r="C18" s="310">
        <v>19</v>
      </c>
      <c r="D18" s="310">
        <v>0</v>
      </c>
      <c r="E18" s="310">
        <v>0</v>
      </c>
      <c r="F18" s="310">
        <v>1</v>
      </c>
      <c r="G18" s="310">
        <v>0</v>
      </c>
      <c r="H18" s="310">
        <v>3</v>
      </c>
      <c r="I18" s="310">
        <v>0</v>
      </c>
      <c r="J18" s="310">
        <v>0</v>
      </c>
      <c r="K18" s="310">
        <v>0</v>
      </c>
      <c r="L18" s="310">
        <v>0</v>
      </c>
      <c r="M18" s="310">
        <v>0</v>
      </c>
      <c r="N18" s="310">
        <v>0</v>
      </c>
      <c r="O18" s="311">
        <f>SUM(C18:N18)</f>
        <v>23</v>
      </c>
      <c r="P18" s="311">
        <f t="shared" ref="P18:P21" si="10">SUM(I18:N18)</f>
        <v>0</v>
      </c>
      <c r="Q18" s="311">
        <f t="shared" ref="Q18:Q21" si="11">O18+P18</f>
        <v>23</v>
      </c>
      <c r="R18" s="312">
        <v>16</v>
      </c>
      <c r="S18" s="312">
        <v>0</v>
      </c>
      <c r="T18" s="311">
        <f>R18+S18</f>
        <v>16</v>
      </c>
    </row>
    <row r="19" spans="1:20" ht="25.5" hidden="1" outlineLevel="1">
      <c r="A19" s="309">
        <f t="shared" si="7"/>
        <v>22</v>
      </c>
      <c r="B19" s="294" t="s">
        <v>2365</v>
      </c>
      <c r="C19" s="310">
        <v>34</v>
      </c>
      <c r="D19" s="310">
        <v>1</v>
      </c>
      <c r="E19" s="310">
        <v>1</v>
      </c>
      <c r="F19" s="310">
        <v>2</v>
      </c>
      <c r="G19" s="310">
        <v>0</v>
      </c>
      <c r="H19" s="310">
        <v>10</v>
      </c>
      <c r="I19" s="310">
        <v>1</v>
      </c>
      <c r="J19" s="310">
        <v>0</v>
      </c>
      <c r="K19" s="310">
        <v>0</v>
      </c>
      <c r="L19" s="310">
        <v>0</v>
      </c>
      <c r="M19" s="310">
        <v>0</v>
      </c>
      <c r="N19" s="310">
        <v>0</v>
      </c>
      <c r="O19" s="311">
        <f t="shared" ref="O19:O21" si="12">SUM(C19:H19)</f>
        <v>48</v>
      </c>
      <c r="P19" s="311">
        <f t="shared" si="10"/>
        <v>1</v>
      </c>
      <c r="Q19" s="311">
        <f t="shared" si="11"/>
        <v>49</v>
      </c>
      <c r="R19" s="312">
        <v>17</v>
      </c>
      <c r="S19" s="312">
        <v>0</v>
      </c>
      <c r="T19" s="311">
        <f t="shared" ref="T19:T21" si="13">R19+S19</f>
        <v>17</v>
      </c>
    </row>
    <row r="20" spans="1:20" ht="38.25" hidden="1" outlineLevel="1">
      <c r="A20" s="309">
        <f t="shared" si="7"/>
        <v>23</v>
      </c>
      <c r="B20" s="294" t="s">
        <v>2366</v>
      </c>
      <c r="C20" s="310">
        <v>123</v>
      </c>
      <c r="D20" s="310">
        <v>11</v>
      </c>
      <c r="E20" s="310">
        <v>7</v>
      </c>
      <c r="F20" s="310">
        <v>3</v>
      </c>
      <c r="G20" s="310">
        <v>0</v>
      </c>
      <c r="H20" s="310">
        <v>19</v>
      </c>
      <c r="I20" s="310">
        <v>33</v>
      </c>
      <c r="J20" s="310">
        <v>4</v>
      </c>
      <c r="K20" s="310">
        <v>11</v>
      </c>
      <c r="L20" s="310">
        <v>1</v>
      </c>
      <c r="M20" s="310">
        <v>0</v>
      </c>
      <c r="N20" s="310">
        <v>9</v>
      </c>
      <c r="O20" s="311">
        <f t="shared" si="12"/>
        <v>163</v>
      </c>
      <c r="P20" s="311">
        <f t="shared" si="10"/>
        <v>58</v>
      </c>
      <c r="Q20" s="311">
        <f t="shared" si="11"/>
        <v>221</v>
      </c>
      <c r="R20" s="312">
        <v>4</v>
      </c>
      <c r="S20" s="312">
        <v>0</v>
      </c>
      <c r="T20" s="311">
        <f t="shared" si="13"/>
        <v>4</v>
      </c>
    </row>
    <row r="21" spans="1:20" ht="38.25" hidden="1" outlineLevel="1">
      <c r="A21" s="309">
        <v>29</v>
      </c>
      <c r="B21" s="294" t="s">
        <v>2367</v>
      </c>
      <c r="C21" s="310">
        <v>32</v>
      </c>
      <c r="D21" s="310">
        <v>0</v>
      </c>
      <c r="E21" s="310">
        <v>0</v>
      </c>
      <c r="F21" s="310">
        <v>1</v>
      </c>
      <c r="G21" s="310">
        <v>1</v>
      </c>
      <c r="H21" s="310">
        <v>8</v>
      </c>
      <c r="I21" s="310">
        <v>3</v>
      </c>
      <c r="J21" s="310">
        <v>0</v>
      </c>
      <c r="K21" s="310">
        <v>0</v>
      </c>
      <c r="L21" s="310">
        <v>0</v>
      </c>
      <c r="M21" s="310">
        <v>0</v>
      </c>
      <c r="N21" s="310">
        <v>1</v>
      </c>
      <c r="O21" s="311">
        <f t="shared" si="12"/>
        <v>42</v>
      </c>
      <c r="P21" s="311">
        <f t="shared" si="10"/>
        <v>4</v>
      </c>
      <c r="Q21" s="311">
        <f t="shared" si="11"/>
        <v>46</v>
      </c>
      <c r="R21" s="312">
        <v>5</v>
      </c>
      <c r="S21" s="312">
        <v>0</v>
      </c>
      <c r="T21" s="311">
        <f t="shared" si="13"/>
        <v>5</v>
      </c>
    </row>
    <row r="22" spans="1:20" ht="63.75" collapsed="1">
      <c r="A22" s="298">
        <f t="shared" si="7"/>
        <v>30</v>
      </c>
      <c r="B22" s="30" t="s">
        <v>2368</v>
      </c>
      <c r="C22" s="52">
        <f t="shared" ref="C22:T22" si="14">SUM(C23:C25)</f>
        <v>9788</v>
      </c>
      <c r="D22" s="52">
        <f t="shared" si="14"/>
        <v>626</v>
      </c>
      <c r="E22" s="52">
        <f t="shared" si="14"/>
        <v>1153</v>
      </c>
      <c r="F22" s="52">
        <f t="shared" si="14"/>
        <v>1551</v>
      </c>
      <c r="G22" s="53">
        <f t="shared" si="14"/>
        <v>394</v>
      </c>
      <c r="H22" s="53">
        <f t="shared" si="14"/>
        <v>10012</v>
      </c>
      <c r="I22" s="52">
        <f t="shared" si="14"/>
        <v>1952</v>
      </c>
      <c r="J22" s="52">
        <f t="shared" si="14"/>
        <v>130</v>
      </c>
      <c r="K22" s="52">
        <f t="shared" si="14"/>
        <v>221</v>
      </c>
      <c r="L22" s="52">
        <f t="shared" si="14"/>
        <v>251</v>
      </c>
      <c r="M22" s="53">
        <f t="shared" si="14"/>
        <v>84</v>
      </c>
      <c r="N22" s="53">
        <f t="shared" si="14"/>
        <v>1095</v>
      </c>
      <c r="O22" s="73">
        <f t="shared" si="14"/>
        <v>23524</v>
      </c>
      <c r="P22" s="73">
        <f t="shared" si="14"/>
        <v>3733</v>
      </c>
      <c r="Q22" s="73">
        <f t="shared" si="14"/>
        <v>27257</v>
      </c>
      <c r="R22" s="26">
        <f t="shared" si="14"/>
        <v>125</v>
      </c>
      <c r="S22" s="26">
        <f t="shared" si="14"/>
        <v>1</v>
      </c>
      <c r="T22" s="73">
        <f t="shared" si="14"/>
        <v>126</v>
      </c>
    </row>
    <row r="23" spans="1:20" ht="51" hidden="1" outlineLevel="1">
      <c r="A23" s="309">
        <f t="shared" si="7"/>
        <v>31</v>
      </c>
      <c r="B23" s="294" t="s">
        <v>2369</v>
      </c>
      <c r="C23" s="310">
        <v>5066</v>
      </c>
      <c r="D23" s="310">
        <v>305</v>
      </c>
      <c r="E23" s="310">
        <v>594</v>
      </c>
      <c r="F23" s="310">
        <v>806</v>
      </c>
      <c r="G23" s="310">
        <v>192</v>
      </c>
      <c r="H23" s="310">
        <v>5928</v>
      </c>
      <c r="I23" s="310">
        <v>1116</v>
      </c>
      <c r="J23" s="310">
        <v>70</v>
      </c>
      <c r="K23" s="310">
        <v>139</v>
      </c>
      <c r="L23" s="310">
        <v>147</v>
      </c>
      <c r="M23" s="310">
        <v>48</v>
      </c>
      <c r="N23" s="310">
        <v>654</v>
      </c>
      <c r="O23" s="311">
        <f t="shared" ref="O23:O25" si="15">SUM(C23:H23)</f>
        <v>12891</v>
      </c>
      <c r="P23" s="311">
        <f t="shared" ref="P23:P25" si="16">SUM(I23:N23)</f>
        <v>2174</v>
      </c>
      <c r="Q23" s="311">
        <f t="shared" ref="Q23:Q25" si="17">O23+P23</f>
        <v>15065</v>
      </c>
      <c r="R23" s="312">
        <v>94</v>
      </c>
      <c r="S23" s="312">
        <v>1</v>
      </c>
      <c r="T23" s="311">
        <f>R23+S23</f>
        <v>95</v>
      </c>
    </row>
    <row r="24" spans="1:20" ht="25.5" hidden="1" outlineLevel="1">
      <c r="A24" s="309">
        <f t="shared" si="7"/>
        <v>32</v>
      </c>
      <c r="B24" s="294" t="s">
        <v>2370</v>
      </c>
      <c r="C24" s="310">
        <v>2902</v>
      </c>
      <c r="D24" s="310">
        <v>209</v>
      </c>
      <c r="E24" s="310">
        <v>333</v>
      </c>
      <c r="F24" s="310">
        <v>434</v>
      </c>
      <c r="G24" s="310">
        <v>118</v>
      </c>
      <c r="H24" s="310">
        <v>2170</v>
      </c>
      <c r="I24" s="310">
        <v>516</v>
      </c>
      <c r="J24" s="310">
        <v>32</v>
      </c>
      <c r="K24" s="310">
        <v>51</v>
      </c>
      <c r="L24" s="310">
        <v>68</v>
      </c>
      <c r="M24" s="310">
        <v>25</v>
      </c>
      <c r="N24" s="310">
        <v>233</v>
      </c>
      <c r="O24" s="311">
        <f t="shared" si="15"/>
        <v>6166</v>
      </c>
      <c r="P24" s="311">
        <f t="shared" si="16"/>
        <v>925</v>
      </c>
      <c r="Q24" s="311">
        <f t="shared" si="17"/>
        <v>7091</v>
      </c>
      <c r="R24" s="312">
        <v>18</v>
      </c>
      <c r="S24" s="312">
        <v>0</v>
      </c>
      <c r="T24" s="311">
        <f t="shared" ref="T24:T25" si="18">R24+S24</f>
        <v>18</v>
      </c>
    </row>
    <row r="25" spans="1:20" ht="38.25" hidden="1" outlineLevel="1">
      <c r="A25" s="309">
        <v>39</v>
      </c>
      <c r="B25" s="294" t="s">
        <v>2371</v>
      </c>
      <c r="C25" s="310">
        <v>1820</v>
      </c>
      <c r="D25" s="310">
        <v>112</v>
      </c>
      <c r="E25" s="310">
        <v>226</v>
      </c>
      <c r="F25" s="310">
        <v>311</v>
      </c>
      <c r="G25" s="310">
        <v>84</v>
      </c>
      <c r="H25" s="310">
        <v>1914</v>
      </c>
      <c r="I25" s="310">
        <v>320</v>
      </c>
      <c r="J25" s="310">
        <v>28</v>
      </c>
      <c r="K25" s="310">
        <v>31</v>
      </c>
      <c r="L25" s="310">
        <v>36</v>
      </c>
      <c r="M25" s="310">
        <v>11</v>
      </c>
      <c r="N25" s="310">
        <v>208</v>
      </c>
      <c r="O25" s="311">
        <f t="shared" si="15"/>
        <v>4467</v>
      </c>
      <c r="P25" s="311">
        <f t="shared" si="16"/>
        <v>634</v>
      </c>
      <c r="Q25" s="311">
        <f t="shared" si="17"/>
        <v>5101</v>
      </c>
      <c r="R25" s="312">
        <v>13</v>
      </c>
      <c r="S25" s="312">
        <v>0</v>
      </c>
      <c r="T25" s="311">
        <f t="shared" si="18"/>
        <v>13</v>
      </c>
    </row>
    <row r="26" spans="1:20" ht="55.5" customHeight="1" collapsed="1">
      <c r="A26" s="298">
        <f t="shared" si="7"/>
        <v>40</v>
      </c>
      <c r="B26" s="30" t="s">
        <v>3068</v>
      </c>
      <c r="C26" s="52">
        <f t="shared" ref="C26:T26" si="19">SUM(C27:C32)</f>
        <v>9546</v>
      </c>
      <c r="D26" s="52">
        <f t="shared" si="19"/>
        <v>679</v>
      </c>
      <c r="E26" s="52">
        <f t="shared" si="19"/>
        <v>1097</v>
      </c>
      <c r="F26" s="52">
        <f t="shared" si="19"/>
        <v>1423</v>
      </c>
      <c r="G26" s="53">
        <f t="shared" si="19"/>
        <v>411</v>
      </c>
      <c r="H26" s="53">
        <f t="shared" si="19"/>
        <v>9257</v>
      </c>
      <c r="I26" s="52">
        <f t="shared" si="19"/>
        <v>1277</v>
      </c>
      <c r="J26" s="52">
        <f t="shared" si="19"/>
        <v>86</v>
      </c>
      <c r="K26" s="52">
        <f t="shared" si="19"/>
        <v>104</v>
      </c>
      <c r="L26" s="52">
        <f t="shared" si="19"/>
        <v>161</v>
      </c>
      <c r="M26" s="53">
        <f t="shared" si="19"/>
        <v>43</v>
      </c>
      <c r="N26" s="53">
        <f t="shared" si="19"/>
        <v>629</v>
      </c>
      <c r="O26" s="73">
        <f t="shared" si="19"/>
        <v>22413</v>
      </c>
      <c r="P26" s="73">
        <f t="shared" si="19"/>
        <v>2300</v>
      </c>
      <c r="Q26" s="73">
        <f t="shared" si="19"/>
        <v>24713</v>
      </c>
      <c r="R26" s="26">
        <f t="shared" si="19"/>
        <v>204</v>
      </c>
      <c r="S26" s="26">
        <f t="shared" si="19"/>
        <v>2</v>
      </c>
      <c r="T26" s="73">
        <f t="shared" si="19"/>
        <v>206</v>
      </c>
    </row>
    <row r="27" spans="1:20" ht="25.5" hidden="1" outlineLevel="1">
      <c r="A27" s="309">
        <f t="shared" si="7"/>
        <v>41</v>
      </c>
      <c r="B27" s="294" t="s">
        <v>2372</v>
      </c>
      <c r="C27" s="310">
        <v>665</v>
      </c>
      <c r="D27" s="310">
        <v>91</v>
      </c>
      <c r="E27" s="310">
        <v>109</v>
      </c>
      <c r="F27" s="310">
        <v>103</v>
      </c>
      <c r="G27" s="310">
        <v>32</v>
      </c>
      <c r="H27" s="310">
        <v>345</v>
      </c>
      <c r="I27" s="310">
        <v>40</v>
      </c>
      <c r="J27" s="310">
        <v>2</v>
      </c>
      <c r="K27" s="310">
        <v>4</v>
      </c>
      <c r="L27" s="310">
        <v>2</v>
      </c>
      <c r="M27" s="310">
        <v>2</v>
      </c>
      <c r="N27" s="310">
        <v>13</v>
      </c>
      <c r="O27" s="311">
        <f t="shared" ref="O27:O32" si="20">SUM(C27:H27)</f>
        <v>1345</v>
      </c>
      <c r="P27" s="311">
        <f t="shared" ref="P27:P32" si="21">SUM(I27:N27)</f>
        <v>63</v>
      </c>
      <c r="Q27" s="311">
        <f t="shared" ref="Q27:Q32" si="22">O27+P27</f>
        <v>1408</v>
      </c>
      <c r="R27" s="312">
        <v>2</v>
      </c>
      <c r="S27" s="312">
        <v>0</v>
      </c>
      <c r="T27" s="311">
        <f>R27+S27</f>
        <v>2</v>
      </c>
    </row>
    <row r="28" spans="1:20" ht="25.5" hidden="1" outlineLevel="1">
      <c r="A28" s="309">
        <f t="shared" si="7"/>
        <v>42</v>
      </c>
      <c r="B28" s="294" t="s">
        <v>2373</v>
      </c>
      <c r="C28" s="310">
        <v>2779</v>
      </c>
      <c r="D28" s="310">
        <v>225</v>
      </c>
      <c r="E28" s="310">
        <v>386</v>
      </c>
      <c r="F28" s="310">
        <v>523</v>
      </c>
      <c r="G28" s="310">
        <v>147</v>
      </c>
      <c r="H28" s="310">
        <v>3270</v>
      </c>
      <c r="I28" s="310">
        <v>381</v>
      </c>
      <c r="J28" s="310">
        <v>33</v>
      </c>
      <c r="K28" s="310">
        <v>39</v>
      </c>
      <c r="L28" s="310">
        <v>52</v>
      </c>
      <c r="M28" s="310">
        <v>17</v>
      </c>
      <c r="N28" s="310">
        <v>180</v>
      </c>
      <c r="O28" s="311">
        <f t="shared" si="20"/>
        <v>7330</v>
      </c>
      <c r="P28" s="311">
        <f t="shared" si="21"/>
        <v>702</v>
      </c>
      <c r="Q28" s="311">
        <f t="shared" si="22"/>
        <v>8032</v>
      </c>
      <c r="R28" s="312">
        <v>32</v>
      </c>
      <c r="S28" s="312">
        <v>0</v>
      </c>
      <c r="T28" s="311">
        <f t="shared" ref="T28:T32" si="23">R28+S28</f>
        <v>32</v>
      </c>
    </row>
    <row r="29" spans="1:20" ht="25.5" hidden="1" outlineLevel="1">
      <c r="A29" s="309">
        <f t="shared" si="7"/>
        <v>43</v>
      </c>
      <c r="B29" s="294" t="s">
        <v>2374</v>
      </c>
      <c r="C29" s="310">
        <v>1007</v>
      </c>
      <c r="D29" s="310">
        <v>89</v>
      </c>
      <c r="E29" s="310">
        <v>150</v>
      </c>
      <c r="F29" s="310">
        <v>174</v>
      </c>
      <c r="G29" s="310">
        <v>47</v>
      </c>
      <c r="H29" s="310">
        <v>973</v>
      </c>
      <c r="I29" s="310">
        <v>83</v>
      </c>
      <c r="J29" s="310">
        <v>8</v>
      </c>
      <c r="K29" s="310">
        <v>7</v>
      </c>
      <c r="L29" s="310">
        <v>15</v>
      </c>
      <c r="M29" s="310">
        <v>2</v>
      </c>
      <c r="N29" s="310">
        <v>28</v>
      </c>
      <c r="O29" s="311">
        <f t="shared" si="20"/>
        <v>2440</v>
      </c>
      <c r="P29" s="311">
        <f t="shared" si="21"/>
        <v>143</v>
      </c>
      <c r="Q29" s="311">
        <f t="shared" si="22"/>
        <v>2583</v>
      </c>
      <c r="R29" s="312">
        <v>5</v>
      </c>
      <c r="S29" s="312">
        <v>0</v>
      </c>
      <c r="T29" s="311">
        <f t="shared" si="23"/>
        <v>5</v>
      </c>
    </row>
    <row r="30" spans="1:20" ht="51" hidden="1" outlineLevel="1">
      <c r="A30" s="309">
        <f t="shared" si="7"/>
        <v>44</v>
      </c>
      <c r="B30" s="294" t="s">
        <v>2375</v>
      </c>
      <c r="C30" s="310">
        <v>2344</v>
      </c>
      <c r="D30" s="310">
        <v>144</v>
      </c>
      <c r="E30" s="310">
        <v>215</v>
      </c>
      <c r="F30" s="310">
        <v>341</v>
      </c>
      <c r="G30" s="310">
        <v>100</v>
      </c>
      <c r="H30" s="310">
        <v>2559</v>
      </c>
      <c r="I30" s="310">
        <v>301</v>
      </c>
      <c r="J30" s="310">
        <v>21</v>
      </c>
      <c r="K30" s="310">
        <v>29</v>
      </c>
      <c r="L30" s="310">
        <v>41</v>
      </c>
      <c r="M30" s="310">
        <v>10</v>
      </c>
      <c r="N30" s="310">
        <v>201</v>
      </c>
      <c r="O30" s="311">
        <f t="shared" si="20"/>
        <v>5703</v>
      </c>
      <c r="P30" s="311">
        <f t="shared" si="21"/>
        <v>603</v>
      </c>
      <c r="Q30" s="311">
        <f t="shared" si="22"/>
        <v>6306</v>
      </c>
      <c r="R30" s="312">
        <v>72</v>
      </c>
      <c r="S30" s="312">
        <v>0</v>
      </c>
      <c r="T30" s="311">
        <f t="shared" si="23"/>
        <v>72</v>
      </c>
    </row>
    <row r="31" spans="1:20" ht="63.75" hidden="1" outlineLevel="1">
      <c r="A31" s="309">
        <f t="shared" si="7"/>
        <v>45</v>
      </c>
      <c r="B31" s="294" t="s">
        <v>2376</v>
      </c>
      <c r="C31" s="310">
        <v>1654</v>
      </c>
      <c r="D31" s="310">
        <v>55</v>
      </c>
      <c r="E31" s="310">
        <v>95</v>
      </c>
      <c r="F31" s="310">
        <v>105</v>
      </c>
      <c r="G31" s="310">
        <v>34</v>
      </c>
      <c r="H31" s="310">
        <v>1010</v>
      </c>
      <c r="I31" s="310">
        <v>293</v>
      </c>
      <c r="J31" s="310">
        <v>13</v>
      </c>
      <c r="K31" s="310">
        <v>12</v>
      </c>
      <c r="L31" s="310">
        <v>25</v>
      </c>
      <c r="M31" s="310">
        <v>6</v>
      </c>
      <c r="N31" s="310">
        <v>110</v>
      </c>
      <c r="O31" s="311">
        <f t="shared" si="20"/>
        <v>2953</v>
      </c>
      <c r="P31" s="311">
        <f t="shared" si="21"/>
        <v>459</v>
      </c>
      <c r="Q31" s="311">
        <f t="shared" si="22"/>
        <v>3412</v>
      </c>
      <c r="R31" s="312">
        <v>83</v>
      </c>
      <c r="S31" s="312">
        <v>2</v>
      </c>
      <c r="T31" s="311">
        <f t="shared" si="23"/>
        <v>85</v>
      </c>
    </row>
    <row r="32" spans="1:20" ht="38.25" hidden="1" outlineLevel="1">
      <c r="A32" s="309">
        <v>49</v>
      </c>
      <c r="B32" s="294" t="s">
        <v>2377</v>
      </c>
      <c r="C32" s="310">
        <v>1097</v>
      </c>
      <c r="D32" s="310">
        <v>75</v>
      </c>
      <c r="E32" s="310">
        <v>142</v>
      </c>
      <c r="F32" s="310">
        <v>177</v>
      </c>
      <c r="G32" s="310">
        <v>51</v>
      </c>
      <c r="H32" s="310">
        <v>1100</v>
      </c>
      <c r="I32" s="310">
        <v>179</v>
      </c>
      <c r="J32" s="310">
        <v>9</v>
      </c>
      <c r="K32" s="310">
        <v>13</v>
      </c>
      <c r="L32" s="310">
        <v>26</v>
      </c>
      <c r="M32" s="310">
        <v>6</v>
      </c>
      <c r="N32" s="310">
        <v>97</v>
      </c>
      <c r="O32" s="311">
        <f t="shared" si="20"/>
        <v>2642</v>
      </c>
      <c r="P32" s="311">
        <f t="shared" si="21"/>
        <v>330</v>
      </c>
      <c r="Q32" s="311">
        <f t="shared" si="22"/>
        <v>2972</v>
      </c>
      <c r="R32" s="312">
        <v>10</v>
      </c>
      <c r="S32" s="312">
        <v>0</v>
      </c>
      <c r="T32" s="311">
        <f t="shared" si="23"/>
        <v>10</v>
      </c>
    </row>
    <row r="33" spans="1:20" ht="51" collapsed="1">
      <c r="A33" s="298">
        <f t="shared" si="7"/>
        <v>50</v>
      </c>
      <c r="B33" s="30" t="s">
        <v>2378</v>
      </c>
      <c r="C33" s="52">
        <f t="shared" ref="C33:T33" si="24">SUM(C34:C37)</f>
        <v>13146</v>
      </c>
      <c r="D33" s="52">
        <f t="shared" si="24"/>
        <v>876</v>
      </c>
      <c r="E33" s="52">
        <f t="shared" si="24"/>
        <v>1545</v>
      </c>
      <c r="F33" s="52">
        <f t="shared" si="24"/>
        <v>2195</v>
      </c>
      <c r="G33" s="53">
        <f t="shared" si="24"/>
        <v>517</v>
      </c>
      <c r="H33" s="53">
        <f t="shared" si="24"/>
        <v>12063</v>
      </c>
      <c r="I33" s="52">
        <f t="shared" si="24"/>
        <v>3553</v>
      </c>
      <c r="J33" s="52">
        <f t="shared" si="24"/>
        <v>160</v>
      </c>
      <c r="K33" s="52">
        <f t="shared" si="24"/>
        <v>226</v>
      </c>
      <c r="L33" s="52">
        <f t="shared" si="24"/>
        <v>339</v>
      </c>
      <c r="M33" s="53">
        <f t="shared" si="24"/>
        <v>82</v>
      </c>
      <c r="N33" s="53">
        <f t="shared" si="24"/>
        <v>1368</v>
      </c>
      <c r="O33" s="73">
        <f t="shared" si="24"/>
        <v>30342</v>
      </c>
      <c r="P33" s="73">
        <f t="shared" si="24"/>
        <v>5728</v>
      </c>
      <c r="Q33" s="73">
        <f t="shared" si="24"/>
        <v>36070</v>
      </c>
      <c r="R33" s="26">
        <f t="shared" si="24"/>
        <v>26</v>
      </c>
      <c r="S33" s="26">
        <f t="shared" si="24"/>
        <v>5</v>
      </c>
      <c r="T33" s="73">
        <f t="shared" si="24"/>
        <v>31</v>
      </c>
    </row>
    <row r="34" spans="1:20" ht="51" hidden="1" outlineLevel="1">
      <c r="A34" s="309">
        <f t="shared" si="7"/>
        <v>51</v>
      </c>
      <c r="B34" s="294" t="s">
        <v>2379</v>
      </c>
      <c r="C34" s="310">
        <v>4898</v>
      </c>
      <c r="D34" s="310">
        <v>246</v>
      </c>
      <c r="E34" s="310">
        <v>544</v>
      </c>
      <c r="F34" s="310">
        <v>835</v>
      </c>
      <c r="G34" s="310">
        <v>181</v>
      </c>
      <c r="H34" s="310">
        <v>5204</v>
      </c>
      <c r="I34" s="310">
        <v>1288</v>
      </c>
      <c r="J34" s="310">
        <v>57</v>
      </c>
      <c r="K34" s="310">
        <v>94</v>
      </c>
      <c r="L34" s="310">
        <v>160</v>
      </c>
      <c r="M34" s="310">
        <v>37</v>
      </c>
      <c r="N34" s="310">
        <v>752</v>
      </c>
      <c r="O34" s="311">
        <f t="shared" ref="O34:O37" si="25">SUM(C34:H34)</f>
        <v>11908</v>
      </c>
      <c r="P34" s="311">
        <f t="shared" ref="P34:P37" si="26">SUM(I34:N34)</f>
        <v>2388</v>
      </c>
      <c r="Q34" s="311">
        <f t="shared" ref="Q34:Q37" si="27">O34+P34</f>
        <v>14296</v>
      </c>
      <c r="R34" s="312">
        <v>6</v>
      </c>
      <c r="S34" s="312">
        <v>3</v>
      </c>
      <c r="T34" s="311">
        <f>R34+S34</f>
        <v>9</v>
      </c>
    </row>
    <row r="35" spans="1:20" ht="38.25" hidden="1" outlineLevel="1">
      <c r="A35" s="309">
        <f t="shared" si="7"/>
        <v>52</v>
      </c>
      <c r="B35" s="294" t="s">
        <v>2380</v>
      </c>
      <c r="C35" s="310">
        <v>2145</v>
      </c>
      <c r="D35" s="310">
        <v>118</v>
      </c>
      <c r="E35" s="310">
        <v>190</v>
      </c>
      <c r="F35" s="310">
        <v>263</v>
      </c>
      <c r="G35" s="310">
        <v>75</v>
      </c>
      <c r="H35" s="310">
        <v>1140</v>
      </c>
      <c r="I35" s="310">
        <v>1238</v>
      </c>
      <c r="J35" s="310">
        <v>42</v>
      </c>
      <c r="K35" s="310">
        <v>44</v>
      </c>
      <c r="L35" s="310">
        <v>73</v>
      </c>
      <c r="M35" s="310">
        <v>12</v>
      </c>
      <c r="N35" s="310">
        <v>180</v>
      </c>
      <c r="O35" s="311">
        <f t="shared" si="25"/>
        <v>3931</v>
      </c>
      <c r="P35" s="311">
        <f t="shared" si="26"/>
        <v>1589</v>
      </c>
      <c r="Q35" s="311">
        <f t="shared" si="27"/>
        <v>5520</v>
      </c>
      <c r="R35" s="312">
        <v>4</v>
      </c>
      <c r="S35" s="312">
        <v>2</v>
      </c>
      <c r="T35" s="311">
        <f t="shared" ref="T35:T37" si="28">R35+S35</f>
        <v>6</v>
      </c>
    </row>
    <row r="36" spans="1:20" ht="25.5" hidden="1" outlineLevel="1">
      <c r="A36" s="309">
        <f t="shared" si="7"/>
        <v>53</v>
      </c>
      <c r="B36" s="294" t="s">
        <v>2381</v>
      </c>
      <c r="C36" s="310">
        <v>5166</v>
      </c>
      <c r="D36" s="310">
        <v>434</v>
      </c>
      <c r="E36" s="310">
        <v>688</v>
      </c>
      <c r="F36" s="310">
        <v>978</v>
      </c>
      <c r="G36" s="310">
        <v>216</v>
      </c>
      <c r="H36" s="310">
        <v>5022</v>
      </c>
      <c r="I36" s="310">
        <v>681</v>
      </c>
      <c r="J36" s="310">
        <v>52</v>
      </c>
      <c r="K36" s="310">
        <v>69</v>
      </c>
      <c r="L36" s="310">
        <v>82</v>
      </c>
      <c r="M36" s="310">
        <v>24</v>
      </c>
      <c r="N36" s="310">
        <v>353</v>
      </c>
      <c r="O36" s="311">
        <f t="shared" si="25"/>
        <v>12504</v>
      </c>
      <c r="P36" s="311">
        <f t="shared" si="26"/>
        <v>1261</v>
      </c>
      <c r="Q36" s="311">
        <f t="shared" si="27"/>
        <v>13765</v>
      </c>
      <c r="R36" s="312">
        <v>15</v>
      </c>
      <c r="S36" s="312">
        <v>0</v>
      </c>
      <c r="T36" s="311">
        <f t="shared" si="28"/>
        <v>15</v>
      </c>
    </row>
    <row r="37" spans="1:20" ht="38.25" hidden="1" outlineLevel="1">
      <c r="A37" s="309">
        <v>59</v>
      </c>
      <c r="B37" s="294" t="s">
        <v>2382</v>
      </c>
      <c r="C37" s="310">
        <v>937</v>
      </c>
      <c r="D37" s="310">
        <v>78</v>
      </c>
      <c r="E37" s="310">
        <v>123</v>
      </c>
      <c r="F37" s="310">
        <v>119</v>
      </c>
      <c r="G37" s="310">
        <v>45</v>
      </c>
      <c r="H37" s="310">
        <v>697</v>
      </c>
      <c r="I37" s="310">
        <v>346</v>
      </c>
      <c r="J37" s="310">
        <v>9</v>
      </c>
      <c r="K37" s="310">
        <v>19</v>
      </c>
      <c r="L37" s="310">
        <v>24</v>
      </c>
      <c r="M37" s="310">
        <v>9</v>
      </c>
      <c r="N37" s="310">
        <v>83</v>
      </c>
      <c r="O37" s="311">
        <f t="shared" si="25"/>
        <v>1999</v>
      </c>
      <c r="P37" s="311">
        <f t="shared" si="26"/>
        <v>490</v>
      </c>
      <c r="Q37" s="311">
        <f t="shared" si="27"/>
        <v>2489</v>
      </c>
      <c r="R37" s="312">
        <v>1</v>
      </c>
      <c r="S37" s="312">
        <v>0</v>
      </c>
      <c r="T37" s="311">
        <f t="shared" si="28"/>
        <v>1</v>
      </c>
    </row>
    <row r="38" spans="1:20" ht="25.5" collapsed="1">
      <c r="A38" s="298">
        <f t="shared" si="7"/>
        <v>60</v>
      </c>
      <c r="B38" s="30" t="s">
        <v>2383</v>
      </c>
      <c r="C38" s="52">
        <f t="shared" ref="C38:T38" si="29">SUM(C39:C43)</f>
        <v>6974</v>
      </c>
      <c r="D38" s="52">
        <f t="shared" si="29"/>
        <v>573</v>
      </c>
      <c r="E38" s="52">
        <f t="shared" si="29"/>
        <v>1096</v>
      </c>
      <c r="F38" s="52">
        <f t="shared" si="29"/>
        <v>1654</v>
      </c>
      <c r="G38" s="53">
        <f t="shared" si="29"/>
        <v>480</v>
      </c>
      <c r="H38" s="53">
        <f t="shared" si="29"/>
        <v>13309</v>
      </c>
      <c r="I38" s="52">
        <f t="shared" si="29"/>
        <v>1177</v>
      </c>
      <c r="J38" s="52">
        <f t="shared" si="29"/>
        <v>88</v>
      </c>
      <c r="K38" s="52">
        <f t="shared" si="29"/>
        <v>166</v>
      </c>
      <c r="L38" s="52">
        <f t="shared" si="29"/>
        <v>246</v>
      </c>
      <c r="M38" s="53">
        <f t="shared" si="29"/>
        <v>80</v>
      </c>
      <c r="N38" s="53">
        <f t="shared" si="29"/>
        <v>1422</v>
      </c>
      <c r="O38" s="73">
        <f t="shared" si="29"/>
        <v>24086</v>
      </c>
      <c r="P38" s="73">
        <f t="shared" si="29"/>
        <v>3179</v>
      </c>
      <c r="Q38" s="73">
        <f t="shared" si="29"/>
        <v>27265</v>
      </c>
      <c r="R38" s="26">
        <f t="shared" si="29"/>
        <v>98</v>
      </c>
      <c r="S38" s="26">
        <f t="shared" si="29"/>
        <v>0</v>
      </c>
      <c r="T38" s="73">
        <f t="shared" si="29"/>
        <v>98</v>
      </c>
    </row>
    <row r="39" spans="1:20" ht="25.5" hidden="1" outlineLevel="1">
      <c r="A39" s="309">
        <f t="shared" si="7"/>
        <v>61</v>
      </c>
      <c r="B39" s="294" t="s">
        <v>2384</v>
      </c>
      <c r="C39" s="310">
        <v>441</v>
      </c>
      <c r="D39" s="310">
        <v>30</v>
      </c>
      <c r="E39" s="310">
        <v>48</v>
      </c>
      <c r="F39" s="310">
        <v>97</v>
      </c>
      <c r="G39" s="310">
        <v>16</v>
      </c>
      <c r="H39" s="310">
        <v>709</v>
      </c>
      <c r="I39" s="310">
        <v>59</v>
      </c>
      <c r="J39" s="310">
        <v>0</v>
      </c>
      <c r="K39" s="310">
        <v>4</v>
      </c>
      <c r="L39" s="310">
        <v>13</v>
      </c>
      <c r="M39" s="310">
        <v>6</v>
      </c>
      <c r="N39" s="310">
        <v>103</v>
      </c>
      <c r="O39" s="311">
        <f t="shared" ref="O39:O43" si="30">SUM(C39:H39)</f>
        <v>1341</v>
      </c>
      <c r="P39" s="311">
        <f t="shared" ref="P39:P43" si="31">SUM(I39:N39)</f>
        <v>185</v>
      </c>
      <c r="Q39" s="311">
        <f t="shared" ref="Q39:Q43" si="32">O39+P39</f>
        <v>1526</v>
      </c>
      <c r="R39" s="312">
        <v>22</v>
      </c>
      <c r="S39" s="312">
        <v>0</v>
      </c>
      <c r="T39" s="311">
        <f>R39+S39</f>
        <v>22</v>
      </c>
    </row>
    <row r="40" spans="1:20" ht="25.5" hidden="1" outlineLevel="1">
      <c r="A40" s="309">
        <f t="shared" si="7"/>
        <v>62</v>
      </c>
      <c r="B40" s="294" t="s">
        <v>2385</v>
      </c>
      <c r="C40" s="310">
        <v>1776</v>
      </c>
      <c r="D40" s="310">
        <v>153</v>
      </c>
      <c r="E40" s="310">
        <v>296</v>
      </c>
      <c r="F40" s="310">
        <v>448</v>
      </c>
      <c r="G40" s="310">
        <v>145</v>
      </c>
      <c r="H40" s="310">
        <v>3029</v>
      </c>
      <c r="I40" s="310">
        <v>261</v>
      </c>
      <c r="J40" s="310">
        <v>22</v>
      </c>
      <c r="K40" s="310">
        <v>38</v>
      </c>
      <c r="L40" s="310">
        <v>53</v>
      </c>
      <c r="M40" s="310">
        <v>15</v>
      </c>
      <c r="N40" s="310">
        <v>279</v>
      </c>
      <c r="O40" s="311">
        <f t="shared" si="30"/>
        <v>5847</v>
      </c>
      <c r="P40" s="311">
        <f t="shared" si="31"/>
        <v>668</v>
      </c>
      <c r="Q40" s="311">
        <f t="shared" si="32"/>
        <v>6515</v>
      </c>
      <c r="R40" s="312">
        <v>51</v>
      </c>
      <c r="S40" s="312">
        <v>0</v>
      </c>
      <c r="T40" s="311">
        <f t="shared" ref="T40:T43" si="33">R40+S40</f>
        <v>51</v>
      </c>
    </row>
    <row r="41" spans="1:20" ht="25.5" hidden="1" outlineLevel="1">
      <c r="A41" s="309">
        <f t="shared" si="7"/>
        <v>63</v>
      </c>
      <c r="B41" s="294" t="s">
        <v>2386</v>
      </c>
      <c r="C41" s="310">
        <v>4021</v>
      </c>
      <c r="D41" s="310">
        <v>347</v>
      </c>
      <c r="E41" s="310">
        <v>660</v>
      </c>
      <c r="F41" s="310">
        <v>967</v>
      </c>
      <c r="G41" s="310">
        <v>268</v>
      </c>
      <c r="H41" s="310">
        <v>7825</v>
      </c>
      <c r="I41" s="310">
        <v>737</v>
      </c>
      <c r="J41" s="310">
        <v>62</v>
      </c>
      <c r="K41" s="310">
        <v>112</v>
      </c>
      <c r="L41" s="310">
        <v>157</v>
      </c>
      <c r="M41" s="310">
        <v>49</v>
      </c>
      <c r="N41" s="310">
        <v>885</v>
      </c>
      <c r="O41" s="311">
        <f t="shared" si="30"/>
        <v>14088</v>
      </c>
      <c r="P41" s="311">
        <f t="shared" si="31"/>
        <v>2002</v>
      </c>
      <c r="Q41" s="311">
        <f t="shared" si="32"/>
        <v>16090</v>
      </c>
      <c r="R41" s="312">
        <v>23</v>
      </c>
      <c r="S41" s="312">
        <v>0</v>
      </c>
      <c r="T41" s="311">
        <f t="shared" si="33"/>
        <v>23</v>
      </c>
    </row>
    <row r="42" spans="1:20" ht="25.5" hidden="1" outlineLevel="1">
      <c r="A42" s="309">
        <f t="shared" si="7"/>
        <v>64</v>
      </c>
      <c r="B42" s="294" t="s">
        <v>2387</v>
      </c>
      <c r="C42" s="310">
        <v>310</v>
      </c>
      <c r="D42" s="310">
        <v>8</v>
      </c>
      <c r="E42" s="310">
        <v>23</v>
      </c>
      <c r="F42" s="310">
        <v>50</v>
      </c>
      <c r="G42" s="310">
        <v>22</v>
      </c>
      <c r="H42" s="310">
        <v>1057</v>
      </c>
      <c r="I42" s="310">
        <v>25</v>
      </c>
      <c r="J42" s="310">
        <v>2</v>
      </c>
      <c r="K42" s="310">
        <v>5</v>
      </c>
      <c r="L42" s="310">
        <v>4</v>
      </c>
      <c r="M42" s="310">
        <v>3</v>
      </c>
      <c r="N42" s="310">
        <v>89</v>
      </c>
      <c r="O42" s="311">
        <f t="shared" si="30"/>
        <v>1470</v>
      </c>
      <c r="P42" s="311">
        <f t="shared" si="31"/>
        <v>128</v>
      </c>
      <c r="Q42" s="311">
        <f t="shared" si="32"/>
        <v>1598</v>
      </c>
      <c r="R42" s="312">
        <v>0</v>
      </c>
      <c r="S42" s="312">
        <v>0</v>
      </c>
      <c r="T42" s="311">
        <f t="shared" si="33"/>
        <v>0</v>
      </c>
    </row>
    <row r="43" spans="1:20" ht="38.25" hidden="1" outlineLevel="1">
      <c r="A43" s="309">
        <v>69</v>
      </c>
      <c r="B43" s="294" t="s">
        <v>2388</v>
      </c>
      <c r="C43" s="310">
        <v>426</v>
      </c>
      <c r="D43" s="310">
        <v>35</v>
      </c>
      <c r="E43" s="310">
        <v>69</v>
      </c>
      <c r="F43" s="310">
        <v>92</v>
      </c>
      <c r="G43" s="310">
        <v>29</v>
      </c>
      <c r="H43" s="310">
        <v>689</v>
      </c>
      <c r="I43" s="310">
        <v>95</v>
      </c>
      <c r="J43" s="310">
        <v>2</v>
      </c>
      <c r="K43" s="310">
        <v>7</v>
      </c>
      <c r="L43" s="310">
        <v>19</v>
      </c>
      <c r="M43" s="310">
        <v>7</v>
      </c>
      <c r="N43" s="310">
        <v>66</v>
      </c>
      <c r="O43" s="311">
        <f t="shared" si="30"/>
        <v>1340</v>
      </c>
      <c r="P43" s="311">
        <f t="shared" si="31"/>
        <v>196</v>
      </c>
      <c r="Q43" s="311">
        <f t="shared" si="32"/>
        <v>1536</v>
      </c>
      <c r="R43" s="312">
        <v>2</v>
      </c>
      <c r="S43" s="312">
        <v>0</v>
      </c>
      <c r="T43" s="311">
        <f t="shared" si="33"/>
        <v>2</v>
      </c>
    </row>
    <row r="44" spans="1:20" ht="25.5" collapsed="1">
      <c r="A44" s="298">
        <f t="shared" si="7"/>
        <v>70</v>
      </c>
      <c r="B44" s="30" t="s">
        <v>2389</v>
      </c>
      <c r="C44" s="52">
        <f t="shared" ref="C44:T44" si="34">SUM(C45:C48)</f>
        <v>979</v>
      </c>
      <c r="D44" s="52">
        <f t="shared" si="34"/>
        <v>91</v>
      </c>
      <c r="E44" s="52">
        <f t="shared" si="34"/>
        <v>150</v>
      </c>
      <c r="F44" s="52">
        <f t="shared" si="34"/>
        <v>222</v>
      </c>
      <c r="G44" s="53">
        <f t="shared" si="34"/>
        <v>80</v>
      </c>
      <c r="H44" s="53">
        <f t="shared" si="34"/>
        <v>930</v>
      </c>
      <c r="I44" s="52">
        <f t="shared" si="34"/>
        <v>188</v>
      </c>
      <c r="J44" s="52">
        <f t="shared" si="34"/>
        <v>13</v>
      </c>
      <c r="K44" s="52">
        <f t="shared" si="34"/>
        <v>22</v>
      </c>
      <c r="L44" s="52">
        <f t="shared" si="34"/>
        <v>23</v>
      </c>
      <c r="M44" s="53">
        <f t="shared" si="34"/>
        <v>6</v>
      </c>
      <c r="N44" s="53">
        <f t="shared" si="34"/>
        <v>93</v>
      </c>
      <c r="O44" s="73">
        <f t="shared" si="34"/>
        <v>2452</v>
      </c>
      <c r="P44" s="73">
        <f t="shared" si="34"/>
        <v>345</v>
      </c>
      <c r="Q44" s="73">
        <f t="shared" si="34"/>
        <v>2797</v>
      </c>
      <c r="R44" s="26">
        <f t="shared" si="34"/>
        <v>6</v>
      </c>
      <c r="S44" s="26">
        <f t="shared" si="34"/>
        <v>0</v>
      </c>
      <c r="T44" s="73">
        <f t="shared" si="34"/>
        <v>6</v>
      </c>
    </row>
    <row r="45" spans="1:20" ht="25.5" hidden="1" outlineLevel="1">
      <c r="A45" s="309">
        <f t="shared" si="7"/>
        <v>71</v>
      </c>
      <c r="B45" s="294" t="s">
        <v>2390</v>
      </c>
      <c r="C45" s="310">
        <v>765</v>
      </c>
      <c r="D45" s="310">
        <v>86</v>
      </c>
      <c r="E45" s="310">
        <v>134</v>
      </c>
      <c r="F45" s="310">
        <v>196</v>
      </c>
      <c r="G45" s="310">
        <v>70</v>
      </c>
      <c r="H45" s="310">
        <v>850</v>
      </c>
      <c r="I45" s="310">
        <v>137</v>
      </c>
      <c r="J45" s="310">
        <v>7</v>
      </c>
      <c r="K45" s="310">
        <v>20</v>
      </c>
      <c r="L45" s="310">
        <v>18</v>
      </c>
      <c r="M45" s="310">
        <v>6</v>
      </c>
      <c r="N45" s="310">
        <v>80</v>
      </c>
      <c r="O45" s="311">
        <f t="shared" ref="O45:O48" si="35">SUM(C45:H45)</f>
        <v>2101</v>
      </c>
      <c r="P45" s="311">
        <f t="shared" ref="P45:P48" si="36">SUM(I45:N45)</f>
        <v>268</v>
      </c>
      <c r="Q45" s="311">
        <f t="shared" ref="Q45:Q48" si="37">O45+P45</f>
        <v>2369</v>
      </c>
      <c r="R45" s="312">
        <v>3</v>
      </c>
      <c r="S45" s="312">
        <v>0</v>
      </c>
      <c r="T45" s="311">
        <f>R45+S45</f>
        <v>3</v>
      </c>
    </row>
    <row r="46" spans="1:20" ht="51" hidden="1" outlineLevel="1">
      <c r="A46" s="309">
        <f t="shared" si="7"/>
        <v>72</v>
      </c>
      <c r="B46" s="294" t="s">
        <v>2391</v>
      </c>
      <c r="C46" s="310">
        <v>18</v>
      </c>
      <c r="D46" s="310">
        <v>2</v>
      </c>
      <c r="E46" s="310">
        <v>1</v>
      </c>
      <c r="F46" s="310">
        <v>2</v>
      </c>
      <c r="G46" s="310">
        <v>0</v>
      </c>
      <c r="H46" s="310">
        <v>6</v>
      </c>
      <c r="I46" s="310">
        <v>3</v>
      </c>
      <c r="J46" s="310">
        <v>2</v>
      </c>
      <c r="K46" s="310">
        <v>0</v>
      </c>
      <c r="L46" s="310">
        <v>0</v>
      </c>
      <c r="M46" s="310">
        <v>0</v>
      </c>
      <c r="N46" s="310">
        <v>0</v>
      </c>
      <c r="O46" s="311">
        <f t="shared" si="35"/>
        <v>29</v>
      </c>
      <c r="P46" s="311">
        <f t="shared" si="36"/>
        <v>5</v>
      </c>
      <c r="Q46" s="311">
        <f t="shared" si="37"/>
        <v>34</v>
      </c>
      <c r="R46" s="312">
        <v>0</v>
      </c>
      <c r="S46" s="312">
        <v>0</v>
      </c>
      <c r="T46" s="311">
        <f t="shared" ref="T46:T48" si="38">R46+S46</f>
        <v>0</v>
      </c>
    </row>
    <row r="47" spans="1:20" ht="25.5" hidden="1" outlineLevel="1">
      <c r="A47" s="309">
        <f t="shared" si="7"/>
        <v>73</v>
      </c>
      <c r="B47" s="294" t="s">
        <v>2392</v>
      </c>
      <c r="C47" s="310">
        <v>78</v>
      </c>
      <c r="D47" s="310">
        <v>1</v>
      </c>
      <c r="E47" s="310">
        <v>2</v>
      </c>
      <c r="F47" s="310">
        <v>8</v>
      </c>
      <c r="G47" s="310">
        <v>4</v>
      </c>
      <c r="H47" s="310">
        <v>18</v>
      </c>
      <c r="I47" s="310">
        <v>26</v>
      </c>
      <c r="J47" s="310">
        <v>3</v>
      </c>
      <c r="K47" s="310">
        <v>1</v>
      </c>
      <c r="L47" s="310">
        <v>2</v>
      </c>
      <c r="M47" s="310">
        <v>0</v>
      </c>
      <c r="N47" s="310">
        <v>9</v>
      </c>
      <c r="O47" s="311">
        <f t="shared" si="35"/>
        <v>111</v>
      </c>
      <c r="P47" s="311">
        <f t="shared" si="36"/>
        <v>41</v>
      </c>
      <c r="Q47" s="311">
        <f t="shared" si="37"/>
        <v>152</v>
      </c>
      <c r="R47" s="312">
        <v>1</v>
      </c>
      <c r="S47" s="312">
        <v>0</v>
      </c>
      <c r="T47" s="311">
        <f t="shared" si="38"/>
        <v>1</v>
      </c>
    </row>
    <row r="48" spans="1:20" ht="38.25" hidden="1" outlineLevel="1">
      <c r="A48" s="309">
        <v>79</v>
      </c>
      <c r="B48" s="294" t="s">
        <v>2393</v>
      </c>
      <c r="C48" s="310">
        <v>118</v>
      </c>
      <c r="D48" s="310">
        <v>2</v>
      </c>
      <c r="E48" s="310">
        <v>13</v>
      </c>
      <c r="F48" s="310">
        <v>16</v>
      </c>
      <c r="G48" s="310">
        <v>6</v>
      </c>
      <c r="H48" s="310">
        <v>56</v>
      </c>
      <c r="I48" s="310">
        <v>22</v>
      </c>
      <c r="J48" s="310">
        <v>1</v>
      </c>
      <c r="K48" s="310">
        <v>1</v>
      </c>
      <c r="L48" s="310">
        <v>3</v>
      </c>
      <c r="M48" s="310">
        <v>0</v>
      </c>
      <c r="N48" s="310">
        <v>4</v>
      </c>
      <c r="O48" s="311">
        <f t="shared" si="35"/>
        <v>211</v>
      </c>
      <c r="P48" s="311">
        <f t="shared" si="36"/>
        <v>31</v>
      </c>
      <c r="Q48" s="311">
        <f t="shared" si="37"/>
        <v>242</v>
      </c>
      <c r="R48" s="312">
        <v>2</v>
      </c>
      <c r="S48" s="312">
        <v>0</v>
      </c>
      <c r="T48" s="311">
        <f t="shared" si="38"/>
        <v>2</v>
      </c>
    </row>
    <row r="49" spans="1:20" ht="38.25" collapsed="1">
      <c r="A49" s="298">
        <f t="shared" si="7"/>
        <v>80</v>
      </c>
      <c r="B49" s="30" t="s">
        <v>2394</v>
      </c>
      <c r="C49" s="52">
        <f t="shared" ref="C49:T49" si="39">SUM(C50:C53)</f>
        <v>878</v>
      </c>
      <c r="D49" s="52">
        <f t="shared" si="39"/>
        <v>17</v>
      </c>
      <c r="E49" s="52">
        <f t="shared" si="39"/>
        <v>38</v>
      </c>
      <c r="F49" s="52">
        <f t="shared" si="39"/>
        <v>46</v>
      </c>
      <c r="G49" s="53">
        <f t="shared" si="39"/>
        <v>14</v>
      </c>
      <c r="H49" s="53">
        <f t="shared" si="39"/>
        <v>214</v>
      </c>
      <c r="I49" s="52">
        <f t="shared" si="39"/>
        <v>64</v>
      </c>
      <c r="J49" s="52">
        <f t="shared" si="39"/>
        <v>2</v>
      </c>
      <c r="K49" s="52">
        <f t="shared" si="39"/>
        <v>1</v>
      </c>
      <c r="L49" s="52">
        <f t="shared" si="39"/>
        <v>8</v>
      </c>
      <c r="M49" s="53">
        <f t="shared" si="39"/>
        <v>1</v>
      </c>
      <c r="N49" s="53">
        <f t="shared" si="39"/>
        <v>17</v>
      </c>
      <c r="O49" s="73">
        <f t="shared" si="39"/>
        <v>1207</v>
      </c>
      <c r="P49" s="73">
        <f t="shared" si="39"/>
        <v>93</v>
      </c>
      <c r="Q49" s="73">
        <f t="shared" si="39"/>
        <v>1300</v>
      </c>
      <c r="R49" s="26">
        <f t="shared" si="39"/>
        <v>0</v>
      </c>
      <c r="S49" s="26">
        <f t="shared" si="39"/>
        <v>0</v>
      </c>
      <c r="T49" s="73">
        <f t="shared" si="39"/>
        <v>0</v>
      </c>
    </row>
    <row r="50" spans="1:20" ht="25.5" hidden="1" outlineLevel="1">
      <c r="A50" s="309">
        <f t="shared" si="7"/>
        <v>81</v>
      </c>
      <c r="B50" s="294" t="s">
        <v>2395</v>
      </c>
      <c r="C50" s="310">
        <v>267</v>
      </c>
      <c r="D50" s="310">
        <v>5</v>
      </c>
      <c r="E50" s="310">
        <v>11</v>
      </c>
      <c r="F50" s="310">
        <v>9</v>
      </c>
      <c r="G50" s="310">
        <v>3</v>
      </c>
      <c r="H50" s="310">
        <v>28</v>
      </c>
      <c r="I50" s="310">
        <v>13</v>
      </c>
      <c r="J50" s="310">
        <v>1</v>
      </c>
      <c r="K50" s="310">
        <v>0</v>
      </c>
      <c r="L50" s="310">
        <v>3</v>
      </c>
      <c r="M50" s="310">
        <v>0</v>
      </c>
      <c r="N50" s="310">
        <v>2</v>
      </c>
      <c r="O50" s="311">
        <f t="shared" ref="O50:O54" si="40">SUM(C50:H50)</f>
        <v>323</v>
      </c>
      <c r="P50" s="311">
        <f t="shared" ref="P50:P54" si="41">SUM(I50:N50)</f>
        <v>19</v>
      </c>
      <c r="Q50" s="311">
        <f t="shared" ref="Q50:Q54" si="42">O50+P50</f>
        <v>342</v>
      </c>
      <c r="R50" s="312">
        <v>0</v>
      </c>
      <c r="S50" s="312">
        <v>0</v>
      </c>
      <c r="T50" s="311">
        <f>R50+S50</f>
        <v>0</v>
      </c>
    </row>
    <row r="51" spans="1:20" ht="25.5" hidden="1" outlineLevel="1">
      <c r="A51" s="309">
        <f t="shared" si="7"/>
        <v>82</v>
      </c>
      <c r="B51" s="294" t="s">
        <v>2396</v>
      </c>
      <c r="C51" s="310">
        <v>125</v>
      </c>
      <c r="D51" s="310">
        <v>4</v>
      </c>
      <c r="E51" s="310">
        <v>7</v>
      </c>
      <c r="F51" s="310">
        <v>3</v>
      </c>
      <c r="G51" s="310">
        <v>1</v>
      </c>
      <c r="H51" s="310">
        <v>5</v>
      </c>
      <c r="I51" s="310">
        <v>20</v>
      </c>
      <c r="J51" s="310">
        <v>0</v>
      </c>
      <c r="K51" s="310">
        <v>0</v>
      </c>
      <c r="L51" s="310">
        <v>1</v>
      </c>
      <c r="M51" s="310">
        <v>0</v>
      </c>
      <c r="N51" s="310">
        <v>2</v>
      </c>
      <c r="O51" s="311">
        <f t="shared" si="40"/>
        <v>145</v>
      </c>
      <c r="P51" s="311">
        <f t="shared" si="41"/>
        <v>23</v>
      </c>
      <c r="Q51" s="311">
        <f t="shared" si="42"/>
        <v>168</v>
      </c>
      <c r="R51" s="312">
        <v>0</v>
      </c>
      <c r="S51" s="312">
        <v>0</v>
      </c>
      <c r="T51" s="311">
        <f t="shared" ref="T51:T53" si="43">R51+S51</f>
        <v>0</v>
      </c>
    </row>
    <row r="52" spans="1:20" ht="25.5" hidden="1" outlineLevel="1">
      <c r="A52" s="309">
        <f t="shared" si="7"/>
        <v>83</v>
      </c>
      <c r="B52" s="294" t="s">
        <v>2397</v>
      </c>
      <c r="C52" s="310">
        <v>268</v>
      </c>
      <c r="D52" s="310">
        <v>4</v>
      </c>
      <c r="E52" s="310">
        <v>15</v>
      </c>
      <c r="F52" s="310">
        <v>24</v>
      </c>
      <c r="G52" s="310">
        <v>4</v>
      </c>
      <c r="H52" s="310">
        <v>112</v>
      </c>
      <c r="I52" s="310">
        <v>11</v>
      </c>
      <c r="J52" s="310">
        <v>0</v>
      </c>
      <c r="K52" s="310">
        <v>1</v>
      </c>
      <c r="L52" s="310">
        <v>2</v>
      </c>
      <c r="M52" s="310">
        <v>1</v>
      </c>
      <c r="N52" s="310">
        <v>6</v>
      </c>
      <c r="O52" s="311">
        <f t="shared" si="40"/>
        <v>427</v>
      </c>
      <c r="P52" s="311">
        <f t="shared" si="41"/>
        <v>21</v>
      </c>
      <c r="Q52" s="311">
        <f t="shared" si="42"/>
        <v>448</v>
      </c>
      <c r="R52" s="312">
        <v>0</v>
      </c>
      <c r="S52" s="312">
        <v>0</v>
      </c>
      <c r="T52" s="311">
        <f t="shared" si="43"/>
        <v>0</v>
      </c>
    </row>
    <row r="53" spans="1:20" ht="38.25" hidden="1" outlineLevel="1">
      <c r="A53" s="309">
        <v>89</v>
      </c>
      <c r="B53" s="294" t="s">
        <v>2398</v>
      </c>
      <c r="C53" s="310">
        <v>218</v>
      </c>
      <c r="D53" s="310">
        <v>4</v>
      </c>
      <c r="E53" s="310">
        <v>5</v>
      </c>
      <c r="F53" s="310">
        <v>10</v>
      </c>
      <c r="G53" s="310">
        <v>6</v>
      </c>
      <c r="H53" s="310">
        <v>69</v>
      </c>
      <c r="I53" s="310">
        <v>20</v>
      </c>
      <c r="J53" s="310">
        <v>1</v>
      </c>
      <c r="K53" s="310">
        <v>0</v>
      </c>
      <c r="L53" s="310">
        <v>2</v>
      </c>
      <c r="M53" s="310">
        <v>0</v>
      </c>
      <c r="N53" s="310">
        <v>7</v>
      </c>
      <c r="O53" s="311">
        <f t="shared" si="40"/>
        <v>312</v>
      </c>
      <c r="P53" s="311">
        <f t="shared" si="41"/>
        <v>30</v>
      </c>
      <c r="Q53" s="311">
        <f t="shared" si="42"/>
        <v>342</v>
      </c>
      <c r="R53" s="312">
        <v>0</v>
      </c>
      <c r="S53" s="312">
        <v>0</v>
      </c>
      <c r="T53" s="311">
        <f t="shared" si="43"/>
        <v>0</v>
      </c>
    </row>
    <row r="54" spans="1:20" ht="44.25" customHeight="1" collapsed="1">
      <c r="A54" s="298">
        <v>99</v>
      </c>
      <c r="B54" s="30" t="s">
        <v>2399</v>
      </c>
      <c r="C54" s="52">
        <v>40115</v>
      </c>
      <c r="D54" s="52">
        <v>2552</v>
      </c>
      <c r="E54" s="52">
        <v>4282</v>
      </c>
      <c r="F54" s="52">
        <v>5850</v>
      </c>
      <c r="G54" s="53">
        <v>1644</v>
      </c>
      <c r="H54" s="53">
        <v>35439</v>
      </c>
      <c r="I54" s="52">
        <v>9828</v>
      </c>
      <c r="J54" s="52">
        <v>518</v>
      </c>
      <c r="K54" s="52">
        <v>819</v>
      </c>
      <c r="L54" s="52">
        <v>1049</v>
      </c>
      <c r="M54" s="53">
        <v>287</v>
      </c>
      <c r="N54" s="53">
        <v>4411</v>
      </c>
      <c r="O54" s="73">
        <f t="shared" si="40"/>
        <v>89882</v>
      </c>
      <c r="P54" s="73">
        <f t="shared" si="41"/>
        <v>16912</v>
      </c>
      <c r="Q54" s="73">
        <f t="shared" si="42"/>
        <v>106794</v>
      </c>
      <c r="R54" s="26">
        <v>504</v>
      </c>
      <c r="S54" s="26">
        <v>21</v>
      </c>
      <c r="T54" s="73">
        <f>R54+S54</f>
        <v>525</v>
      </c>
    </row>
    <row r="55" spans="1:20" ht="18.75" customHeight="1">
      <c r="A55" s="80"/>
      <c r="B55" s="81" t="s">
        <v>1111</v>
      </c>
      <c r="C55" s="82">
        <f>+C54+C49+C44+C38+C33+C26+C22+C17+C8+C7</f>
        <v>87663</v>
      </c>
      <c r="D55" s="82">
        <f t="shared" ref="D55:T55" si="44">+D54+D49+D44+D38+D33+D26+D22+D17+D8+D7</f>
        <v>5738</v>
      </c>
      <c r="E55" s="82">
        <f t="shared" si="44"/>
        <v>9943</v>
      </c>
      <c r="F55" s="82">
        <f t="shared" si="44"/>
        <v>13721</v>
      </c>
      <c r="G55" s="82">
        <f t="shared" si="44"/>
        <v>3758</v>
      </c>
      <c r="H55" s="82">
        <f t="shared" si="44"/>
        <v>86099</v>
      </c>
      <c r="I55" s="82">
        <f t="shared" si="44"/>
        <v>19515</v>
      </c>
      <c r="J55" s="82">
        <f t="shared" si="44"/>
        <v>1073</v>
      </c>
      <c r="K55" s="82">
        <f t="shared" si="44"/>
        <v>1677</v>
      </c>
      <c r="L55" s="82">
        <f t="shared" si="44"/>
        <v>2222</v>
      </c>
      <c r="M55" s="82">
        <f t="shared" si="44"/>
        <v>621</v>
      </c>
      <c r="N55" s="82">
        <f t="shared" si="44"/>
        <v>9517</v>
      </c>
      <c r="O55" s="82">
        <f t="shared" si="44"/>
        <v>206922</v>
      </c>
      <c r="P55" s="82">
        <f t="shared" si="44"/>
        <v>34625</v>
      </c>
      <c r="Q55" s="82">
        <f t="shared" si="44"/>
        <v>241547</v>
      </c>
      <c r="R55" s="82">
        <f t="shared" si="44"/>
        <v>1219</v>
      </c>
      <c r="S55" s="82">
        <f t="shared" si="44"/>
        <v>33</v>
      </c>
      <c r="T55" s="82">
        <f t="shared" si="44"/>
        <v>1252</v>
      </c>
    </row>
    <row r="56" spans="1:20" ht="15.75">
      <c r="A56" s="655" t="s">
        <v>3233</v>
      </c>
      <c r="B56" s="655"/>
      <c r="C56" s="655"/>
      <c r="D56" s="656"/>
      <c r="E56" s="656"/>
      <c r="F56" s="656"/>
      <c r="G56" s="656"/>
      <c r="H56" s="656"/>
      <c r="I56" s="656"/>
      <c r="J56" s="656"/>
      <c r="K56" s="656"/>
      <c r="L56" s="656"/>
      <c r="M56" s="656"/>
      <c r="N56" s="656"/>
      <c r="O56" s="656"/>
      <c r="P56" s="656"/>
      <c r="Q56" s="656"/>
      <c r="R56" s="656"/>
      <c r="S56" s="656"/>
      <c r="T56" s="656"/>
    </row>
  </sheetData>
  <mergeCells count="9">
    <mergeCell ref="A1:T1"/>
    <mergeCell ref="A4:A6"/>
    <mergeCell ref="B4:B6"/>
    <mergeCell ref="C4:Q4"/>
    <mergeCell ref="C5:H5"/>
    <mergeCell ref="I5:N5"/>
    <mergeCell ref="O5:Q5"/>
    <mergeCell ref="A2:T2"/>
    <mergeCell ref="R4:T5"/>
  </mergeCells>
  <printOptions horizontalCentered="1" verticalCentered="1"/>
  <pageMargins left="0" right="0" top="0" bottom="0" header="0" footer="0"/>
  <pageSetup paperSize="9" scale="80" fitToHeight="2" orientation="landscape" r:id="rId1"/>
  <ignoredErrors>
    <ignoredError sqref="E6:M6" numberStoredAsText="1"/>
    <ignoredError sqref="O7:P7 O9:P16 O8 O18:P21 O17 O23:P25 O27:P32 O34:P37 O39:P43 O45:P48 O50:P54 C49:N49" formulaRange="1"/>
    <ignoredError sqref="P8 P17 O22:P22 O26:P26 O33:P33 O38:P38 O44:P44 Q49:T49 O49:P49" formula="1" formulaRange="1"/>
    <ignoredError sqref="Q8:T8 Q17:T17 Q22:T22 Q26:T26 Q33:T33 Q38:T38 Q44:T44" formula="1"/>
  </ignoredErrors>
</worksheet>
</file>

<file path=xl/worksheets/sheet4.xml><?xml version="1.0" encoding="utf-8"?>
<worksheet xmlns="http://schemas.openxmlformats.org/spreadsheetml/2006/main" xmlns:r="http://schemas.openxmlformats.org/officeDocument/2006/relationships">
  <dimension ref="A1:T95"/>
  <sheetViews>
    <sheetView showGridLines="0" zoomScaleNormal="100" workbookViewId="0">
      <pane xSplit="2" ySplit="6" topLeftCell="C86"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4.7109375" style="10" customWidth="1"/>
    <col min="2" max="2" width="14.140625" style="10" bestFit="1" customWidth="1"/>
    <col min="3" max="3" width="10.28515625" style="10" customWidth="1"/>
    <col min="4" max="4" width="10.5703125" style="10" customWidth="1"/>
    <col min="5" max="5" width="5.42578125" style="10" bestFit="1" customWidth="1"/>
    <col min="6" max="6" width="6.42578125" style="10" bestFit="1" customWidth="1"/>
    <col min="7" max="7" width="5.42578125" style="10" bestFit="1" customWidth="1"/>
    <col min="8" max="8" width="6.42578125" style="10" bestFit="1" customWidth="1"/>
    <col min="9" max="9" width="9.28515625" style="10" customWidth="1"/>
    <col min="10" max="10" width="10.28515625" style="10" customWidth="1"/>
    <col min="11" max="12" width="5.42578125" style="10" bestFit="1" customWidth="1"/>
    <col min="13" max="13" width="5.140625" style="10" customWidth="1"/>
    <col min="14" max="14" width="5.42578125" style="10" bestFit="1" customWidth="1"/>
    <col min="15" max="15" width="7.42578125" style="10" bestFit="1" customWidth="1"/>
    <col min="16" max="16" width="6.42578125" style="10" bestFit="1" customWidth="1"/>
    <col min="17" max="17" width="7.42578125" style="10" bestFit="1" customWidth="1"/>
    <col min="18" max="19" width="8" style="10" customWidth="1"/>
    <col min="20" max="20" width="9.28515625" style="10" customWidth="1"/>
    <col min="21" max="16384" width="9.140625" style="10"/>
  </cols>
  <sheetData>
    <row r="1" spans="1:20">
      <c r="A1" s="747" t="s">
        <v>3185</v>
      </c>
      <c r="B1" s="747"/>
      <c r="C1" s="747"/>
      <c r="D1" s="747"/>
      <c r="E1" s="747"/>
      <c r="F1" s="747"/>
      <c r="G1" s="747"/>
      <c r="H1" s="747"/>
      <c r="I1" s="747"/>
      <c r="J1" s="747"/>
      <c r="K1" s="747"/>
      <c r="L1" s="747"/>
      <c r="M1" s="747"/>
      <c r="N1" s="747"/>
      <c r="O1" s="747"/>
      <c r="P1" s="747"/>
      <c r="Q1" s="747"/>
      <c r="R1" s="747"/>
      <c r="S1" s="747"/>
      <c r="T1" s="747"/>
    </row>
    <row r="2" spans="1:20">
      <c r="A2" s="757" t="s">
        <v>3186</v>
      </c>
      <c r="B2" s="757"/>
      <c r="C2" s="757"/>
      <c r="D2" s="757"/>
      <c r="E2" s="757"/>
      <c r="F2" s="757"/>
      <c r="G2" s="757"/>
      <c r="H2" s="757"/>
      <c r="I2" s="757"/>
      <c r="J2" s="757"/>
      <c r="K2" s="757"/>
      <c r="L2" s="757"/>
      <c r="M2" s="757"/>
      <c r="N2" s="757"/>
      <c r="O2" s="757"/>
      <c r="P2" s="757"/>
      <c r="Q2" s="757"/>
      <c r="R2" s="757"/>
      <c r="S2" s="757"/>
      <c r="T2" s="757"/>
    </row>
    <row r="3" spans="1:20" ht="12" customHeight="1">
      <c r="A3" s="11"/>
      <c r="B3" s="12"/>
      <c r="C3" s="91"/>
      <c r="D3" s="91"/>
      <c r="E3" s="91"/>
      <c r="F3" s="91"/>
      <c r="G3" s="91"/>
      <c r="H3" s="91"/>
      <c r="I3" s="91"/>
      <c r="J3" s="91"/>
      <c r="K3" s="91"/>
      <c r="L3" s="91"/>
      <c r="M3" s="91"/>
      <c r="N3" s="91"/>
      <c r="O3" s="91"/>
      <c r="P3" s="91"/>
      <c r="Q3" s="91"/>
      <c r="R3" s="91"/>
      <c r="S3" s="91"/>
      <c r="T3" s="198" t="s">
        <v>2937</v>
      </c>
    </row>
    <row r="4" spans="1:20" s="1" customFormat="1" ht="24" customHeight="1">
      <c r="A4" s="748" t="s">
        <v>3085</v>
      </c>
      <c r="B4" s="751" t="s">
        <v>3086</v>
      </c>
      <c r="C4" s="715" t="s">
        <v>3056</v>
      </c>
      <c r="D4" s="716"/>
      <c r="E4" s="716"/>
      <c r="F4" s="716"/>
      <c r="G4" s="716"/>
      <c r="H4" s="716"/>
      <c r="I4" s="716"/>
      <c r="J4" s="716"/>
      <c r="K4" s="716"/>
      <c r="L4" s="716"/>
      <c r="M4" s="716"/>
      <c r="N4" s="716"/>
      <c r="O4" s="716"/>
      <c r="P4" s="716"/>
      <c r="Q4" s="716"/>
      <c r="R4" s="754" t="s">
        <v>3057</v>
      </c>
      <c r="S4" s="755"/>
      <c r="T4" s="756"/>
    </row>
    <row r="5" spans="1:20" s="1" customFormat="1" ht="27.75" customHeight="1">
      <c r="A5" s="749"/>
      <c r="B5" s="752"/>
      <c r="C5" s="715" t="s">
        <v>3027</v>
      </c>
      <c r="D5" s="716"/>
      <c r="E5" s="716"/>
      <c r="F5" s="716"/>
      <c r="G5" s="716"/>
      <c r="H5" s="716"/>
      <c r="I5" s="715" t="s">
        <v>3028</v>
      </c>
      <c r="J5" s="716"/>
      <c r="K5" s="716"/>
      <c r="L5" s="716"/>
      <c r="M5" s="716"/>
      <c r="N5" s="716"/>
      <c r="O5" s="715" t="s">
        <v>2924</v>
      </c>
      <c r="P5" s="716"/>
      <c r="Q5" s="716"/>
      <c r="R5" s="755"/>
      <c r="S5" s="755"/>
      <c r="T5" s="756"/>
    </row>
    <row r="6" spans="1:20" s="1" customFormat="1" ht="51.75" customHeight="1">
      <c r="A6" s="750"/>
      <c r="B6" s="753"/>
      <c r="C6" s="234" t="s">
        <v>2969</v>
      </c>
      <c r="D6" s="229" t="s">
        <v>2956</v>
      </c>
      <c r="E6" s="189" t="s">
        <v>2895</v>
      </c>
      <c r="F6" s="189" t="s">
        <v>2896</v>
      </c>
      <c r="G6" s="189" t="s">
        <v>2897</v>
      </c>
      <c r="H6" s="229" t="s">
        <v>2957</v>
      </c>
      <c r="I6" s="234" t="s">
        <v>2969</v>
      </c>
      <c r="J6" s="229" t="s">
        <v>2956</v>
      </c>
      <c r="K6" s="189" t="s">
        <v>2895</v>
      </c>
      <c r="L6" s="189" t="s">
        <v>2896</v>
      </c>
      <c r="M6" s="189" t="s">
        <v>2897</v>
      </c>
      <c r="N6" s="229" t="s">
        <v>2957</v>
      </c>
      <c r="O6" s="270" t="s">
        <v>3027</v>
      </c>
      <c r="P6" s="409" t="s">
        <v>3028</v>
      </c>
      <c r="Q6" s="270" t="s">
        <v>2924</v>
      </c>
      <c r="R6" s="270" t="s">
        <v>3027</v>
      </c>
      <c r="S6" s="409" t="s">
        <v>3028</v>
      </c>
      <c r="T6" s="407" t="s">
        <v>2924</v>
      </c>
    </row>
    <row r="7" spans="1:20" ht="12.95" customHeight="1">
      <c r="A7" s="92" t="s">
        <v>1011</v>
      </c>
      <c r="B7" s="16" t="s">
        <v>1112</v>
      </c>
      <c r="C7" s="15">
        <v>1112</v>
      </c>
      <c r="D7" s="15">
        <v>28</v>
      </c>
      <c r="E7" s="15">
        <v>84</v>
      </c>
      <c r="F7" s="15">
        <v>162</v>
      </c>
      <c r="G7" s="15">
        <v>25</v>
      </c>
      <c r="H7" s="20">
        <v>939</v>
      </c>
      <c r="I7" s="15">
        <v>207</v>
      </c>
      <c r="J7" s="15">
        <v>2</v>
      </c>
      <c r="K7" s="15">
        <v>7</v>
      </c>
      <c r="L7" s="15">
        <v>8</v>
      </c>
      <c r="M7" s="15">
        <v>2</v>
      </c>
      <c r="N7" s="20">
        <v>40</v>
      </c>
      <c r="O7" s="93">
        <f>SUM(C7:H7)</f>
        <v>2350</v>
      </c>
      <c r="P7" s="93">
        <f>SUM(I7:N7)</f>
        <v>266</v>
      </c>
      <c r="Q7" s="93">
        <f>+P7+O7</f>
        <v>2616</v>
      </c>
      <c r="R7" s="15">
        <v>0</v>
      </c>
      <c r="S7" s="15">
        <v>0</v>
      </c>
      <c r="T7" s="93">
        <f>+S7+R7</f>
        <v>0</v>
      </c>
    </row>
    <row r="8" spans="1:20" ht="12.95" customHeight="1">
      <c r="A8" s="92" t="s">
        <v>1013</v>
      </c>
      <c r="B8" s="16" t="s">
        <v>1113</v>
      </c>
      <c r="C8" s="15">
        <v>125</v>
      </c>
      <c r="D8" s="15">
        <v>0</v>
      </c>
      <c r="E8" s="15">
        <v>4</v>
      </c>
      <c r="F8" s="15">
        <v>3</v>
      </c>
      <c r="G8" s="15">
        <v>1</v>
      </c>
      <c r="H8" s="20">
        <v>81</v>
      </c>
      <c r="I8" s="15">
        <v>54</v>
      </c>
      <c r="J8" s="15">
        <v>1</v>
      </c>
      <c r="K8" s="15">
        <v>1</v>
      </c>
      <c r="L8" s="15">
        <v>4</v>
      </c>
      <c r="M8" s="15">
        <v>0</v>
      </c>
      <c r="N8" s="20">
        <v>18</v>
      </c>
      <c r="O8" s="93">
        <f t="shared" ref="O8:O46" si="0">SUM(C8:H8)</f>
        <v>214</v>
      </c>
      <c r="P8" s="93">
        <f t="shared" ref="P8:P46" si="1">SUM(I8:N8)</f>
        <v>78</v>
      </c>
      <c r="Q8" s="93">
        <f t="shared" ref="Q8:Q46" si="2">+P8+O8</f>
        <v>292</v>
      </c>
      <c r="R8" s="15">
        <v>0</v>
      </c>
      <c r="S8" s="15">
        <v>0</v>
      </c>
      <c r="T8" s="93">
        <f t="shared" ref="T8:T46" si="3">+S8+R8</f>
        <v>0</v>
      </c>
    </row>
    <row r="9" spans="1:20" ht="12.95" customHeight="1">
      <c r="A9" s="92" t="s">
        <v>1015</v>
      </c>
      <c r="B9" s="16" t="s">
        <v>1114</v>
      </c>
      <c r="C9" s="15">
        <v>299</v>
      </c>
      <c r="D9" s="15">
        <v>7</v>
      </c>
      <c r="E9" s="15">
        <v>20</v>
      </c>
      <c r="F9" s="15">
        <v>39</v>
      </c>
      <c r="G9" s="15">
        <v>14</v>
      </c>
      <c r="H9" s="20">
        <v>268</v>
      </c>
      <c r="I9" s="15">
        <v>27</v>
      </c>
      <c r="J9" s="15">
        <v>0</v>
      </c>
      <c r="K9" s="15">
        <v>1</v>
      </c>
      <c r="L9" s="15">
        <v>2</v>
      </c>
      <c r="M9" s="15">
        <v>1</v>
      </c>
      <c r="N9" s="20">
        <v>11</v>
      </c>
      <c r="O9" s="93">
        <f t="shared" si="0"/>
        <v>647</v>
      </c>
      <c r="P9" s="93">
        <f t="shared" si="1"/>
        <v>42</v>
      </c>
      <c r="Q9" s="93">
        <f t="shared" si="2"/>
        <v>689</v>
      </c>
      <c r="R9" s="15">
        <v>0</v>
      </c>
      <c r="S9" s="15">
        <v>0</v>
      </c>
      <c r="T9" s="93">
        <f t="shared" si="3"/>
        <v>0</v>
      </c>
    </row>
    <row r="10" spans="1:20" ht="12.95" customHeight="1">
      <c r="A10" s="92" t="s">
        <v>1115</v>
      </c>
      <c r="B10" s="16" t="s">
        <v>1116</v>
      </c>
      <c r="C10" s="15">
        <v>44</v>
      </c>
      <c r="D10" s="15">
        <v>0</v>
      </c>
      <c r="E10" s="15">
        <v>0</v>
      </c>
      <c r="F10" s="15">
        <v>2</v>
      </c>
      <c r="G10" s="15">
        <v>0</v>
      </c>
      <c r="H10" s="20">
        <v>13</v>
      </c>
      <c r="I10" s="15">
        <v>0</v>
      </c>
      <c r="J10" s="15">
        <v>0</v>
      </c>
      <c r="K10" s="15">
        <v>0</v>
      </c>
      <c r="L10" s="15">
        <v>0</v>
      </c>
      <c r="M10" s="15">
        <v>0</v>
      </c>
      <c r="N10" s="20">
        <v>0</v>
      </c>
      <c r="O10" s="93">
        <f t="shared" si="0"/>
        <v>59</v>
      </c>
      <c r="P10" s="93">
        <f t="shared" si="1"/>
        <v>0</v>
      </c>
      <c r="Q10" s="93">
        <f t="shared" si="2"/>
        <v>59</v>
      </c>
      <c r="R10" s="15">
        <v>0</v>
      </c>
      <c r="S10" s="15">
        <v>0</v>
      </c>
      <c r="T10" s="93">
        <f t="shared" si="3"/>
        <v>0</v>
      </c>
    </row>
    <row r="11" spans="1:20" ht="12.95" customHeight="1">
      <c r="A11" s="92" t="s">
        <v>1017</v>
      </c>
      <c r="B11" s="16" t="s">
        <v>1117</v>
      </c>
      <c r="C11" s="15">
        <v>122</v>
      </c>
      <c r="D11" s="15">
        <v>10</v>
      </c>
      <c r="E11" s="15">
        <v>11</v>
      </c>
      <c r="F11" s="15">
        <v>25</v>
      </c>
      <c r="G11" s="15">
        <v>6</v>
      </c>
      <c r="H11" s="20">
        <v>146</v>
      </c>
      <c r="I11" s="15">
        <v>12</v>
      </c>
      <c r="J11" s="15">
        <v>0</v>
      </c>
      <c r="K11" s="15">
        <v>0</v>
      </c>
      <c r="L11" s="15">
        <v>0</v>
      </c>
      <c r="M11" s="15">
        <v>0</v>
      </c>
      <c r="N11" s="20">
        <v>3</v>
      </c>
      <c r="O11" s="93">
        <f t="shared" si="0"/>
        <v>320</v>
      </c>
      <c r="P11" s="93">
        <f t="shared" si="1"/>
        <v>15</v>
      </c>
      <c r="Q11" s="93">
        <f t="shared" si="2"/>
        <v>335</v>
      </c>
      <c r="R11" s="15">
        <v>0</v>
      </c>
      <c r="S11" s="15">
        <v>0</v>
      </c>
      <c r="T11" s="93">
        <f t="shared" si="3"/>
        <v>0</v>
      </c>
    </row>
    <row r="12" spans="1:20" ht="12.95" customHeight="1">
      <c r="A12" s="92" t="s">
        <v>1019</v>
      </c>
      <c r="B12" s="16" t="s">
        <v>1118</v>
      </c>
      <c r="C12" s="15">
        <v>8122</v>
      </c>
      <c r="D12" s="15">
        <v>425</v>
      </c>
      <c r="E12" s="15">
        <v>970</v>
      </c>
      <c r="F12" s="15">
        <v>924</v>
      </c>
      <c r="G12" s="15">
        <v>199</v>
      </c>
      <c r="H12" s="20">
        <v>5218</v>
      </c>
      <c r="I12" s="15">
        <v>1344</v>
      </c>
      <c r="J12" s="15">
        <v>20</v>
      </c>
      <c r="K12" s="15">
        <v>75</v>
      </c>
      <c r="L12" s="15">
        <v>82</v>
      </c>
      <c r="M12" s="15">
        <v>12</v>
      </c>
      <c r="N12" s="20">
        <v>302</v>
      </c>
      <c r="O12" s="93">
        <f t="shared" si="0"/>
        <v>15858</v>
      </c>
      <c r="P12" s="93">
        <f t="shared" si="1"/>
        <v>1835</v>
      </c>
      <c r="Q12" s="93">
        <f t="shared" si="2"/>
        <v>17693</v>
      </c>
      <c r="R12" s="15">
        <v>44</v>
      </c>
      <c r="S12" s="15">
        <v>2</v>
      </c>
      <c r="T12" s="93">
        <f t="shared" si="3"/>
        <v>46</v>
      </c>
    </row>
    <row r="13" spans="1:20" ht="12.95" customHeight="1">
      <c r="A13" s="92" t="s">
        <v>1021</v>
      </c>
      <c r="B13" s="16" t="s">
        <v>1119</v>
      </c>
      <c r="C13" s="15">
        <v>3364</v>
      </c>
      <c r="D13" s="15">
        <v>90</v>
      </c>
      <c r="E13" s="15">
        <v>312</v>
      </c>
      <c r="F13" s="15">
        <v>454</v>
      </c>
      <c r="G13" s="15">
        <v>94</v>
      </c>
      <c r="H13" s="20">
        <v>1914</v>
      </c>
      <c r="I13" s="15">
        <v>1159</v>
      </c>
      <c r="J13" s="15">
        <v>41</v>
      </c>
      <c r="K13" s="15">
        <v>98</v>
      </c>
      <c r="L13" s="15">
        <v>135</v>
      </c>
      <c r="M13" s="15">
        <v>32</v>
      </c>
      <c r="N13" s="20">
        <v>407</v>
      </c>
      <c r="O13" s="93">
        <f t="shared" si="0"/>
        <v>6228</v>
      </c>
      <c r="P13" s="93">
        <f t="shared" si="1"/>
        <v>1872</v>
      </c>
      <c r="Q13" s="93">
        <f t="shared" si="2"/>
        <v>8100</v>
      </c>
      <c r="R13" s="15">
        <v>2</v>
      </c>
      <c r="S13" s="15">
        <v>1</v>
      </c>
      <c r="T13" s="93">
        <f t="shared" si="3"/>
        <v>3</v>
      </c>
    </row>
    <row r="14" spans="1:20" ht="12.95" customHeight="1">
      <c r="A14" s="92" t="s">
        <v>1023</v>
      </c>
      <c r="B14" s="16" t="s">
        <v>1120</v>
      </c>
      <c r="C14" s="15">
        <v>143</v>
      </c>
      <c r="D14" s="15">
        <v>5</v>
      </c>
      <c r="E14" s="15">
        <v>12</v>
      </c>
      <c r="F14" s="15">
        <v>15</v>
      </c>
      <c r="G14" s="15">
        <v>4</v>
      </c>
      <c r="H14" s="20">
        <v>100</v>
      </c>
      <c r="I14" s="15">
        <v>3</v>
      </c>
      <c r="J14" s="15">
        <v>0</v>
      </c>
      <c r="K14" s="15">
        <v>0</v>
      </c>
      <c r="L14" s="15">
        <v>0</v>
      </c>
      <c r="M14" s="15">
        <v>0</v>
      </c>
      <c r="N14" s="20">
        <v>1</v>
      </c>
      <c r="O14" s="93">
        <f t="shared" si="0"/>
        <v>279</v>
      </c>
      <c r="P14" s="93">
        <f t="shared" si="1"/>
        <v>4</v>
      </c>
      <c r="Q14" s="93">
        <f t="shared" si="2"/>
        <v>283</v>
      </c>
      <c r="R14" s="15">
        <v>0</v>
      </c>
      <c r="S14" s="15">
        <v>0</v>
      </c>
      <c r="T14" s="93">
        <f t="shared" si="3"/>
        <v>0</v>
      </c>
    </row>
    <row r="15" spans="1:20" ht="12.95" customHeight="1">
      <c r="A15" s="92" t="s">
        <v>1025</v>
      </c>
      <c r="B15" s="16" t="s">
        <v>1121</v>
      </c>
      <c r="C15" s="15">
        <v>643</v>
      </c>
      <c r="D15" s="15">
        <v>53</v>
      </c>
      <c r="E15" s="15">
        <v>92</v>
      </c>
      <c r="F15" s="15">
        <v>151</v>
      </c>
      <c r="G15" s="15">
        <v>25</v>
      </c>
      <c r="H15" s="20">
        <v>1019</v>
      </c>
      <c r="I15" s="15">
        <v>217</v>
      </c>
      <c r="J15" s="15">
        <v>13</v>
      </c>
      <c r="K15" s="15">
        <v>15</v>
      </c>
      <c r="L15" s="15">
        <v>32</v>
      </c>
      <c r="M15" s="15">
        <v>4</v>
      </c>
      <c r="N15" s="20">
        <v>155</v>
      </c>
      <c r="O15" s="93">
        <f t="shared" si="0"/>
        <v>1983</v>
      </c>
      <c r="P15" s="93">
        <f t="shared" si="1"/>
        <v>436</v>
      </c>
      <c r="Q15" s="93">
        <f t="shared" si="2"/>
        <v>2419</v>
      </c>
      <c r="R15" s="15">
        <v>0</v>
      </c>
      <c r="S15" s="15">
        <v>0</v>
      </c>
      <c r="T15" s="93">
        <f t="shared" si="3"/>
        <v>0</v>
      </c>
    </row>
    <row r="16" spans="1:20" ht="12.95" customHeight="1">
      <c r="A16" s="94">
        <f t="shared" ref="A16:A45" si="4">+A15+1</f>
        <v>10</v>
      </c>
      <c r="B16" s="16" t="s">
        <v>1122</v>
      </c>
      <c r="C16" s="15">
        <v>854</v>
      </c>
      <c r="D16" s="15">
        <v>74</v>
      </c>
      <c r="E16" s="15">
        <v>97</v>
      </c>
      <c r="F16" s="15">
        <v>157</v>
      </c>
      <c r="G16" s="15">
        <v>21</v>
      </c>
      <c r="H16" s="20">
        <v>908</v>
      </c>
      <c r="I16" s="15">
        <v>206</v>
      </c>
      <c r="J16" s="15">
        <v>30</v>
      </c>
      <c r="K16" s="15">
        <v>32</v>
      </c>
      <c r="L16" s="15">
        <v>50</v>
      </c>
      <c r="M16" s="15">
        <v>11</v>
      </c>
      <c r="N16" s="20">
        <v>135</v>
      </c>
      <c r="O16" s="93">
        <f t="shared" si="0"/>
        <v>2111</v>
      </c>
      <c r="P16" s="93">
        <f t="shared" si="1"/>
        <v>464</v>
      </c>
      <c r="Q16" s="93">
        <f t="shared" si="2"/>
        <v>2575</v>
      </c>
      <c r="R16" s="15">
        <v>1</v>
      </c>
      <c r="S16" s="15">
        <v>0</v>
      </c>
      <c r="T16" s="93">
        <f t="shared" si="3"/>
        <v>1</v>
      </c>
    </row>
    <row r="17" spans="1:20" ht="12.95" customHeight="1">
      <c r="A17" s="94">
        <f t="shared" si="4"/>
        <v>11</v>
      </c>
      <c r="B17" s="16" t="s">
        <v>1123</v>
      </c>
      <c r="C17" s="15">
        <v>446</v>
      </c>
      <c r="D17" s="15">
        <v>83</v>
      </c>
      <c r="E17" s="15">
        <v>128</v>
      </c>
      <c r="F17" s="15">
        <v>228</v>
      </c>
      <c r="G17" s="15">
        <v>60</v>
      </c>
      <c r="H17" s="20">
        <v>936</v>
      </c>
      <c r="I17" s="15">
        <v>147</v>
      </c>
      <c r="J17" s="15">
        <v>14</v>
      </c>
      <c r="K17" s="15">
        <v>28</v>
      </c>
      <c r="L17" s="15">
        <v>42</v>
      </c>
      <c r="M17" s="15">
        <v>12</v>
      </c>
      <c r="N17" s="20">
        <v>197</v>
      </c>
      <c r="O17" s="93">
        <f t="shared" si="0"/>
        <v>1881</v>
      </c>
      <c r="P17" s="93">
        <f t="shared" si="1"/>
        <v>440</v>
      </c>
      <c r="Q17" s="93">
        <f t="shared" si="2"/>
        <v>2321</v>
      </c>
      <c r="R17" s="15">
        <v>2</v>
      </c>
      <c r="S17" s="15">
        <v>0</v>
      </c>
      <c r="T17" s="93">
        <f t="shared" si="3"/>
        <v>2</v>
      </c>
    </row>
    <row r="18" spans="1:20" ht="12.95" customHeight="1">
      <c r="A18" s="94">
        <f t="shared" si="4"/>
        <v>12</v>
      </c>
      <c r="B18" s="16" t="s">
        <v>1124</v>
      </c>
      <c r="C18" s="15">
        <v>94</v>
      </c>
      <c r="D18" s="15">
        <v>0</v>
      </c>
      <c r="E18" s="15">
        <v>1</v>
      </c>
      <c r="F18" s="15">
        <v>2</v>
      </c>
      <c r="G18" s="15">
        <v>1</v>
      </c>
      <c r="H18" s="20">
        <v>62</v>
      </c>
      <c r="I18" s="15">
        <v>2</v>
      </c>
      <c r="J18" s="15">
        <v>0</v>
      </c>
      <c r="K18" s="15">
        <v>0</v>
      </c>
      <c r="L18" s="15">
        <v>0</v>
      </c>
      <c r="M18" s="15">
        <v>0</v>
      </c>
      <c r="N18" s="20">
        <v>1</v>
      </c>
      <c r="O18" s="93">
        <f t="shared" si="0"/>
        <v>160</v>
      </c>
      <c r="P18" s="93">
        <f t="shared" si="1"/>
        <v>3</v>
      </c>
      <c r="Q18" s="93">
        <f t="shared" si="2"/>
        <v>163</v>
      </c>
      <c r="R18" s="15">
        <v>0</v>
      </c>
      <c r="S18" s="15">
        <v>0</v>
      </c>
      <c r="T18" s="93">
        <f t="shared" si="3"/>
        <v>0</v>
      </c>
    </row>
    <row r="19" spans="1:20" ht="12.95" customHeight="1">
      <c r="A19" s="94">
        <f t="shared" si="4"/>
        <v>13</v>
      </c>
      <c r="B19" s="16" t="s">
        <v>1125</v>
      </c>
      <c r="C19" s="15">
        <v>32</v>
      </c>
      <c r="D19" s="15">
        <v>0</v>
      </c>
      <c r="E19" s="15">
        <v>1</v>
      </c>
      <c r="F19" s="15">
        <v>4</v>
      </c>
      <c r="G19" s="15">
        <v>0</v>
      </c>
      <c r="H19" s="20">
        <v>27</v>
      </c>
      <c r="I19" s="15">
        <v>0</v>
      </c>
      <c r="J19" s="15">
        <v>0</v>
      </c>
      <c r="K19" s="15">
        <v>0</v>
      </c>
      <c r="L19" s="15">
        <v>0</v>
      </c>
      <c r="M19" s="15">
        <v>0</v>
      </c>
      <c r="N19" s="20">
        <v>0</v>
      </c>
      <c r="O19" s="93">
        <f t="shared" si="0"/>
        <v>64</v>
      </c>
      <c r="P19" s="93">
        <f t="shared" si="1"/>
        <v>0</v>
      </c>
      <c r="Q19" s="93">
        <f t="shared" si="2"/>
        <v>64</v>
      </c>
      <c r="R19" s="15">
        <v>0</v>
      </c>
      <c r="S19" s="15">
        <v>0</v>
      </c>
      <c r="T19" s="93">
        <f t="shared" si="3"/>
        <v>0</v>
      </c>
    </row>
    <row r="20" spans="1:20" ht="12.95" customHeight="1">
      <c r="A20" s="94">
        <f t="shared" si="4"/>
        <v>14</v>
      </c>
      <c r="B20" s="16" t="s">
        <v>1126</v>
      </c>
      <c r="C20" s="15">
        <v>377</v>
      </c>
      <c r="D20" s="15">
        <v>37</v>
      </c>
      <c r="E20" s="15">
        <v>77</v>
      </c>
      <c r="F20" s="15">
        <v>89</v>
      </c>
      <c r="G20" s="15">
        <v>17</v>
      </c>
      <c r="H20" s="20">
        <v>449</v>
      </c>
      <c r="I20" s="15">
        <v>145</v>
      </c>
      <c r="J20" s="15">
        <v>15</v>
      </c>
      <c r="K20" s="15">
        <v>26</v>
      </c>
      <c r="L20" s="15">
        <v>33</v>
      </c>
      <c r="M20" s="15">
        <v>9</v>
      </c>
      <c r="N20" s="20">
        <v>116</v>
      </c>
      <c r="O20" s="93">
        <f t="shared" si="0"/>
        <v>1046</v>
      </c>
      <c r="P20" s="93">
        <f t="shared" si="1"/>
        <v>344</v>
      </c>
      <c r="Q20" s="93">
        <f t="shared" si="2"/>
        <v>1390</v>
      </c>
      <c r="R20" s="15">
        <v>0</v>
      </c>
      <c r="S20" s="15">
        <v>0</v>
      </c>
      <c r="T20" s="93">
        <f t="shared" si="3"/>
        <v>0</v>
      </c>
    </row>
    <row r="21" spans="1:20" ht="12.95" customHeight="1">
      <c r="A21" s="94">
        <f t="shared" si="4"/>
        <v>15</v>
      </c>
      <c r="B21" s="16" t="s">
        <v>1127</v>
      </c>
      <c r="C21" s="15">
        <v>177</v>
      </c>
      <c r="D21" s="15">
        <v>5</v>
      </c>
      <c r="E21" s="15">
        <v>13</v>
      </c>
      <c r="F21" s="15">
        <v>16</v>
      </c>
      <c r="G21" s="15">
        <v>6</v>
      </c>
      <c r="H21" s="20">
        <v>186</v>
      </c>
      <c r="I21" s="15">
        <v>8</v>
      </c>
      <c r="J21" s="15">
        <v>2</v>
      </c>
      <c r="K21" s="15">
        <v>5</v>
      </c>
      <c r="L21" s="15">
        <v>5</v>
      </c>
      <c r="M21" s="15">
        <v>1</v>
      </c>
      <c r="N21" s="20">
        <v>22</v>
      </c>
      <c r="O21" s="93">
        <f t="shared" si="0"/>
        <v>403</v>
      </c>
      <c r="P21" s="93">
        <f t="shared" si="1"/>
        <v>43</v>
      </c>
      <c r="Q21" s="93">
        <f t="shared" si="2"/>
        <v>446</v>
      </c>
      <c r="R21" s="15">
        <v>0</v>
      </c>
      <c r="S21" s="15">
        <v>0</v>
      </c>
      <c r="T21" s="93">
        <f t="shared" si="3"/>
        <v>0</v>
      </c>
    </row>
    <row r="22" spans="1:20" ht="12.95" customHeight="1">
      <c r="A22" s="94">
        <f t="shared" si="4"/>
        <v>16</v>
      </c>
      <c r="B22" s="16" t="s">
        <v>1128</v>
      </c>
      <c r="C22" s="15">
        <v>5457</v>
      </c>
      <c r="D22" s="15">
        <v>624</v>
      </c>
      <c r="E22" s="15">
        <v>704</v>
      </c>
      <c r="F22" s="15">
        <v>1194</v>
      </c>
      <c r="G22" s="15">
        <v>336</v>
      </c>
      <c r="H22" s="20">
        <v>6404</v>
      </c>
      <c r="I22" s="15">
        <v>1508</v>
      </c>
      <c r="J22" s="15">
        <v>147</v>
      </c>
      <c r="K22" s="15">
        <v>156</v>
      </c>
      <c r="L22" s="15">
        <v>247</v>
      </c>
      <c r="M22" s="15">
        <v>55</v>
      </c>
      <c r="N22" s="20">
        <v>969</v>
      </c>
      <c r="O22" s="93">
        <f t="shared" si="0"/>
        <v>14719</v>
      </c>
      <c r="P22" s="93">
        <f t="shared" si="1"/>
        <v>3082</v>
      </c>
      <c r="Q22" s="93">
        <f t="shared" si="2"/>
        <v>17801</v>
      </c>
      <c r="R22" s="15">
        <v>1</v>
      </c>
      <c r="S22" s="15">
        <v>0</v>
      </c>
      <c r="T22" s="93">
        <f t="shared" si="3"/>
        <v>1</v>
      </c>
    </row>
    <row r="23" spans="1:20" ht="12.95" customHeight="1">
      <c r="A23" s="94">
        <f t="shared" si="4"/>
        <v>17</v>
      </c>
      <c r="B23" s="16" t="s">
        <v>1129</v>
      </c>
      <c r="C23" s="15">
        <v>499</v>
      </c>
      <c r="D23" s="15">
        <v>21</v>
      </c>
      <c r="E23" s="15">
        <v>41</v>
      </c>
      <c r="F23" s="15">
        <v>54</v>
      </c>
      <c r="G23" s="15">
        <v>18</v>
      </c>
      <c r="H23" s="20">
        <v>417</v>
      </c>
      <c r="I23" s="15">
        <v>62</v>
      </c>
      <c r="J23" s="15">
        <v>1</v>
      </c>
      <c r="K23" s="15">
        <v>5</v>
      </c>
      <c r="L23" s="15">
        <v>7</v>
      </c>
      <c r="M23" s="15">
        <v>2</v>
      </c>
      <c r="N23" s="20">
        <v>48</v>
      </c>
      <c r="O23" s="93">
        <f t="shared" si="0"/>
        <v>1050</v>
      </c>
      <c r="P23" s="93">
        <f t="shared" si="1"/>
        <v>125</v>
      </c>
      <c r="Q23" s="93">
        <f t="shared" si="2"/>
        <v>1175</v>
      </c>
      <c r="R23" s="15">
        <v>4</v>
      </c>
      <c r="S23" s="15">
        <v>0</v>
      </c>
      <c r="T23" s="93">
        <f t="shared" si="3"/>
        <v>4</v>
      </c>
    </row>
    <row r="24" spans="1:20" ht="12.95" customHeight="1">
      <c r="A24" s="94">
        <f t="shared" si="4"/>
        <v>18</v>
      </c>
      <c r="B24" s="16" t="s">
        <v>1130</v>
      </c>
      <c r="C24" s="15">
        <v>172</v>
      </c>
      <c r="D24" s="15">
        <v>1</v>
      </c>
      <c r="E24" s="15">
        <v>14</v>
      </c>
      <c r="F24" s="15">
        <v>9</v>
      </c>
      <c r="G24" s="15">
        <v>4</v>
      </c>
      <c r="H24" s="20">
        <v>121</v>
      </c>
      <c r="I24" s="15">
        <v>22</v>
      </c>
      <c r="J24" s="15">
        <v>0</v>
      </c>
      <c r="K24" s="15">
        <v>1</v>
      </c>
      <c r="L24" s="15">
        <v>2</v>
      </c>
      <c r="M24" s="15">
        <v>0</v>
      </c>
      <c r="N24" s="20">
        <v>11</v>
      </c>
      <c r="O24" s="93">
        <f t="shared" si="0"/>
        <v>321</v>
      </c>
      <c r="P24" s="93">
        <f t="shared" si="1"/>
        <v>36</v>
      </c>
      <c r="Q24" s="93">
        <f t="shared" si="2"/>
        <v>357</v>
      </c>
      <c r="R24" s="15">
        <v>1</v>
      </c>
      <c r="S24" s="15">
        <v>0</v>
      </c>
      <c r="T24" s="93">
        <f t="shared" si="3"/>
        <v>1</v>
      </c>
    </row>
    <row r="25" spans="1:20" ht="12.95" customHeight="1">
      <c r="A25" s="94">
        <f t="shared" si="4"/>
        <v>19</v>
      </c>
      <c r="B25" s="16" t="s">
        <v>1131</v>
      </c>
      <c r="C25" s="15">
        <v>287</v>
      </c>
      <c r="D25" s="15">
        <v>20</v>
      </c>
      <c r="E25" s="15">
        <v>24</v>
      </c>
      <c r="F25" s="15">
        <v>41</v>
      </c>
      <c r="G25" s="15">
        <v>12</v>
      </c>
      <c r="H25" s="20">
        <v>256</v>
      </c>
      <c r="I25" s="15">
        <v>17</v>
      </c>
      <c r="J25" s="15">
        <v>3</v>
      </c>
      <c r="K25" s="15">
        <v>4</v>
      </c>
      <c r="L25" s="15">
        <v>3</v>
      </c>
      <c r="M25" s="15">
        <v>0</v>
      </c>
      <c r="N25" s="20">
        <v>13</v>
      </c>
      <c r="O25" s="93">
        <f t="shared" si="0"/>
        <v>640</v>
      </c>
      <c r="P25" s="93">
        <f t="shared" si="1"/>
        <v>40</v>
      </c>
      <c r="Q25" s="93">
        <f t="shared" si="2"/>
        <v>680</v>
      </c>
      <c r="R25" s="15">
        <v>4</v>
      </c>
      <c r="S25" s="15">
        <v>0</v>
      </c>
      <c r="T25" s="93">
        <f t="shared" si="3"/>
        <v>4</v>
      </c>
    </row>
    <row r="26" spans="1:20" ht="12.95" customHeight="1">
      <c r="A26" s="94">
        <f t="shared" si="4"/>
        <v>20</v>
      </c>
      <c r="B26" s="16" t="s">
        <v>1132</v>
      </c>
      <c r="C26" s="15">
        <v>1492</v>
      </c>
      <c r="D26" s="15">
        <v>77</v>
      </c>
      <c r="E26" s="15">
        <v>174</v>
      </c>
      <c r="F26" s="15">
        <v>419</v>
      </c>
      <c r="G26" s="15">
        <v>72</v>
      </c>
      <c r="H26" s="20">
        <v>1880</v>
      </c>
      <c r="I26" s="15">
        <v>490</v>
      </c>
      <c r="J26" s="15">
        <v>27</v>
      </c>
      <c r="K26" s="15">
        <v>57</v>
      </c>
      <c r="L26" s="15">
        <v>131</v>
      </c>
      <c r="M26" s="15">
        <v>13</v>
      </c>
      <c r="N26" s="20">
        <v>349</v>
      </c>
      <c r="O26" s="93">
        <f t="shared" si="0"/>
        <v>4114</v>
      </c>
      <c r="P26" s="93">
        <f t="shared" si="1"/>
        <v>1067</v>
      </c>
      <c r="Q26" s="93">
        <f t="shared" si="2"/>
        <v>5181</v>
      </c>
      <c r="R26" s="15">
        <v>0</v>
      </c>
      <c r="S26" s="15">
        <v>0</v>
      </c>
      <c r="T26" s="93">
        <f t="shared" si="3"/>
        <v>0</v>
      </c>
    </row>
    <row r="27" spans="1:20" ht="12.95" customHeight="1">
      <c r="A27" s="94">
        <f t="shared" si="4"/>
        <v>21</v>
      </c>
      <c r="B27" s="16" t="s">
        <v>1133</v>
      </c>
      <c r="C27" s="15">
        <v>469</v>
      </c>
      <c r="D27" s="15">
        <v>2</v>
      </c>
      <c r="E27" s="15">
        <v>3</v>
      </c>
      <c r="F27" s="15">
        <v>13</v>
      </c>
      <c r="G27" s="15">
        <v>1</v>
      </c>
      <c r="H27" s="20">
        <v>196</v>
      </c>
      <c r="I27" s="15">
        <v>70</v>
      </c>
      <c r="J27" s="15">
        <v>0</v>
      </c>
      <c r="K27" s="15">
        <v>0</v>
      </c>
      <c r="L27" s="15">
        <v>0</v>
      </c>
      <c r="M27" s="15">
        <v>0</v>
      </c>
      <c r="N27" s="20">
        <v>12</v>
      </c>
      <c r="O27" s="93">
        <f t="shared" si="0"/>
        <v>684</v>
      </c>
      <c r="P27" s="93">
        <f t="shared" si="1"/>
        <v>82</v>
      </c>
      <c r="Q27" s="93">
        <f t="shared" si="2"/>
        <v>766</v>
      </c>
      <c r="R27" s="15">
        <v>0</v>
      </c>
      <c r="S27" s="15">
        <v>0</v>
      </c>
      <c r="T27" s="93">
        <f t="shared" si="3"/>
        <v>0</v>
      </c>
    </row>
    <row r="28" spans="1:20" ht="12.95" customHeight="1">
      <c r="A28" s="94">
        <f t="shared" si="4"/>
        <v>22</v>
      </c>
      <c r="B28" s="16" t="s">
        <v>1134</v>
      </c>
      <c r="C28" s="15">
        <v>269</v>
      </c>
      <c r="D28" s="15">
        <v>22</v>
      </c>
      <c r="E28" s="15">
        <v>19</v>
      </c>
      <c r="F28" s="15">
        <v>40</v>
      </c>
      <c r="G28" s="15">
        <v>6</v>
      </c>
      <c r="H28" s="20">
        <v>189</v>
      </c>
      <c r="I28" s="15">
        <v>96</v>
      </c>
      <c r="J28" s="15">
        <v>27</v>
      </c>
      <c r="K28" s="15">
        <v>17</v>
      </c>
      <c r="L28" s="15">
        <v>24</v>
      </c>
      <c r="M28" s="15">
        <v>8</v>
      </c>
      <c r="N28" s="20">
        <v>39</v>
      </c>
      <c r="O28" s="93">
        <f t="shared" si="0"/>
        <v>545</v>
      </c>
      <c r="P28" s="93">
        <f t="shared" si="1"/>
        <v>211</v>
      </c>
      <c r="Q28" s="93">
        <f t="shared" si="2"/>
        <v>756</v>
      </c>
      <c r="R28" s="15">
        <v>0</v>
      </c>
      <c r="S28" s="15">
        <v>0</v>
      </c>
      <c r="T28" s="93">
        <f t="shared" si="3"/>
        <v>0</v>
      </c>
    </row>
    <row r="29" spans="1:20" ht="12.95" customHeight="1">
      <c r="A29" s="94">
        <f t="shared" si="4"/>
        <v>23</v>
      </c>
      <c r="B29" s="16" t="s">
        <v>1135</v>
      </c>
      <c r="C29" s="15">
        <v>258</v>
      </c>
      <c r="D29" s="15">
        <v>8</v>
      </c>
      <c r="E29" s="15">
        <v>4</v>
      </c>
      <c r="F29" s="15">
        <v>21</v>
      </c>
      <c r="G29" s="15">
        <v>3</v>
      </c>
      <c r="H29" s="20">
        <v>235</v>
      </c>
      <c r="I29" s="15">
        <v>30</v>
      </c>
      <c r="J29" s="15">
        <v>4</v>
      </c>
      <c r="K29" s="15">
        <v>2</v>
      </c>
      <c r="L29" s="15">
        <v>7</v>
      </c>
      <c r="M29" s="15">
        <v>2</v>
      </c>
      <c r="N29" s="20">
        <v>16</v>
      </c>
      <c r="O29" s="93">
        <f t="shared" si="0"/>
        <v>529</v>
      </c>
      <c r="P29" s="93">
        <f t="shared" si="1"/>
        <v>61</v>
      </c>
      <c r="Q29" s="93">
        <f t="shared" si="2"/>
        <v>590</v>
      </c>
      <c r="R29" s="15">
        <v>0</v>
      </c>
      <c r="S29" s="15">
        <v>0</v>
      </c>
      <c r="T29" s="93">
        <f t="shared" si="3"/>
        <v>0</v>
      </c>
    </row>
    <row r="30" spans="1:20" ht="12.95" customHeight="1">
      <c r="A30" s="94">
        <f t="shared" si="4"/>
        <v>24</v>
      </c>
      <c r="B30" s="16" t="s">
        <v>1136</v>
      </c>
      <c r="C30" s="15">
        <v>59</v>
      </c>
      <c r="D30" s="15">
        <v>2</v>
      </c>
      <c r="E30" s="15">
        <v>3</v>
      </c>
      <c r="F30" s="15">
        <v>6</v>
      </c>
      <c r="G30" s="15">
        <v>1</v>
      </c>
      <c r="H30" s="20">
        <v>65</v>
      </c>
      <c r="I30" s="15">
        <v>9</v>
      </c>
      <c r="J30" s="15">
        <v>0</v>
      </c>
      <c r="K30" s="15">
        <v>0</v>
      </c>
      <c r="L30" s="15">
        <v>1</v>
      </c>
      <c r="M30" s="15">
        <v>0</v>
      </c>
      <c r="N30" s="20">
        <v>2</v>
      </c>
      <c r="O30" s="93">
        <f t="shared" si="0"/>
        <v>136</v>
      </c>
      <c r="P30" s="93">
        <f t="shared" si="1"/>
        <v>12</v>
      </c>
      <c r="Q30" s="93">
        <f t="shared" si="2"/>
        <v>148</v>
      </c>
      <c r="R30" s="15">
        <v>0</v>
      </c>
      <c r="S30" s="15">
        <v>0</v>
      </c>
      <c r="T30" s="93">
        <f t="shared" si="3"/>
        <v>0</v>
      </c>
    </row>
    <row r="31" spans="1:20" ht="12.95" customHeight="1">
      <c r="A31" s="94">
        <f t="shared" si="4"/>
        <v>25</v>
      </c>
      <c r="B31" s="16" t="s">
        <v>1137</v>
      </c>
      <c r="C31" s="15">
        <v>325</v>
      </c>
      <c r="D31" s="15">
        <v>3</v>
      </c>
      <c r="E31" s="15">
        <v>14</v>
      </c>
      <c r="F31" s="15">
        <v>21</v>
      </c>
      <c r="G31" s="15">
        <v>8</v>
      </c>
      <c r="H31" s="20">
        <v>236</v>
      </c>
      <c r="I31" s="15">
        <v>19</v>
      </c>
      <c r="J31" s="15">
        <v>0</v>
      </c>
      <c r="K31" s="15">
        <v>0</v>
      </c>
      <c r="L31" s="15">
        <v>1</v>
      </c>
      <c r="M31" s="15">
        <v>0</v>
      </c>
      <c r="N31" s="20">
        <v>9</v>
      </c>
      <c r="O31" s="93">
        <f t="shared" si="0"/>
        <v>607</v>
      </c>
      <c r="P31" s="93">
        <f t="shared" si="1"/>
        <v>29</v>
      </c>
      <c r="Q31" s="93">
        <f t="shared" si="2"/>
        <v>636</v>
      </c>
      <c r="R31" s="15">
        <v>0</v>
      </c>
      <c r="S31" s="15">
        <v>0</v>
      </c>
      <c r="T31" s="93">
        <f t="shared" si="3"/>
        <v>0</v>
      </c>
    </row>
    <row r="32" spans="1:20" ht="12.95" customHeight="1">
      <c r="A32" s="94">
        <f t="shared" si="4"/>
        <v>26</v>
      </c>
      <c r="B32" s="16" t="s">
        <v>1138</v>
      </c>
      <c r="C32" s="15">
        <v>1320</v>
      </c>
      <c r="D32" s="15">
        <v>161</v>
      </c>
      <c r="E32" s="15">
        <v>231</v>
      </c>
      <c r="F32" s="15">
        <v>503</v>
      </c>
      <c r="G32" s="15">
        <v>93</v>
      </c>
      <c r="H32" s="20">
        <v>2074</v>
      </c>
      <c r="I32" s="15">
        <v>360</v>
      </c>
      <c r="J32" s="15">
        <v>41</v>
      </c>
      <c r="K32" s="15">
        <v>56</v>
      </c>
      <c r="L32" s="15">
        <v>123</v>
      </c>
      <c r="M32" s="15">
        <v>21</v>
      </c>
      <c r="N32" s="20">
        <v>318</v>
      </c>
      <c r="O32" s="93">
        <f t="shared" si="0"/>
        <v>4382</v>
      </c>
      <c r="P32" s="93">
        <f t="shared" si="1"/>
        <v>919</v>
      </c>
      <c r="Q32" s="93">
        <f t="shared" si="2"/>
        <v>5301</v>
      </c>
      <c r="R32" s="15">
        <v>2</v>
      </c>
      <c r="S32" s="15">
        <v>0</v>
      </c>
      <c r="T32" s="93">
        <f t="shared" si="3"/>
        <v>2</v>
      </c>
    </row>
    <row r="33" spans="1:20" ht="12.95" customHeight="1">
      <c r="A33" s="94">
        <f t="shared" si="4"/>
        <v>27</v>
      </c>
      <c r="B33" s="16" t="s">
        <v>1139</v>
      </c>
      <c r="C33" s="15">
        <v>1003</v>
      </c>
      <c r="D33" s="15">
        <v>60</v>
      </c>
      <c r="E33" s="15">
        <v>110</v>
      </c>
      <c r="F33" s="15">
        <v>208</v>
      </c>
      <c r="G33" s="15">
        <v>75</v>
      </c>
      <c r="H33" s="20">
        <v>1422</v>
      </c>
      <c r="I33" s="15">
        <v>51</v>
      </c>
      <c r="J33" s="15">
        <v>2</v>
      </c>
      <c r="K33" s="15">
        <v>5</v>
      </c>
      <c r="L33" s="15">
        <v>4</v>
      </c>
      <c r="M33" s="15">
        <v>2</v>
      </c>
      <c r="N33" s="20">
        <v>34</v>
      </c>
      <c r="O33" s="93">
        <f t="shared" si="0"/>
        <v>2878</v>
      </c>
      <c r="P33" s="93">
        <f t="shared" si="1"/>
        <v>98</v>
      </c>
      <c r="Q33" s="93">
        <f t="shared" si="2"/>
        <v>2976</v>
      </c>
      <c r="R33" s="15">
        <v>0</v>
      </c>
      <c r="S33" s="15">
        <v>0</v>
      </c>
      <c r="T33" s="93">
        <f t="shared" si="3"/>
        <v>0</v>
      </c>
    </row>
    <row r="34" spans="1:20" ht="12.95" customHeight="1">
      <c r="A34" s="94">
        <f t="shared" si="4"/>
        <v>28</v>
      </c>
      <c r="B34" s="16" t="s">
        <v>1140</v>
      </c>
      <c r="C34" s="15">
        <v>139</v>
      </c>
      <c r="D34" s="15">
        <v>2</v>
      </c>
      <c r="E34" s="15">
        <v>2</v>
      </c>
      <c r="F34" s="15">
        <v>10</v>
      </c>
      <c r="G34" s="15">
        <v>0</v>
      </c>
      <c r="H34" s="20">
        <v>147</v>
      </c>
      <c r="I34" s="15">
        <v>17</v>
      </c>
      <c r="J34" s="15">
        <v>0</v>
      </c>
      <c r="K34" s="15">
        <v>0</v>
      </c>
      <c r="L34" s="15">
        <v>3</v>
      </c>
      <c r="M34" s="15">
        <v>0</v>
      </c>
      <c r="N34" s="20">
        <v>14</v>
      </c>
      <c r="O34" s="93">
        <f t="shared" si="0"/>
        <v>300</v>
      </c>
      <c r="P34" s="93">
        <f t="shared" si="1"/>
        <v>34</v>
      </c>
      <c r="Q34" s="93">
        <f t="shared" si="2"/>
        <v>334</v>
      </c>
      <c r="R34" s="15">
        <v>1</v>
      </c>
      <c r="S34" s="15">
        <v>0</v>
      </c>
      <c r="T34" s="93">
        <f t="shared" si="3"/>
        <v>1</v>
      </c>
    </row>
    <row r="35" spans="1:20" ht="12.95" customHeight="1">
      <c r="A35" s="94">
        <f t="shared" si="4"/>
        <v>29</v>
      </c>
      <c r="B35" s="16" t="s">
        <v>1141</v>
      </c>
      <c r="C35" s="15">
        <v>66</v>
      </c>
      <c r="D35" s="15">
        <v>0</v>
      </c>
      <c r="E35" s="15">
        <v>1</v>
      </c>
      <c r="F35" s="15">
        <v>3</v>
      </c>
      <c r="G35" s="15">
        <v>0</v>
      </c>
      <c r="H35" s="20">
        <v>41</v>
      </c>
      <c r="I35" s="15">
        <v>0</v>
      </c>
      <c r="J35" s="15">
        <v>0</v>
      </c>
      <c r="K35" s="15">
        <v>0</v>
      </c>
      <c r="L35" s="15">
        <v>0</v>
      </c>
      <c r="M35" s="15">
        <v>0</v>
      </c>
      <c r="N35" s="20">
        <v>0</v>
      </c>
      <c r="O35" s="93">
        <f t="shared" si="0"/>
        <v>111</v>
      </c>
      <c r="P35" s="93">
        <f t="shared" si="1"/>
        <v>0</v>
      </c>
      <c r="Q35" s="93">
        <f t="shared" si="2"/>
        <v>111</v>
      </c>
      <c r="R35" s="15">
        <v>0</v>
      </c>
      <c r="S35" s="15">
        <v>0</v>
      </c>
      <c r="T35" s="93">
        <f t="shared" si="3"/>
        <v>0</v>
      </c>
    </row>
    <row r="36" spans="1:20" ht="12.95" customHeight="1">
      <c r="A36" s="94">
        <f t="shared" si="4"/>
        <v>30</v>
      </c>
      <c r="B36" s="16" t="s">
        <v>1142</v>
      </c>
      <c r="C36" s="15">
        <v>15</v>
      </c>
      <c r="D36" s="15">
        <v>0</v>
      </c>
      <c r="E36" s="15">
        <v>0</v>
      </c>
      <c r="F36" s="15">
        <v>0</v>
      </c>
      <c r="G36" s="15">
        <v>0</v>
      </c>
      <c r="H36" s="20">
        <v>13</v>
      </c>
      <c r="I36" s="15">
        <v>0</v>
      </c>
      <c r="J36" s="15">
        <v>0</v>
      </c>
      <c r="K36" s="15">
        <v>0</v>
      </c>
      <c r="L36" s="15">
        <v>0</v>
      </c>
      <c r="M36" s="15">
        <v>0</v>
      </c>
      <c r="N36" s="20">
        <v>0</v>
      </c>
      <c r="O36" s="93">
        <f t="shared" si="0"/>
        <v>28</v>
      </c>
      <c r="P36" s="93">
        <f t="shared" si="1"/>
        <v>0</v>
      </c>
      <c r="Q36" s="93">
        <f t="shared" si="2"/>
        <v>28</v>
      </c>
      <c r="R36" s="15">
        <v>0</v>
      </c>
      <c r="S36" s="15">
        <v>0</v>
      </c>
      <c r="T36" s="93">
        <f t="shared" si="3"/>
        <v>0</v>
      </c>
    </row>
    <row r="37" spans="1:20" ht="12.95" customHeight="1">
      <c r="A37" s="94">
        <f t="shared" si="4"/>
        <v>31</v>
      </c>
      <c r="B37" s="16" t="s">
        <v>1143</v>
      </c>
      <c r="C37" s="15">
        <v>565</v>
      </c>
      <c r="D37" s="15">
        <v>45</v>
      </c>
      <c r="E37" s="15">
        <v>74</v>
      </c>
      <c r="F37" s="15">
        <v>115</v>
      </c>
      <c r="G37" s="15">
        <v>21</v>
      </c>
      <c r="H37" s="20">
        <v>944</v>
      </c>
      <c r="I37" s="15">
        <v>16</v>
      </c>
      <c r="J37" s="15">
        <v>1</v>
      </c>
      <c r="K37" s="15">
        <v>0</v>
      </c>
      <c r="L37" s="15">
        <v>4</v>
      </c>
      <c r="M37" s="15">
        <v>0</v>
      </c>
      <c r="N37" s="20">
        <v>8</v>
      </c>
      <c r="O37" s="93">
        <f t="shared" si="0"/>
        <v>1764</v>
      </c>
      <c r="P37" s="93">
        <f t="shared" si="1"/>
        <v>29</v>
      </c>
      <c r="Q37" s="93">
        <f t="shared" si="2"/>
        <v>1793</v>
      </c>
      <c r="R37" s="15">
        <v>4</v>
      </c>
      <c r="S37" s="15">
        <v>0</v>
      </c>
      <c r="T37" s="93">
        <f t="shared" si="3"/>
        <v>4</v>
      </c>
    </row>
    <row r="38" spans="1:20" ht="12.95" customHeight="1">
      <c r="A38" s="94">
        <f t="shared" si="4"/>
        <v>32</v>
      </c>
      <c r="B38" s="16" t="s">
        <v>1144</v>
      </c>
      <c r="C38" s="15">
        <v>270</v>
      </c>
      <c r="D38" s="15">
        <v>6</v>
      </c>
      <c r="E38" s="15">
        <v>16</v>
      </c>
      <c r="F38" s="15">
        <v>25</v>
      </c>
      <c r="G38" s="15">
        <v>6</v>
      </c>
      <c r="H38" s="20">
        <v>246</v>
      </c>
      <c r="I38" s="15">
        <v>48</v>
      </c>
      <c r="J38" s="15">
        <v>1</v>
      </c>
      <c r="K38" s="15">
        <v>6</v>
      </c>
      <c r="L38" s="15">
        <v>2</v>
      </c>
      <c r="M38" s="15">
        <v>0</v>
      </c>
      <c r="N38" s="20">
        <v>36</v>
      </c>
      <c r="O38" s="93">
        <f t="shared" si="0"/>
        <v>569</v>
      </c>
      <c r="P38" s="93">
        <f t="shared" si="1"/>
        <v>93</v>
      </c>
      <c r="Q38" s="93">
        <f t="shared" si="2"/>
        <v>662</v>
      </c>
      <c r="R38" s="15">
        <v>0</v>
      </c>
      <c r="S38" s="15">
        <v>0</v>
      </c>
      <c r="T38" s="93">
        <f t="shared" si="3"/>
        <v>0</v>
      </c>
    </row>
    <row r="39" spans="1:20" ht="12.95" customHeight="1">
      <c r="A39" s="94">
        <f t="shared" si="4"/>
        <v>33</v>
      </c>
      <c r="B39" s="16" t="s">
        <v>1145</v>
      </c>
      <c r="C39" s="15">
        <v>976</v>
      </c>
      <c r="D39" s="15">
        <v>15</v>
      </c>
      <c r="E39" s="15">
        <v>50</v>
      </c>
      <c r="F39" s="15">
        <v>130</v>
      </c>
      <c r="G39" s="15">
        <v>25</v>
      </c>
      <c r="H39" s="20">
        <v>1171</v>
      </c>
      <c r="I39" s="15">
        <v>68</v>
      </c>
      <c r="J39" s="15">
        <v>1</v>
      </c>
      <c r="K39" s="15">
        <v>3</v>
      </c>
      <c r="L39" s="15">
        <v>16</v>
      </c>
      <c r="M39" s="15">
        <v>3</v>
      </c>
      <c r="N39" s="20">
        <v>53</v>
      </c>
      <c r="O39" s="93">
        <f t="shared" si="0"/>
        <v>2367</v>
      </c>
      <c r="P39" s="93">
        <f t="shared" si="1"/>
        <v>144</v>
      </c>
      <c r="Q39" s="93">
        <f t="shared" si="2"/>
        <v>2511</v>
      </c>
      <c r="R39" s="15">
        <v>0</v>
      </c>
      <c r="S39" s="15">
        <v>0</v>
      </c>
      <c r="T39" s="93">
        <f t="shared" si="3"/>
        <v>0</v>
      </c>
    </row>
    <row r="40" spans="1:20" ht="12.95" customHeight="1">
      <c r="A40" s="94">
        <f t="shared" si="4"/>
        <v>34</v>
      </c>
      <c r="B40" s="16" t="s">
        <v>1146</v>
      </c>
      <c r="C40" s="15">
        <v>23105</v>
      </c>
      <c r="D40" s="15">
        <v>893</v>
      </c>
      <c r="E40" s="15">
        <v>2058</v>
      </c>
      <c r="F40" s="15">
        <v>2809</v>
      </c>
      <c r="G40" s="15">
        <v>762</v>
      </c>
      <c r="H40" s="20">
        <v>17242</v>
      </c>
      <c r="I40" s="15">
        <v>6439</v>
      </c>
      <c r="J40" s="15">
        <v>199</v>
      </c>
      <c r="K40" s="15">
        <v>422</v>
      </c>
      <c r="L40" s="15">
        <v>452</v>
      </c>
      <c r="M40" s="15">
        <v>161</v>
      </c>
      <c r="N40" s="20">
        <v>2081</v>
      </c>
      <c r="O40" s="93">
        <f t="shared" si="0"/>
        <v>46869</v>
      </c>
      <c r="P40" s="93">
        <f t="shared" si="1"/>
        <v>9754</v>
      </c>
      <c r="Q40" s="93">
        <f t="shared" si="2"/>
        <v>56623</v>
      </c>
      <c r="R40" s="15">
        <v>91</v>
      </c>
      <c r="S40" s="15">
        <v>14</v>
      </c>
      <c r="T40" s="93">
        <f t="shared" si="3"/>
        <v>105</v>
      </c>
    </row>
    <row r="41" spans="1:20" ht="12.95" customHeight="1">
      <c r="A41" s="94">
        <f t="shared" si="4"/>
        <v>35</v>
      </c>
      <c r="B41" s="16" t="s">
        <v>1147</v>
      </c>
      <c r="C41" s="15">
        <v>8750</v>
      </c>
      <c r="D41" s="15">
        <v>464</v>
      </c>
      <c r="E41" s="15">
        <v>904</v>
      </c>
      <c r="F41" s="15">
        <v>946</v>
      </c>
      <c r="G41" s="15">
        <v>311</v>
      </c>
      <c r="H41" s="20">
        <v>7653</v>
      </c>
      <c r="I41" s="15">
        <v>2077</v>
      </c>
      <c r="J41" s="15">
        <v>105</v>
      </c>
      <c r="K41" s="15">
        <v>156</v>
      </c>
      <c r="L41" s="15">
        <v>171</v>
      </c>
      <c r="M41" s="15">
        <v>51</v>
      </c>
      <c r="N41" s="20">
        <v>984</v>
      </c>
      <c r="O41" s="93">
        <f t="shared" si="0"/>
        <v>19028</v>
      </c>
      <c r="P41" s="93">
        <f t="shared" si="1"/>
        <v>3544</v>
      </c>
      <c r="Q41" s="93">
        <f t="shared" si="2"/>
        <v>22572</v>
      </c>
      <c r="R41" s="15">
        <v>12</v>
      </c>
      <c r="S41" s="15">
        <v>0</v>
      </c>
      <c r="T41" s="93">
        <f t="shared" si="3"/>
        <v>12</v>
      </c>
    </row>
    <row r="42" spans="1:20" ht="12.95" customHeight="1">
      <c r="A42" s="94">
        <f t="shared" si="4"/>
        <v>36</v>
      </c>
      <c r="B42" s="16" t="s">
        <v>1148</v>
      </c>
      <c r="C42" s="15">
        <v>48</v>
      </c>
      <c r="D42" s="15">
        <v>1</v>
      </c>
      <c r="E42" s="15">
        <v>1</v>
      </c>
      <c r="F42" s="15">
        <v>2</v>
      </c>
      <c r="G42" s="15">
        <v>0</v>
      </c>
      <c r="H42" s="20">
        <v>26</v>
      </c>
      <c r="I42" s="15">
        <v>0</v>
      </c>
      <c r="J42" s="15">
        <v>0</v>
      </c>
      <c r="K42" s="15">
        <v>0</v>
      </c>
      <c r="L42" s="15">
        <v>0</v>
      </c>
      <c r="M42" s="15">
        <v>0</v>
      </c>
      <c r="N42" s="20">
        <v>0</v>
      </c>
      <c r="O42" s="93">
        <f t="shared" si="0"/>
        <v>78</v>
      </c>
      <c r="P42" s="93">
        <f t="shared" si="1"/>
        <v>0</v>
      </c>
      <c r="Q42" s="93">
        <f t="shared" si="2"/>
        <v>78</v>
      </c>
      <c r="R42" s="15">
        <v>0</v>
      </c>
      <c r="S42" s="15">
        <v>0</v>
      </c>
      <c r="T42" s="93">
        <f t="shared" si="3"/>
        <v>0</v>
      </c>
    </row>
    <row r="43" spans="1:20" ht="12.95" customHeight="1">
      <c r="A43" s="94">
        <f t="shared" si="4"/>
        <v>37</v>
      </c>
      <c r="B43" s="16" t="s">
        <v>1149</v>
      </c>
      <c r="C43" s="15">
        <v>196</v>
      </c>
      <c r="D43" s="15">
        <v>11</v>
      </c>
      <c r="E43" s="15">
        <v>13</v>
      </c>
      <c r="F43" s="15">
        <v>17</v>
      </c>
      <c r="G43" s="15">
        <v>5</v>
      </c>
      <c r="H43" s="20">
        <v>177</v>
      </c>
      <c r="I43" s="15">
        <v>12</v>
      </c>
      <c r="J43" s="15">
        <v>0</v>
      </c>
      <c r="K43" s="15">
        <v>0</v>
      </c>
      <c r="L43" s="15">
        <v>2</v>
      </c>
      <c r="M43" s="15">
        <v>0</v>
      </c>
      <c r="N43" s="20">
        <v>10</v>
      </c>
      <c r="O43" s="93">
        <f t="shared" si="0"/>
        <v>419</v>
      </c>
      <c r="P43" s="93">
        <f t="shared" si="1"/>
        <v>24</v>
      </c>
      <c r="Q43" s="93">
        <f t="shared" si="2"/>
        <v>443</v>
      </c>
      <c r="R43" s="15">
        <v>0</v>
      </c>
      <c r="S43" s="15">
        <v>0</v>
      </c>
      <c r="T43" s="93">
        <f t="shared" si="3"/>
        <v>0</v>
      </c>
    </row>
    <row r="44" spans="1:20" ht="12.95" customHeight="1">
      <c r="A44" s="94">
        <f t="shared" si="4"/>
        <v>38</v>
      </c>
      <c r="B44" s="16" t="s">
        <v>1150</v>
      </c>
      <c r="C44" s="15">
        <v>2171</v>
      </c>
      <c r="D44" s="15">
        <v>209</v>
      </c>
      <c r="E44" s="15">
        <v>303</v>
      </c>
      <c r="F44" s="15">
        <v>487</v>
      </c>
      <c r="G44" s="15">
        <v>198</v>
      </c>
      <c r="H44" s="20">
        <v>3143</v>
      </c>
      <c r="I44" s="15">
        <v>252</v>
      </c>
      <c r="J44" s="15">
        <v>16</v>
      </c>
      <c r="K44" s="15">
        <v>24</v>
      </c>
      <c r="L44" s="15">
        <v>39</v>
      </c>
      <c r="M44" s="15">
        <v>21</v>
      </c>
      <c r="N44" s="20">
        <v>179</v>
      </c>
      <c r="O44" s="93">
        <f t="shared" si="0"/>
        <v>6511</v>
      </c>
      <c r="P44" s="93">
        <f t="shared" si="1"/>
        <v>531</v>
      </c>
      <c r="Q44" s="93">
        <f t="shared" si="2"/>
        <v>7042</v>
      </c>
      <c r="R44" s="15">
        <v>2</v>
      </c>
      <c r="S44" s="15">
        <v>0</v>
      </c>
      <c r="T44" s="93">
        <f t="shared" si="3"/>
        <v>2</v>
      </c>
    </row>
    <row r="45" spans="1:20" ht="12.95" customHeight="1">
      <c r="A45" s="94">
        <f t="shared" si="4"/>
        <v>39</v>
      </c>
      <c r="B45" s="16" t="s">
        <v>1151</v>
      </c>
      <c r="C45" s="15">
        <v>468</v>
      </c>
      <c r="D45" s="15">
        <v>63</v>
      </c>
      <c r="E45" s="15">
        <v>65</v>
      </c>
      <c r="F45" s="15">
        <v>82</v>
      </c>
      <c r="G45" s="15">
        <v>35</v>
      </c>
      <c r="H45" s="20">
        <v>546</v>
      </c>
      <c r="I45" s="15">
        <v>122</v>
      </c>
      <c r="J45" s="15">
        <v>16</v>
      </c>
      <c r="K45" s="15">
        <v>13</v>
      </c>
      <c r="L45" s="15">
        <v>25</v>
      </c>
      <c r="M45" s="15">
        <v>6</v>
      </c>
      <c r="N45" s="20">
        <v>94</v>
      </c>
      <c r="O45" s="93">
        <f t="shared" si="0"/>
        <v>1259</v>
      </c>
      <c r="P45" s="93">
        <f t="shared" si="1"/>
        <v>276</v>
      </c>
      <c r="Q45" s="93">
        <f t="shared" si="2"/>
        <v>1535</v>
      </c>
      <c r="R45" s="15">
        <v>0</v>
      </c>
      <c r="S45" s="15">
        <v>0</v>
      </c>
      <c r="T45" s="93">
        <f t="shared" si="3"/>
        <v>0</v>
      </c>
    </row>
    <row r="46" spans="1:20" ht="13.5" customHeight="1">
      <c r="A46" s="271">
        <f>+A45+1</f>
        <v>40</v>
      </c>
      <c r="B46" s="583" t="s">
        <v>1152</v>
      </c>
      <c r="C46" s="584">
        <v>222</v>
      </c>
      <c r="D46" s="584">
        <v>21</v>
      </c>
      <c r="E46" s="584">
        <v>68</v>
      </c>
      <c r="F46" s="584">
        <v>85</v>
      </c>
      <c r="G46" s="584">
        <v>32</v>
      </c>
      <c r="H46" s="237">
        <v>271</v>
      </c>
      <c r="I46" s="584">
        <v>16</v>
      </c>
      <c r="J46" s="584">
        <v>0</v>
      </c>
      <c r="K46" s="584">
        <v>0</v>
      </c>
      <c r="L46" s="584">
        <v>0</v>
      </c>
      <c r="M46" s="584">
        <v>0</v>
      </c>
      <c r="N46" s="237">
        <v>2</v>
      </c>
      <c r="O46" s="93">
        <f t="shared" si="0"/>
        <v>699</v>
      </c>
      <c r="P46" s="93">
        <f t="shared" si="1"/>
        <v>18</v>
      </c>
      <c r="Q46" s="93">
        <f t="shared" si="2"/>
        <v>717</v>
      </c>
      <c r="R46" s="584">
        <v>0</v>
      </c>
      <c r="S46" s="584">
        <v>0</v>
      </c>
      <c r="T46" s="582">
        <f t="shared" si="3"/>
        <v>0</v>
      </c>
    </row>
    <row r="47" spans="1:20">
      <c r="A47" s="585"/>
      <c r="B47" s="586"/>
      <c r="C47" s="587"/>
      <c r="D47" s="587"/>
      <c r="E47" s="587"/>
      <c r="F47" s="587"/>
      <c r="G47" s="587"/>
      <c r="H47" s="588"/>
      <c r="I47" s="587"/>
      <c r="J47" s="587"/>
      <c r="K47" s="587"/>
      <c r="L47" s="587"/>
      <c r="M47" s="587"/>
      <c r="N47" s="588"/>
      <c r="O47" s="589"/>
      <c r="P47" s="589"/>
      <c r="Q47" s="589"/>
      <c r="R47" s="587"/>
      <c r="S47" s="587"/>
      <c r="T47" s="587" t="s">
        <v>2938</v>
      </c>
    </row>
    <row r="48" spans="1:20" s="1" customFormat="1" ht="24" customHeight="1">
      <c r="A48" s="748" t="s">
        <v>3085</v>
      </c>
      <c r="B48" s="751" t="s">
        <v>3086</v>
      </c>
      <c r="C48" s="715" t="s">
        <v>3056</v>
      </c>
      <c r="D48" s="716"/>
      <c r="E48" s="716"/>
      <c r="F48" s="716"/>
      <c r="G48" s="716"/>
      <c r="H48" s="716"/>
      <c r="I48" s="716"/>
      <c r="J48" s="716"/>
      <c r="K48" s="716"/>
      <c r="L48" s="716"/>
      <c r="M48" s="716"/>
      <c r="N48" s="716"/>
      <c r="O48" s="716"/>
      <c r="P48" s="716"/>
      <c r="Q48" s="716"/>
      <c r="R48" s="754" t="s">
        <v>3057</v>
      </c>
      <c r="S48" s="755"/>
      <c r="T48" s="756"/>
    </row>
    <row r="49" spans="1:20" s="1" customFormat="1" ht="25.5" customHeight="1">
      <c r="A49" s="749"/>
      <c r="B49" s="752"/>
      <c r="C49" s="715" t="s">
        <v>3027</v>
      </c>
      <c r="D49" s="716"/>
      <c r="E49" s="716"/>
      <c r="F49" s="716"/>
      <c r="G49" s="716"/>
      <c r="H49" s="716"/>
      <c r="I49" s="715" t="s">
        <v>3028</v>
      </c>
      <c r="J49" s="716"/>
      <c r="K49" s="716"/>
      <c r="L49" s="716"/>
      <c r="M49" s="716"/>
      <c r="N49" s="716"/>
      <c r="O49" s="715" t="s">
        <v>2924</v>
      </c>
      <c r="P49" s="716"/>
      <c r="Q49" s="716"/>
      <c r="R49" s="755"/>
      <c r="S49" s="755"/>
      <c r="T49" s="756"/>
    </row>
    <row r="50" spans="1:20" s="1" customFormat="1" ht="42.75" customHeight="1">
      <c r="A50" s="750"/>
      <c r="B50" s="753"/>
      <c r="C50" s="229" t="s">
        <v>2969</v>
      </c>
      <c r="D50" s="229" t="s">
        <v>2956</v>
      </c>
      <c r="E50" s="189" t="s">
        <v>2895</v>
      </c>
      <c r="F50" s="189" t="s">
        <v>2896</v>
      </c>
      <c r="G50" s="189" t="s">
        <v>2897</v>
      </c>
      <c r="H50" s="229" t="s">
        <v>2957</v>
      </c>
      <c r="I50" s="229" t="s">
        <v>2969</v>
      </c>
      <c r="J50" s="229" t="s">
        <v>2956</v>
      </c>
      <c r="K50" s="189" t="s">
        <v>2895</v>
      </c>
      <c r="L50" s="189" t="s">
        <v>2896</v>
      </c>
      <c r="M50" s="189" t="s">
        <v>2897</v>
      </c>
      <c r="N50" s="229" t="s">
        <v>2957</v>
      </c>
      <c r="O50" s="270" t="s">
        <v>3027</v>
      </c>
      <c r="P50" s="409" t="s">
        <v>3028</v>
      </c>
      <c r="Q50" s="270" t="s">
        <v>2924</v>
      </c>
      <c r="R50" s="270" t="s">
        <v>3027</v>
      </c>
      <c r="S50" s="409" t="s">
        <v>3028</v>
      </c>
      <c r="T50" s="407" t="s">
        <v>2924</v>
      </c>
    </row>
    <row r="51" spans="1:20" ht="12.95" customHeight="1">
      <c r="A51" s="94">
        <v>41</v>
      </c>
      <c r="B51" s="16" t="s">
        <v>1153</v>
      </c>
      <c r="C51" s="15">
        <v>4851</v>
      </c>
      <c r="D51" s="15">
        <v>661</v>
      </c>
      <c r="E51" s="15">
        <v>1074</v>
      </c>
      <c r="F51" s="15">
        <v>1255</v>
      </c>
      <c r="G51" s="15">
        <v>324</v>
      </c>
      <c r="H51" s="20">
        <v>7319</v>
      </c>
      <c r="I51" s="15">
        <v>914</v>
      </c>
      <c r="J51" s="15">
        <v>75</v>
      </c>
      <c r="K51" s="15">
        <v>113</v>
      </c>
      <c r="L51" s="15">
        <v>117</v>
      </c>
      <c r="M51" s="15">
        <v>36</v>
      </c>
      <c r="N51" s="20">
        <v>687</v>
      </c>
      <c r="O51" s="93">
        <f>SUM(C51:H51)</f>
        <v>15484</v>
      </c>
      <c r="P51" s="93">
        <f>SUM(I51:N51)</f>
        <v>1942</v>
      </c>
      <c r="Q51" s="93">
        <f>+P51+O51</f>
        <v>17426</v>
      </c>
      <c r="R51" s="15">
        <v>46</v>
      </c>
      <c r="S51" s="15">
        <v>10</v>
      </c>
      <c r="T51" s="93">
        <f>+S51+R51</f>
        <v>56</v>
      </c>
    </row>
    <row r="52" spans="1:20" ht="12.95" customHeight="1">
      <c r="A52" s="94">
        <v>42</v>
      </c>
      <c r="B52" s="16" t="s">
        <v>1154</v>
      </c>
      <c r="C52" s="15">
        <v>2255</v>
      </c>
      <c r="D52" s="15">
        <v>41</v>
      </c>
      <c r="E52" s="15">
        <v>133</v>
      </c>
      <c r="F52" s="15">
        <v>189</v>
      </c>
      <c r="G52" s="15">
        <v>43</v>
      </c>
      <c r="H52" s="20">
        <v>1596</v>
      </c>
      <c r="I52" s="15">
        <v>279</v>
      </c>
      <c r="J52" s="15">
        <v>4</v>
      </c>
      <c r="K52" s="15">
        <v>7</v>
      </c>
      <c r="L52" s="15">
        <v>16</v>
      </c>
      <c r="M52" s="15">
        <v>4</v>
      </c>
      <c r="N52" s="20">
        <v>103</v>
      </c>
      <c r="O52" s="93">
        <f t="shared" ref="O52:O91" si="5">SUM(C52:H52)</f>
        <v>4257</v>
      </c>
      <c r="P52" s="93">
        <f t="shared" ref="P52:P91" si="6">SUM(I52:N52)</f>
        <v>413</v>
      </c>
      <c r="Q52" s="93">
        <f t="shared" ref="Q52:Q91" si="7">+P52+O52</f>
        <v>4670</v>
      </c>
      <c r="R52" s="15">
        <v>2</v>
      </c>
      <c r="S52" s="15">
        <v>1</v>
      </c>
      <c r="T52" s="93">
        <f t="shared" ref="T52:T91" si="8">+S52+R52</f>
        <v>3</v>
      </c>
    </row>
    <row r="53" spans="1:20" ht="12.95" customHeight="1">
      <c r="A53" s="94">
        <v>43</v>
      </c>
      <c r="B53" s="16" t="s">
        <v>1155</v>
      </c>
      <c r="C53" s="15">
        <v>636</v>
      </c>
      <c r="D53" s="15">
        <v>108</v>
      </c>
      <c r="E53" s="15">
        <v>171</v>
      </c>
      <c r="F53" s="15">
        <v>235</v>
      </c>
      <c r="G53" s="15">
        <v>44</v>
      </c>
      <c r="H53" s="20">
        <v>782</v>
      </c>
      <c r="I53" s="15">
        <v>103</v>
      </c>
      <c r="J53" s="15">
        <v>14</v>
      </c>
      <c r="K53" s="15">
        <v>22</v>
      </c>
      <c r="L53" s="15">
        <v>26</v>
      </c>
      <c r="M53" s="15">
        <v>3</v>
      </c>
      <c r="N53" s="20">
        <v>57</v>
      </c>
      <c r="O53" s="93">
        <f t="shared" si="5"/>
        <v>1976</v>
      </c>
      <c r="P53" s="93">
        <f t="shared" si="6"/>
        <v>225</v>
      </c>
      <c r="Q53" s="93">
        <f t="shared" si="7"/>
        <v>2201</v>
      </c>
      <c r="R53" s="15">
        <v>8</v>
      </c>
      <c r="S53" s="15">
        <v>0</v>
      </c>
      <c r="T53" s="93">
        <f t="shared" si="8"/>
        <v>8</v>
      </c>
    </row>
    <row r="54" spans="1:20" ht="12.95" customHeight="1">
      <c r="A54" s="94">
        <v>44</v>
      </c>
      <c r="B54" s="16" t="s">
        <v>1156</v>
      </c>
      <c r="C54" s="15">
        <v>355</v>
      </c>
      <c r="D54" s="15">
        <v>0</v>
      </c>
      <c r="E54" s="15">
        <v>3</v>
      </c>
      <c r="F54" s="15">
        <v>19</v>
      </c>
      <c r="G54" s="15">
        <v>6</v>
      </c>
      <c r="H54" s="20">
        <v>330</v>
      </c>
      <c r="I54" s="15">
        <v>38</v>
      </c>
      <c r="J54" s="15">
        <v>0</v>
      </c>
      <c r="K54" s="15">
        <v>1</v>
      </c>
      <c r="L54" s="15">
        <v>0</v>
      </c>
      <c r="M54" s="15">
        <v>0</v>
      </c>
      <c r="N54" s="20">
        <v>12</v>
      </c>
      <c r="O54" s="93">
        <f t="shared" si="5"/>
        <v>713</v>
      </c>
      <c r="P54" s="93">
        <f t="shared" si="6"/>
        <v>51</v>
      </c>
      <c r="Q54" s="93">
        <f t="shared" si="7"/>
        <v>764</v>
      </c>
      <c r="R54" s="15">
        <v>0</v>
      </c>
      <c r="S54" s="15">
        <v>0</v>
      </c>
      <c r="T54" s="93">
        <f t="shared" si="8"/>
        <v>0</v>
      </c>
    </row>
    <row r="55" spans="1:20" ht="12.95" customHeight="1">
      <c r="A55" s="94">
        <v>45</v>
      </c>
      <c r="B55" s="16" t="s">
        <v>1157</v>
      </c>
      <c r="C55" s="15">
        <v>2062</v>
      </c>
      <c r="D55" s="15">
        <v>245</v>
      </c>
      <c r="E55" s="15">
        <v>342</v>
      </c>
      <c r="F55" s="15">
        <v>471</v>
      </c>
      <c r="G55" s="15">
        <v>315</v>
      </c>
      <c r="H55" s="20">
        <v>4474</v>
      </c>
      <c r="I55" s="15">
        <v>488</v>
      </c>
      <c r="J55" s="15">
        <v>52</v>
      </c>
      <c r="K55" s="15">
        <v>77</v>
      </c>
      <c r="L55" s="15">
        <v>96</v>
      </c>
      <c r="M55" s="15">
        <v>58</v>
      </c>
      <c r="N55" s="20">
        <v>605</v>
      </c>
      <c r="O55" s="93">
        <f t="shared" si="5"/>
        <v>7909</v>
      </c>
      <c r="P55" s="93">
        <f t="shared" si="6"/>
        <v>1376</v>
      </c>
      <c r="Q55" s="93">
        <f t="shared" si="7"/>
        <v>9285</v>
      </c>
      <c r="R55" s="15">
        <v>1</v>
      </c>
      <c r="S55" s="15">
        <v>3</v>
      </c>
      <c r="T55" s="93">
        <f t="shared" si="8"/>
        <v>4</v>
      </c>
    </row>
    <row r="56" spans="1:20" ht="12.95" customHeight="1">
      <c r="A56" s="94">
        <v>46</v>
      </c>
      <c r="B56" s="16" t="s">
        <v>1158</v>
      </c>
      <c r="C56" s="15">
        <v>633</v>
      </c>
      <c r="D56" s="15">
        <v>8</v>
      </c>
      <c r="E56" s="15">
        <v>22</v>
      </c>
      <c r="F56" s="15">
        <v>35</v>
      </c>
      <c r="G56" s="15">
        <v>10</v>
      </c>
      <c r="H56" s="20">
        <v>423</v>
      </c>
      <c r="I56" s="15">
        <v>63</v>
      </c>
      <c r="J56" s="15">
        <v>1</v>
      </c>
      <c r="K56" s="15">
        <v>1</v>
      </c>
      <c r="L56" s="15">
        <v>1</v>
      </c>
      <c r="M56" s="15">
        <v>1</v>
      </c>
      <c r="N56" s="20">
        <v>16</v>
      </c>
      <c r="O56" s="93">
        <f t="shared" si="5"/>
        <v>1131</v>
      </c>
      <c r="P56" s="93">
        <f t="shared" si="6"/>
        <v>83</v>
      </c>
      <c r="Q56" s="93">
        <f t="shared" si="7"/>
        <v>1214</v>
      </c>
      <c r="R56" s="15">
        <v>0</v>
      </c>
      <c r="S56" s="15">
        <v>0</v>
      </c>
      <c r="T56" s="93">
        <f t="shared" si="8"/>
        <v>0</v>
      </c>
    </row>
    <row r="57" spans="1:20" ht="12.95" customHeight="1">
      <c r="A57" s="94">
        <v>47</v>
      </c>
      <c r="B57" s="16" t="s">
        <v>1159</v>
      </c>
      <c r="C57" s="15">
        <v>118</v>
      </c>
      <c r="D57" s="15">
        <v>3</v>
      </c>
      <c r="E57" s="15">
        <v>1</v>
      </c>
      <c r="F57" s="15">
        <v>2</v>
      </c>
      <c r="G57" s="15">
        <v>0</v>
      </c>
      <c r="H57" s="20">
        <v>53</v>
      </c>
      <c r="I57" s="15">
        <v>4</v>
      </c>
      <c r="J57" s="15">
        <v>0</v>
      </c>
      <c r="K57" s="15">
        <v>0</v>
      </c>
      <c r="L57" s="15">
        <v>0</v>
      </c>
      <c r="M57" s="15">
        <v>0</v>
      </c>
      <c r="N57" s="20">
        <v>0</v>
      </c>
      <c r="O57" s="93">
        <f t="shared" si="5"/>
        <v>177</v>
      </c>
      <c r="P57" s="93">
        <f t="shared" si="6"/>
        <v>4</v>
      </c>
      <c r="Q57" s="93">
        <f t="shared" si="7"/>
        <v>181</v>
      </c>
      <c r="R57" s="15">
        <v>0</v>
      </c>
      <c r="S57" s="15">
        <v>0</v>
      </c>
      <c r="T57" s="93">
        <f t="shared" si="8"/>
        <v>0</v>
      </c>
    </row>
    <row r="58" spans="1:20" ht="12.95" customHeight="1">
      <c r="A58" s="94">
        <v>48</v>
      </c>
      <c r="B58" s="16" t="s">
        <v>1160</v>
      </c>
      <c r="C58" s="15">
        <v>876</v>
      </c>
      <c r="D58" s="15">
        <v>45</v>
      </c>
      <c r="E58" s="15">
        <v>87</v>
      </c>
      <c r="F58" s="15">
        <v>100</v>
      </c>
      <c r="G58" s="15">
        <v>20</v>
      </c>
      <c r="H58" s="20">
        <v>830</v>
      </c>
      <c r="I58" s="15">
        <v>329</v>
      </c>
      <c r="J58" s="15">
        <v>23</v>
      </c>
      <c r="K58" s="15">
        <v>24</v>
      </c>
      <c r="L58" s="15">
        <v>47</v>
      </c>
      <c r="M58" s="15">
        <v>10</v>
      </c>
      <c r="N58" s="20">
        <v>154</v>
      </c>
      <c r="O58" s="93">
        <f t="shared" si="5"/>
        <v>1958</v>
      </c>
      <c r="P58" s="93">
        <f t="shared" si="6"/>
        <v>587</v>
      </c>
      <c r="Q58" s="93">
        <f t="shared" si="7"/>
        <v>2545</v>
      </c>
      <c r="R58" s="15">
        <v>1</v>
      </c>
      <c r="S58" s="15">
        <v>0</v>
      </c>
      <c r="T58" s="93">
        <f t="shared" si="8"/>
        <v>1</v>
      </c>
    </row>
    <row r="59" spans="1:20" ht="12.95" customHeight="1">
      <c r="A59" s="94">
        <v>49</v>
      </c>
      <c r="B59" s="16" t="s">
        <v>1161</v>
      </c>
      <c r="C59" s="15">
        <v>37</v>
      </c>
      <c r="D59" s="15">
        <v>0</v>
      </c>
      <c r="E59" s="15">
        <v>0</v>
      </c>
      <c r="F59" s="15">
        <v>3</v>
      </c>
      <c r="G59" s="15">
        <v>2</v>
      </c>
      <c r="H59" s="20">
        <v>16</v>
      </c>
      <c r="I59" s="15">
        <v>1</v>
      </c>
      <c r="J59" s="15">
        <v>0</v>
      </c>
      <c r="K59" s="15">
        <v>0</v>
      </c>
      <c r="L59" s="15">
        <v>0</v>
      </c>
      <c r="M59" s="15">
        <v>1</v>
      </c>
      <c r="N59" s="20">
        <v>1</v>
      </c>
      <c r="O59" s="93">
        <f t="shared" si="5"/>
        <v>58</v>
      </c>
      <c r="P59" s="93">
        <f t="shared" si="6"/>
        <v>3</v>
      </c>
      <c r="Q59" s="93">
        <f t="shared" si="7"/>
        <v>61</v>
      </c>
      <c r="R59" s="15">
        <v>0</v>
      </c>
      <c r="S59" s="15">
        <v>0</v>
      </c>
      <c r="T59" s="93">
        <f t="shared" si="8"/>
        <v>0</v>
      </c>
    </row>
    <row r="60" spans="1:20" ht="12.95" customHeight="1">
      <c r="A60" s="94">
        <v>50</v>
      </c>
      <c r="B60" s="16" t="s">
        <v>1162</v>
      </c>
      <c r="C60" s="15">
        <v>136</v>
      </c>
      <c r="D60" s="15">
        <v>0</v>
      </c>
      <c r="E60" s="15">
        <v>1</v>
      </c>
      <c r="F60" s="15">
        <v>13</v>
      </c>
      <c r="G60" s="15">
        <v>2</v>
      </c>
      <c r="H60" s="20">
        <v>84</v>
      </c>
      <c r="I60" s="15">
        <v>22</v>
      </c>
      <c r="J60" s="15">
        <v>1</v>
      </c>
      <c r="K60" s="15">
        <v>2</v>
      </c>
      <c r="L60" s="15">
        <v>1</v>
      </c>
      <c r="M60" s="15">
        <v>0</v>
      </c>
      <c r="N60" s="20">
        <v>6</v>
      </c>
      <c r="O60" s="93">
        <f t="shared" si="5"/>
        <v>236</v>
      </c>
      <c r="P60" s="93">
        <f t="shared" si="6"/>
        <v>32</v>
      </c>
      <c r="Q60" s="93">
        <f t="shared" si="7"/>
        <v>268</v>
      </c>
      <c r="R60" s="15">
        <v>0</v>
      </c>
      <c r="S60" s="15">
        <v>0</v>
      </c>
      <c r="T60" s="93">
        <f t="shared" si="8"/>
        <v>0</v>
      </c>
    </row>
    <row r="61" spans="1:20" ht="12.95" customHeight="1">
      <c r="A61" s="94">
        <v>51</v>
      </c>
      <c r="B61" s="16" t="s">
        <v>1163</v>
      </c>
      <c r="C61" s="15">
        <v>153</v>
      </c>
      <c r="D61" s="15">
        <v>11</v>
      </c>
      <c r="E61" s="15">
        <v>20</v>
      </c>
      <c r="F61" s="15">
        <v>39</v>
      </c>
      <c r="G61" s="15">
        <v>4</v>
      </c>
      <c r="H61" s="20">
        <v>181</v>
      </c>
      <c r="I61" s="15">
        <v>16</v>
      </c>
      <c r="J61" s="15">
        <v>1</v>
      </c>
      <c r="K61" s="15">
        <v>0</v>
      </c>
      <c r="L61" s="15">
        <v>3</v>
      </c>
      <c r="M61" s="15">
        <v>2</v>
      </c>
      <c r="N61" s="20">
        <v>6</v>
      </c>
      <c r="O61" s="93">
        <f t="shared" si="5"/>
        <v>408</v>
      </c>
      <c r="P61" s="93">
        <f t="shared" si="6"/>
        <v>28</v>
      </c>
      <c r="Q61" s="93">
        <f t="shared" si="7"/>
        <v>436</v>
      </c>
      <c r="R61" s="15">
        <v>0</v>
      </c>
      <c r="S61" s="15">
        <v>0</v>
      </c>
      <c r="T61" s="93">
        <f t="shared" si="8"/>
        <v>0</v>
      </c>
    </row>
    <row r="62" spans="1:20" ht="12.95" customHeight="1">
      <c r="A62" s="94">
        <v>52</v>
      </c>
      <c r="B62" s="16" t="s">
        <v>1164</v>
      </c>
      <c r="C62" s="15">
        <v>220</v>
      </c>
      <c r="D62" s="15">
        <v>14</v>
      </c>
      <c r="E62" s="15">
        <v>18</v>
      </c>
      <c r="F62" s="15">
        <v>22</v>
      </c>
      <c r="G62" s="15">
        <v>3</v>
      </c>
      <c r="H62" s="20">
        <v>226</v>
      </c>
      <c r="I62" s="15">
        <v>51</v>
      </c>
      <c r="J62" s="15">
        <v>3</v>
      </c>
      <c r="K62" s="15">
        <v>2</v>
      </c>
      <c r="L62" s="15">
        <v>6</v>
      </c>
      <c r="M62" s="15">
        <v>0</v>
      </c>
      <c r="N62" s="20">
        <v>21</v>
      </c>
      <c r="O62" s="93">
        <f t="shared" si="5"/>
        <v>503</v>
      </c>
      <c r="P62" s="93">
        <f t="shared" si="6"/>
        <v>83</v>
      </c>
      <c r="Q62" s="93">
        <f t="shared" si="7"/>
        <v>586</v>
      </c>
      <c r="R62" s="15">
        <v>0</v>
      </c>
      <c r="S62" s="15">
        <v>0</v>
      </c>
      <c r="T62" s="93">
        <f t="shared" si="8"/>
        <v>0</v>
      </c>
    </row>
    <row r="63" spans="1:20" ht="12.95" customHeight="1">
      <c r="A63" s="94">
        <v>53</v>
      </c>
      <c r="B63" s="16" t="s">
        <v>1165</v>
      </c>
      <c r="C63" s="15">
        <v>248</v>
      </c>
      <c r="D63" s="15">
        <v>6</v>
      </c>
      <c r="E63" s="15">
        <v>3</v>
      </c>
      <c r="F63" s="15">
        <v>26</v>
      </c>
      <c r="G63" s="15">
        <v>3</v>
      </c>
      <c r="H63" s="20">
        <v>127</v>
      </c>
      <c r="I63" s="15">
        <v>9</v>
      </c>
      <c r="J63" s="15">
        <v>1</v>
      </c>
      <c r="K63" s="15">
        <v>0</v>
      </c>
      <c r="L63" s="15">
        <v>1</v>
      </c>
      <c r="M63" s="15">
        <v>0</v>
      </c>
      <c r="N63" s="20">
        <v>5</v>
      </c>
      <c r="O63" s="93">
        <f t="shared" si="5"/>
        <v>413</v>
      </c>
      <c r="P63" s="93">
        <f t="shared" si="6"/>
        <v>16</v>
      </c>
      <c r="Q63" s="93">
        <f t="shared" si="7"/>
        <v>429</v>
      </c>
      <c r="R63" s="15">
        <v>1</v>
      </c>
      <c r="S63" s="15">
        <v>0</v>
      </c>
      <c r="T63" s="93">
        <f t="shared" si="8"/>
        <v>1</v>
      </c>
    </row>
    <row r="64" spans="1:20" ht="12.95" customHeight="1">
      <c r="A64" s="94">
        <v>54</v>
      </c>
      <c r="B64" s="16" t="s">
        <v>1166</v>
      </c>
      <c r="C64" s="15">
        <v>1610</v>
      </c>
      <c r="D64" s="15">
        <v>249</v>
      </c>
      <c r="E64" s="15">
        <v>270</v>
      </c>
      <c r="F64" s="15">
        <v>368</v>
      </c>
      <c r="G64" s="15">
        <v>59</v>
      </c>
      <c r="H64" s="20">
        <v>1223</v>
      </c>
      <c r="I64" s="15">
        <v>236</v>
      </c>
      <c r="J64" s="15">
        <v>30</v>
      </c>
      <c r="K64" s="15">
        <v>40</v>
      </c>
      <c r="L64" s="15">
        <v>51</v>
      </c>
      <c r="M64" s="15">
        <v>11</v>
      </c>
      <c r="N64" s="20">
        <v>132</v>
      </c>
      <c r="O64" s="93">
        <f t="shared" si="5"/>
        <v>3779</v>
      </c>
      <c r="P64" s="93">
        <f t="shared" si="6"/>
        <v>500</v>
      </c>
      <c r="Q64" s="93">
        <f t="shared" si="7"/>
        <v>4279</v>
      </c>
      <c r="R64" s="15">
        <v>4</v>
      </c>
      <c r="S64" s="15">
        <v>0</v>
      </c>
      <c r="T64" s="93">
        <f t="shared" si="8"/>
        <v>4</v>
      </c>
    </row>
    <row r="65" spans="1:20" ht="12.95" customHeight="1">
      <c r="A65" s="94">
        <v>55</v>
      </c>
      <c r="B65" s="16" t="s">
        <v>1167</v>
      </c>
      <c r="C65" s="15">
        <v>686</v>
      </c>
      <c r="D65" s="15">
        <v>16</v>
      </c>
      <c r="E65" s="15">
        <v>30</v>
      </c>
      <c r="F65" s="15">
        <v>78</v>
      </c>
      <c r="G65" s="15">
        <v>12</v>
      </c>
      <c r="H65" s="20">
        <v>539</v>
      </c>
      <c r="I65" s="15">
        <v>122</v>
      </c>
      <c r="J65" s="15">
        <v>0</v>
      </c>
      <c r="K65" s="15">
        <v>3</v>
      </c>
      <c r="L65" s="15">
        <v>7</v>
      </c>
      <c r="M65" s="15">
        <v>0</v>
      </c>
      <c r="N65" s="20">
        <v>22</v>
      </c>
      <c r="O65" s="93">
        <f t="shared" si="5"/>
        <v>1361</v>
      </c>
      <c r="P65" s="93">
        <f t="shared" si="6"/>
        <v>154</v>
      </c>
      <c r="Q65" s="93">
        <f t="shared" si="7"/>
        <v>1515</v>
      </c>
      <c r="R65" s="15">
        <v>1</v>
      </c>
      <c r="S65" s="15">
        <v>0</v>
      </c>
      <c r="T65" s="93">
        <f t="shared" si="8"/>
        <v>1</v>
      </c>
    </row>
    <row r="66" spans="1:20" ht="12.95" customHeight="1">
      <c r="A66" s="94">
        <v>56</v>
      </c>
      <c r="B66" s="16" t="s">
        <v>1168</v>
      </c>
      <c r="C66" s="15">
        <v>108</v>
      </c>
      <c r="D66" s="15">
        <v>0</v>
      </c>
      <c r="E66" s="15">
        <v>6</v>
      </c>
      <c r="F66" s="15">
        <v>9</v>
      </c>
      <c r="G66" s="15">
        <v>2</v>
      </c>
      <c r="H66" s="20">
        <v>73</v>
      </c>
      <c r="I66" s="15">
        <v>2</v>
      </c>
      <c r="J66" s="15">
        <v>0</v>
      </c>
      <c r="K66" s="15">
        <v>0</v>
      </c>
      <c r="L66" s="15">
        <v>0</v>
      </c>
      <c r="M66" s="15">
        <v>0</v>
      </c>
      <c r="N66" s="20">
        <v>0</v>
      </c>
      <c r="O66" s="93">
        <f t="shared" si="5"/>
        <v>198</v>
      </c>
      <c r="P66" s="93">
        <f t="shared" si="6"/>
        <v>2</v>
      </c>
      <c r="Q66" s="93">
        <f t="shared" si="7"/>
        <v>200</v>
      </c>
      <c r="R66" s="15">
        <v>0</v>
      </c>
      <c r="S66" s="15">
        <v>0</v>
      </c>
      <c r="T66" s="93">
        <f t="shared" si="8"/>
        <v>0</v>
      </c>
    </row>
    <row r="67" spans="1:20" ht="12.95" customHeight="1">
      <c r="A67" s="94">
        <v>57</v>
      </c>
      <c r="B67" s="16" t="s">
        <v>1169</v>
      </c>
      <c r="C67" s="15">
        <v>62</v>
      </c>
      <c r="D67" s="15">
        <v>1</v>
      </c>
      <c r="E67" s="15">
        <v>2</v>
      </c>
      <c r="F67" s="15">
        <v>4</v>
      </c>
      <c r="G67" s="15">
        <v>1</v>
      </c>
      <c r="H67" s="20">
        <v>64</v>
      </c>
      <c r="I67" s="15">
        <v>5</v>
      </c>
      <c r="J67" s="15">
        <v>0</v>
      </c>
      <c r="K67" s="15">
        <v>1</v>
      </c>
      <c r="L67" s="15">
        <v>0</v>
      </c>
      <c r="M67" s="15">
        <v>1</v>
      </c>
      <c r="N67" s="20">
        <v>5</v>
      </c>
      <c r="O67" s="93">
        <f t="shared" si="5"/>
        <v>134</v>
      </c>
      <c r="P67" s="93">
        <f t="shared" si="6"/>
        <v>12</v>
      </c>
      <c r="Q67" s="93">
        <f t="shared" si="7"/>
        <v>146</v>
      </c>
      <c r="R67" s="15">
        <v>0</v>
      </c>
      <c r="S67" s="15">
        <v>0</v>
      </c>
      <c r="T67" s="93">
        <f t="shared" si="8"/>
        <v>0</v>
      </c>
    </row>
    <row r="68" spans="1:20" ht="12.95" customHeight="1">
      <c r="A68" s="94">
        <v>58</v>
      </c>
      <c r="B68" s="16" t="s">
        <v>1170</v>
      </c>
      <c r="C68" s="15">
        <v>472</v>
      </c>
      <c r="D68" s="15">
        <v>8</v>
      </c>
      <c r="E68" s="15">
        <v>26</v>
      </c>
      <c r="F68" s="15">
        <v>34</v>
      </c>
      <c r="G68" s="15">
        <v>11</v>
      </c>
      <c r="H68" s="20">
        <v>301</v>
      </c>
      <c r="I68" s="15">
        <v>21</v>
      </c>
      <c r="J68" s="15">
        <v>1</v>
      </c>
      <c r="K68" s="15">
        <v>1</v>
      </c>
      <c r="L68" s="15">
        <v>1</v>
      </c>
      <c r="M68" s="15">
        <v>0</v>
      </c>
      <c r="N68" s="20">
        <v>4</v>
      </c>
      <c r="O68" s="93">
        <f t="shared" si="5"/>
        <v>852</v>
      </c>
      <c r="P68" s="93">
        <f t="shared" si="6"/>
        <v>28</v>
      </c>
      <c r="Q68" s="93">
        <f t="shared" si="7"/>
        <v>880</v>
      </c>
      <c r="R68" s="15">
        <v>0</v>
      </c>
      <c r="S68" s="15">
        <v>0</v>
      </c>
      <c r="T68" s="93">
        <f t="shared" si="8"/>
        <v>0</v>
      </c>
    </row>
    <row r="69" spans="1:20" ht="12.95" customHeight="1">
      <c r="A69" s="94">
        <v>59</v>
      </c>
      <c r="B69" s="16" t="s">
        <v>1171</v>
      </c>
      <c r="C69" s="15">
        <v>2121</v>
      </c>
      <c r="D69" s="15">
        <v>387</v>
      </c>
      <c r="E69" s="15">
        <v>401</v>
      </c>
      <c r="F69" s="15">
        <v>373</v>
      </c>
      <c r="G69" s="15">
        <v>123</v>
      </c>
      <c r="H69" s="20">
        <v>2361</v>
      </c>
      <c r="I69" s="15">
        <v>573</v>
      </c>
      <c r="J69" s="15">
        <v>90</v>
      </c>
      <c r="K69" s="15">
        <v>107</v>
      </c>
      <c r="L69" s="15">
        <v>107</v>
      </c>
      <c r="M69" s="15">
        <v>43</v>
      </c>
      <c r="N69" s="20">
        <v>497</v>
      </c>
      <c r="O69" s="93">
        <f t="shared" si="5"/>
        <v>5766</v>
      </c>
      <c r="P69" s="93">
        <f t="shared" si="6"/>
        <v>1417</v>
      </c>
      <c r="Q69" s="93">
        <f t="shared" si="7"/>
        <v>7183</v>
      </c>
      <c r="R69" s="15">
        <v>4</v>
      </c>
      <c r="S69" s="15">
        <v>1</v>
      </c>
      <c r="T69" s="93">
        <f t="shared" si="8"/>
        <v>5</v>
      </c>
    </row>
    <row r="70" spans="1:20" ht="12.95" customHeight="1">
      <c r="A70" s="94">
        <v>60</v>
      </c>
      <c r="B70" s="16" t="s">
        <v>1172</v>
      </c>
      <c r="C70" s="15">
        <v>156</v>
      </c>
      <c r="D70" s="15">
        <v>6</v>
      </c>
      <c r="E70" s="15">
        <v>13</v>
      </c>
      <c r="F70" s="15">
        <v>21</v>
      </c>
      <c r="G70" s="15">
        <v>4</v>
      </c>
      <c r="H70" s="20">
        <v>169</v>
      </c>
      <c r="I70" s="15">
        <v>38</v>
      </c>
      <c r="J70" s="15">
        <v>0</v>
      </c>
      <c r="K70" s="15">
        <v>0</v>
      </c>
      <c r="L70" s="15">
        <v>1</v>
      </c>
      <c r="M70" s="15">
        <v>0</v>
      </c>
      <c r="N70" s="20">
        <v>4</v>
      </c>
      <c r="O70" s="93">
        <f t="shared" si="5"/>
        <v>369</v>
      </c>
      <c r="P70" s="93">
        <f t="shared" si="6"/>
        <v>43</v>
      </c>
      <c r="Q70" s="93">
        <f t="shared" si="7"/>
        <v>412</v>
      </c>
      <c r="R70" s="15">
        <v>0</v>
      </c>
      <c r="S70" s="15">
        <v>0</v>
      </c>
      <c r="T70" s="93">
        <f t="shared" si="8"/>
        <v>0</v>
      </c>
    </row>
    <row r="71" spans="1:20" ht="12.95" customHeight="1">
      <c r="A71" s="94">
        <v>61</v>
      </c>
      <c r="B71" s="16" t="s">
        <v>1173</v>
      </c>
      <c r="C71" s="15">
        <v>145</v>
      </c>
      <c r="D71" s="15">
        <v>0</v>
      </c>
      <c r="E71" s="15">
        <v>0</v>
      </c>
      <c r="F71" s="15">
        <v>3</v>
      </c>
      <c r="G71" s="15">
        <v>0</v>
      </c>
      <c r="H71" s="20">
        <v>82</v>
      </c>
      <c r="I71" s="15">
        <v>44</v>
      </c>
      <c r="J71" s="15">
        <v>0</v>
      </c>
      <c r="K71" s="15">
        <v>0</v>
      </c>
      <c r="L71" s="15">
        <v>0</v>
      </c>
      <c r="M71" s="15">
        <v>0</v>
      </c>
      <c r="N71" s="20">
        <v>4</v>
      </c>
      <c r="O71" s="93">
        <f t="shared" si="5"/>
        <v>230</v>
      </c>
      <c r="P71" s="93">
        <f t="shared" si="6"/>
        <v>48</v>
      </c>
      <c r="Q71" s="93">
        <f t="shared" si="7"/>
        <v>278</v>
      </c>
      <c r="R71" s="15">
        <v>1</v>
      </c>
      <c r="S71" s="15">
        <v>0</v>
      </c>
      <c r="T71" s="93">
        <f t="shared" si="8"/>
        <v>1</v>
      </c>
    </row>
    <row r="72" spans="1:20" ht="12.95" customHeight="1">
      <c r="A72" s="94">
        <v>62</v>
      </c>
      <c r="B72" s="16" t="s">
        <v>1174</v>
      </c>
      <c r="C72" s="15">
        <v>18</v>
      </c>
      <c r="D72" s="15">
        <v>0</v>
      </c>
      <c r="E72" s="15">
        <v>0</v>
      </c>
      <c r="F72" s="15">
        <v>1</v>
      </c>
      <c r="G72" s="15">
        <v>0</v>
      </c>
      <c r="H72" s="20">
        <v>4</v>
      </c>
      <c r="I72" s="15">
        <v>0</v>
      </c>
      <c r="J72" s="15">
        <v>0</v>
      </c>
      <c r="K72" s="15">
        <v>0</v>
      </c>
      <c r="L72" s="15">
        <v>0</v>
      </c>
      <c r="M72" s="15">
        <v>0</v>
      </c>
      <c r="N72" s="20">
        <v>1</v>
      </c>
      <c r="O72" s="93">
        <f t="shared" si="5"/>
        <v>23</v>
      </c>
      <c r="P72" s="93">
        <f t="shared" si="6"/>
        <v>1</v>
      </c>
      <c r="Q72" s="93">
        <f t="shared" si="7"/>
        <v>24</v>
      </c>
      <c r="R72" s="15">
        <v>0</v>
      </c>
      <c r="S72" s="15">
        <v>0</v>
      </c>
      <c r="T72" s="93">
        <f t="shared" si="8"/>
        <v>0</v>
      </c>
    </row>
    <row r="73" spans="1:20" ht="12.95" customHeight="1">
      <c r="A73" s="94">
        <v>63</v>
      </c>
      <c r="B73" s="16" t="s">
        <v>1175</v>
      </c>
      <c r="C73" s="15">
        <v>273</v>
      </c>
      <c r="D73" s="15">
        <v>1</v>
      </c>
      <c r="E73" s="15">
        <v>6</v>
      </c>
      <c r="F73" s="15">
        <v>9</v>
      </c>
      <c r="G73" s="15">
        <v>4</v>
      </c>
      <c r="H73" s="20">
        <v>156</v>
      </c>
      <c r="I73" s="15">
        <v>8</v>
      </c>
      <c r="J73" s="15">
        <v>0</v>
      </c>
      <c r="K73" s="15">
        <v>0</v>
      </c>
      <c r="L73" s="15">
        <v>0</v>
      </c>
      <c r="M73" s="15">
        <v>0</v>
      </c>
      <c r="N73" s="20">
        <v>4</v>
      </c>
      <c r="O73" s="93">
        <f t="shared" si="5"/>
        <v>449</v>
      </c>
      <c r="P73" s="93">
        <f t="shared" si="6"/>
        <v>12</v>
      </c>
      <c r="Q73" s="93">
        <f t="shared" si="7"/>
        <v>461</v>
      </c>
      <c r="R73" s="15">
        <v>1</v>
      </c>
      <c r="S73" s="15">
        <v>0</v>
      </c>
      <c r="T73" s="93">
        <f t="shared" si="8"/>
        <v>1</v>
      </c>
    </row>
    <row r="74" spans="1:20" ht="12.95" customHeight="1">
      <c r="A74" s="94">
        <v>64</v>
      </c>
      <c r="B74" s="16" t="s">
        <v>1176</v>
      </c>
      <c r="C74" s="15">
        <v>507</v>
      </c>
      <c r="D74" s="15">
        <v>7</v>
      </c>
      <c r="E74" s="15">
        <v>31</v>
      </c>
      <c r="F74" s="15">
        <v>82</v>
      </c>
      <c r="G74" s="15">
        <v>10</v>
      </c>
      <c r="H74" s="20">
        <v>474</v>
      </c>
      <c r="I74" s="15">
        <v>100</v>
      </c>
      <c r="J74" s="15">
        <v>2</v>
      </c>
      <c r="K74" s="15">
        <v>10</v>
      </c>
      <c r="L74" s="15">
        <v>16</v>
      </c>
      <c r="M74" s="15">
        <v>2</v>
      </c>
      <c r="N74" s="20">
        <v>62</v>
      </c>
      <c r="O74" s="93">
        <f t="shared" si="5"/>
        <v>1111</v>
      </c>
      <c r="P74" s="93">
        <f t="shared" si="6"/>
        <v>192</v>
      </c>
      <c r="Q74" s="93">
        <f t="shared" si="7"/>
        <v>1303</v>
      </c>
      <c r="R74" s="15">
        <v>2</v>
      </c>
      <c r="S74" s="15">
        <v>0</v>
      </c>
      <c r="T74" s="93">
        <f t="shared" si="8"/>
        <v>2</v>
      </c>
    </row>
    <row r="75" spans="1:20" ht="12.95" customHeight="1">
      <c r="A75" s="94">
        <v>65</v>
      </c>
      <c r="B75" s="16" t="s">
        <v>1177</v>
      </c>
      <c r="C75" s="15">
        <v>86</v>
      </c>
      <c r="D75" s="15">
        <v>1</v>
      </c>
      <c r="E75" s="15">
        <v>1</v>
      </c>
      <c r="F75" s="15">
        <v>4</v>
      </c>
      <c r="G75" s="15">
        <v>2</v>
      </c>
      <c r="H75" s="20">
        <v>75</v>
      </c>
      <c r="I75" s="15">
        <v>5</v>
      </c>
      <c r="J75" s="15">
        <v>0</v>
      </c>
      <c r="K75" s="15">
        <v>0</v>
      </c>
      <c r="L75" s="15">
        <v>0</v>
      </c>
      <c r="M75" s="15">
        <v>0</v>
      </c>
      <c r="N75" s="20">
        <v>0</v>
      </c>
      <c r="O75" s="93">
        <f t="shared" si="5"/>
        <v>169</v>
      </c>
      <c r="P75" s="93">
        <f t="shared" si="6"/>
        <v>5</v>
      </c>
      <c r="Q75" s="93">
        <f t="shared" si="7"/>
        <v>174</v>
      </c>
      <c r="R75" s="15">
        <v>0</v>
      </c>
      <c r="S75" s="15">
        <v>0</v>
      </c>
      <c r="T75" s="93">
        <f t="shared" si="8"/>
        <v>0</v>
      </c>
    </row>
    <row r="76" spans="1:20" ht="12.95" customHeight="1">
      <c r="A76" s="94">
        <v>66</v>
      </c>
      <c r="B76" s="16" t="s">
        <v>1178</v>
      </c>
      <c r="C76" s="15">
        <v>269</v>
      </c>
      <c r="D76" s="15">
        <v>1</v>
      </c>
      <c r="E76" s="15">
        <v>14</v>
      </c>
      <c r="F76" s="15">
        <v>31</v>
      </c>
      <c r="G76" s="15">
        <v>5</v>
      </c>
      <c r="H76" s="20">
        <v>146</v>
      </c>
      <c r="I76" s="15">
        <v>13</v>
      </c>
      <c r="J76" s="15">
        <v>0</v>
      </c>
      <c r="K76" s="15">
        <v>0</v>
      </c>
      <c r="L76" s="15">
        <v>0</v>
      </c>
      <c r="M76" s="15">
        <v>1</v>
      </c>
      <c r="N76" s="20">
        <v>3</v>
      </c>
      <c r="O76" s="93">
        <f t="shared" si="5"/>
        <v>466</v>
      </c>
      <c r="P76" s="93">
        <f t="shared" si="6"/>
        <v>17</v>
      </c>
      <c r="Q76" s="93">
        <f t="shared" si="7"/>
        <v>483</v>
      </c>
      <c r="R76" s="15">
        <v>1</v>
      </c>
      <c r="S76" s="15">
        <v>0</v>
      </c>
      <c r="T76" s="93">
        <f t="shared" si="8"/>
        <v>1</v>
      </c>
    </row>
    <row r="77" spans="1:20" ht="12.95" customHeight="1">
      <c r="A77" s="94">
        <v>67</v>
      </c>
      <c r="B77" s="16" t="s">
        <v>1179</v>
      </c>
      <c r="C77" s="15">
        <v>834</v>
      </c>
      <c r="D77" s="15">
        <v>159</v>
      </c>
      <c r="E77" s="15">
        <v>142</v>
      </c>
      <c r="F77" s="15">
        <v>270</v>
      </c>
      <c r="G77" s="15">
        <v>87</v>
      </c>
      <c r="H77" s="20">
        <v>2684</v>
      </c>
      <c r="I77" s="15">
        <v>84</v>
      </c>
      <c r="J77" s="15">
        <v>5</v>
      </c>
      <c r="K77" s="15">
        <v>4</v>
      </c>
      <c r="L77" s="15">
        <v>6</v>
      </c>
      <c r="M77" s="15">
        <v>3</v>
      </c>
      <c r="N77" s="20">
        <v>43</v>
      </c>
      <c r="O77" s="93">
        <f t="shared" si="5"/>
        <v>4176</v>
      </c>
      <c r="P77" s="93">
        <f t="shared" si="6"/>
        <v>145</v>
      </c>
      <c r="Q77" s="93">
        <f t="shared" si="7"/>
        <v>4321</v>
      </c>
      <c r="R77" s="15">
        <v>90</v>
      </c>
      <c r="S77" s="15">
        <v>0</v>
      </c>
      <c r="T77" s="93">
        <f t="shared" si="8"/>
        <v>90</v>
      </c>
    </row>
    <row r="78" spans="1:20" ht="12.95" customHeight="1">
      <c r="A78" s="94">
        <v>68</v>
      </c>
      <c r="B78" s="16" t="s">
        <v>1180</v>
      </c>
      <c r="C78" s="15">
        <v>410</v>
      </c>
      <c r="D78" s="15">
        <v>13</v>
      </c>
      <c r="E78" s="15">
        <v>21</v>
      </c>
      <c r="F78" s="15">
        <v>38</v>
      </c>
      <c r="G78" s="15">
        <v>11</v>
      </c>
      <c r="H78" s="20">
        <v>257</v>
      </c>
      <c r="I78" s="15">
        <v>47</v>
      </c>
      <c r="J78" s="15">
        <v>1</v>
      </c>
      <c r="K78" s="15">
        <v>0</v>
      </c>
      <c r="L78" s="15">
        <v>2</v>
      </c>
      <c r="M78" s="15">
        <v>2</v>
      </c>
      <c r="N78" s="20">
        <v>16</v>
      </c>
      <c r="O78" s="93">
        <f t="shared" si="5"/>
        <v>750</v>
      </c>
      <c r="P78" s="93">
        <f t="shared" si="6"/>
        <v>68</v>
      </c>
      <c r="Q78" s="93">
        <f t="shared" si="7"/>
        <v>818</v>
      </c>
      <c r="R78" s="15">
        <v>0</v>
      </c>
      <c r="S78" s="15">
        <v>0</v>
      </c>
      <c r="T78" s="93">
        <f t="shared" si="8"/>
        <v>0</v>
      </c>
    </row>
    <row r="79" spans="1:20" ht="12.95" customHeight="1">
      <c r="A79" s="94">
        <v>69</v>
      </c>
      <c r="B79" s="16" t="s">
        <v>1181</v>
      </c>
      <c r="C79" s="15">
        <v>23</v>
      </c>
      <c r="D79" s="15">
        <v>0</v>
      </c>
      <c r="E79" s="15">
        <v>0</v>
      </c>
      <c r="F79" s="15">
        <v>0</v>
      </c>
      <c r="G79" s="15">
        <v>0</v>
      </c>
      <c r="H79" s="20">
        <v>11</v>
      </c>
      <c r="I79" s="15">
        <v>3</v>
      </c>
      <c r="J79" s="15">
        <v>0</v>
      </c>
      <c r="K79" s="15">
        <v>0</v>
      </c>
      <c r="L79" s="15">
        <v>0</v>
      </c>
      <c r="M79" s="15">
        <v>0</v>
      </c>
      <c r="N79" s="20">
        <v>1</v>
      </c>
      <c r="O79" s="93">
        <f t="shared" si="5"/>
        <v>34</v>
      </c>
      <c r="P79" s="93">
        <f t="shared" si="6"/>
        <v>4</v>
      </c>
      <c r="Q79" s="93">
        <f t="shared" si="7"/>
        <v>38</v>
      </c>
      <c r="R79" s="15">
        <v>0</v>
      </c>
      <c r="S79" s="15">
        <v>0</v>
      </c>
      <c r="T79" s="93">
        <f t="shared" si="8"/>
        <v>0</v>
      </c>
    </row>
    <row r="80" spans="1:20" ht="12.95" customHeight="1">
      <c r="A80" s="94">
        <v>70</v>
      </c>
      <c r="B80" s="16" t="s">
        <v>1182</v>
      </c>
      <c r="C80" s="15">
        <v>416</v>
      </c>
      <c r="D80" s="15">
        <v>32</v>
      </c>
      <c r="E80" s="15">
        <v>38</v>
      </c>
      <c r="F80" s="15">
        <v>49</v>
      </c>
      <c r="G80" s="15">
        <v>9</v>
      </c>
      <c r="H80" s="20">
        <v>392</v>
      </c>
      <c r="I80" s="15">
        <v>268</v>
      </c>
      <c r="J80" s="15">
        <v>22</v>
      </c>
      <c r="K80" s="15">
        <v>25</v>
      </c>
      <c r="L80" s="15">
        <v>31</v>
      </c>
      <c r="M80" s="15">
        <v>8</v>
      </c>
      <c r="N80" s="20">
        <v>195</v>
      </c>
      <c r="O80" s="93">
        <f t="shared" si="5"/>
        <v>936</v>
      </c>
      <c r="P80" s="93">
        <f t="shared" si="6"/>
        <v>549</v>
      </c>
      <c r="Q80" s="93">
        <f t="shared" si="7"/>
        <v>1485</v>
      </c>
      <c r="R80" s="15">
        <v>0</v>
      </c>
      <c r="S80" s="15">
        <v>0</v>
      </c>
      <c r="T80" s="93">
        <f t="shared" si="8"/>
        <v>0</v>
      </c>
    </row>
    <row r="81" spans="1:20" ht="12.95" customHeight="1">
      <c r="A81" s="94">
        <v>71</v>
      </c>
      <c r="B81" s="16" t="s">
        <v>1183</v>
      </c>
      <c r="C81" s="15">
        <v>475</v>
      </c>
      <c r="D81" s="15">
        <v>13</v>
      </c>
      <c r="E81" s="15">
        <v>46</v>
      </c>
      <c r="F81" s="15">
        <v>34</v>
      </c>
      <c r="G81" s="15">
        <v>18</v>
      </c>
      <c r="H81" s="20">
        <v>211</v>
      </c>
      <c r="I81" s="15">
        <v>18</v>
      </c>
      <c r="J81" s="15">
        <v>3</v>
      </c>
      <c r="K81" s="15">
        <v>0</v>
      </c>
      <c r="L81" s="15">
        <v>4</v>
      </c>
      <c r="M81" s="15">
        <v>1</v>
      </c>
      <c r="N81" s="20">
        <v>7</v>
      </c>
      <c r="O81" s="93">
        <f t="shared" si="5"/>
        <v>797</v>
      </c>
      <c r="P81" s="93">
        <f t="shared" si="6"/>
        <v>33</v>
      </c>
      <c r="Q81" s="93">
        <f t="shared" si="7"/>
        <v>830</v>
      </c>
      <c r="R81" s="15">
        <v>0</v>
      </c>
      <c r="S81" s="15">
        <v>0</v>
      </c>
      <c r="T81" s="93">
        <f t="shared" si="8"/>
        <v>0</v>
      </c>
    </row>
    <row r="82" spans="1:20" ht="12.95" customHeight="1">
      <c r="A82" s="94">
        <v>72</v>
      </c>
      <c r="B82" s="16" t="s">
        <v>1184</v>
      </c>
      <c r="C82" s="15">
        <v>80</v>
      </c>
      <c r="D82" s="15">
        <v>0</v>
      </c>
      <c r="E82" s="15">
        <v>3</v>
      </c>
      <c r="F82" s="15">
        <v>3</v>
      </c>
      <c r="G82" s="15">
        <v>0</v>
      </c>
      <c r="H82" s="20">
        <v>77</v>
      </c>
      <c r="I82" s="15">
        <v>7</v>
      </c>
      <c r="J82" s="15">
        <v>0</v>
      </c>
      <c r="K82" s="15">
        <v>0</v>
      </c>
      <c r="L82" s="15">
        <v>0</v>
      </c>
      <c r="M82" s="15">
        <v>0</v>
      </c>
      <c r="N82" s="20">
        <v>0</v>
      </c>
      <c r="O82" s="93">
        <f t="shared" si="5"/>
        <v>163</v>
      </c>
      <c r="P82" s="93">
        <f t="shared" si="6"/>
        <v>7</v>
      </c>
      <c r="Q82" s="93">
        <f t="shared" si="7"/>
        <v>170</v>
      </c>
      <c r="R82" s="15">
        <v>0</v>
      </c>
      <c r="S82" s="15">
        <v>0</v>
      </c>
      <c r="T82" s="93">
        <f t="shared" si="8"/>
        <v>0</v>
      </c>
    </row>
    <row r="83" spans="1:20" ht="12.95" customHeight="1">
      <c r="A83" s="94">
        <v>73</v>
      </c>
      <c r="B83" s="16" t="s">
        <v>1185</v>
      </c>
      <c r="C83" s="15">
        <v>93</v>
      </c>
      <c r="D83" s="15">
        <v>0</v>
      </c>
      <c r="E83" s="15">
        <v>0</v>
      </c>
      <c r="F83" s="15">
        <v>0</v>
      </c>
      <c r="G83" s="15">
        <v>0</v>
      </c>
      <c r="H83" s="20">
        <v>19</v>
      </c>
      <c r="I83" s="15">
        <v>2</v>
      </c>
      <c r="J83" s="15">
        <v>0</v>
      </c>
      <c r="K83" s="15">
        <v>0</v>
      </c>
      <c r="L83" s="15">
        <v>0</v>
      </c>
      <c r="M83" s="15">
        <v>0</v>
      </c>
      <c r="N83" s="20">
        <v>0</v>
      </c>
      <c r="O83" s="93">
        <f t="shared" si="5"/>
        <v>112</v>
      </c>
      <c r="P83" s="93">
        <f t="shared" si="6"/>
        <v>2</v>
      </c>
      <c r="Q83" s="93">
        <f t="shared" si="7"/>
        <v>114</v>
      </c>
      <c r="R83" s="15">
        <v>0</v>
      </c>
      <c r="S83" s="15">
        <v>0</v>
      </c>
      <c r="T83" s="93">
        <f t="shared" si="8"/>
        <v>0</v>
      </c>
    </row>
    <row r="84" spans="1:20" ht="12.95" customHeight="1">
      <c r="A84" s="94">
        <v>74</v>
      </c>
      <c r="B84" s="16" t="s">
        <v>1186</v>
      </c>
      <c r="C84" s="15">
        <v>179</v>
      </c>
      <c r="D84" s="15">
        <v>25</v>
      </c>
      <c r="E84" s="15">
        <v>31</v>
      </c>
      <c r="F84" s="15">
        <v>39</v>
      </c>
      <c r="G84" s="15">
        <v>17</v>
      </c>
      <c r="H84" s="20">
        <v>372</v>
      </c>
      <c r="I84" s="15">
        <v>26</v>
      </c>
      <c r="J84" s="15">
        <v>1</v>
      </c>
      <c r="K84" s="15">
        <v>1</v>
      </c>
      <c r="L84" s="15">
        <v>4</v>
      </c>
      <c r="M84" s="15">
        <v>1</v>
      </c>
      <c r="N84" s="20">
        <v>15</v>
      </c>
      <c r="O84" s="93">
        <f t="shared" si="5"/>
        <v>663</v>
      </c>
      <c r="P84" s="93">
        <f t="shared" si="6"/>
        <v>48</v>
      </c>
      <c r="Q84" s="93">
        <f t="shared" si="7"/>
        <v>711</v>
      </c>
      <c r="R84" s="15">
        <v>4</v>
      </c>
      <c r="S84" s="15">
        <v>0</v>
      </c>
      <c r="T84" s="93">
        <f t="shared" si="8"/>
        <v>4</v>
      </c>
    </row>
    <row r="85" spans="1:20" ht="12.95" customHeight="1">
      <c r="A85" s="94">
        <v>75</v>
      </c>
      <c r="B85" s="16" t="s">
        <v>1187</v>
      </c>
      <c r="C85" s="15">
        <v>20</v>
      </c>
      <c r="D85" s="15">
        <v>1</v>
      </c>
      <c r="E85" s="15">
        <v>0</v>
      </c>
      <c r="F85" s="15">
        <v>0</v>
      </c>
      <c r="G85" s="15">
        <v>0</v>
      </c>
      <c r="H85" s="20">
        <v>10</v>
      </c>
      <c r="I85" s="15">
        <v>0</v>
      </c>
      <c r="J85" s="15">
        <v>0</v>
      </c>
      <c r="K85" s="15">
        <v>0</v>
      </c>
      <c r="L85" s="15">
        <v>0</v>
      </c>
      <c r="M85" s="15">
        <v>0</v>
      </c>
      <c r="N85" s="20">
        <v>0</v>
      </c>
      <c r="O85" s="93">
        <f t="shared" si="5"/>
        <v>31</v>
      </c>
      <c r="P85" s="93">
        <f t="shared" si="6"/>
        <v>0</v>
      </c>
      <c r="Q85" s="93">
        <f t="shared" si="7"/>
        <v>31</v>
      </c>
      <c r="R85" s="15">
        <v>0</v>
      </c>
      <c r="S85" s="15">
        <v>0</v>
      </c>
      <c r="T85" s="93">
        <f t="shared" si="8"/>
        <v>0</v>
      </c>
    </row>
    <row r="86" spans="1:20" ht="12.95" customHeight="1">
      <c r="A86" s="94">
        <v>76</v>
      </c>
      <c r="B86" s="16" t="s">
        <v>1188</v>
      </c>
      <c r="C86" s="15">
        <v>20</v>
      </c>
      <c r="D86" s="15">
        <v>0</v>
      </c>
      <c r="E86" s="15">
        <v>0</v>
      </c>
      <c r="F86" s="15">
        <v>1</v>
      </c>
      <c r="G86" s="15">
        <v>0</v>
      </c>
      <c r="H86" s="20">
        <v>11</v>
      </c>
      <c r="I86" s="15">
        <v>1</v>
      </c>
      <c r="J86" s="15">
        <v>0</v>
      </c>
      <c r="K86" s="15">
        <v>0</v>
      </c>
      <c r="L86" s="15">
        <v>0</v>
      </c>
      <c r="M86" s="15">
        <v>0</v>
      </c>
      <c r="N86" s="20">
        <v>1</v>
      </c>
      <c r="O86" s="93">
        <f t="shared" si="5"/>
        <v>32</v>
      </c>
      <c r="P86" s="93">
        <f t="shared" si="6"/>
        <v>2</v>
      </c>
      <c r="Q86" s="93">
        <f t="shared" si="7"/>
        <v>34</v>
      </c>
      <c r="R86" s="15">
        <v>0</v>
      </c>
      <c r="S86" s="15">
        <v>0</v>
      </c>
      <c r="T86" s="93">
        <f t="shared" si="8"/>
        <v>0</v>
      </c>
    </row>
    <row r="87" spans="1:20" ht="12.95" customHeight="1">
      <c r="A87" s="94">
        <v>77</v>
      </c>
      <c r="B87" s="16" t="s">
        <v>1189</v>
      </c>
      <c r="C87" s="15">
        <v>418</v>
      </c>
      <c r="D87" s="15">
        <v>36</v>
      </c>
      <c r="E87" s="15">
        <v>85</v>
      </c>
      <c r="F87" s="15">
        <v>106</v>
      </c>
      <c r="G87" s="15">
        <v>27</v>
      </c>
      <c r="H87" s="20">
        <v>469</v>
      </c>
      <c r="I87" s="15">
        <v>26</v>
      </c>
      <c r="J87" s="15">
        <v>5</v>
      </c>
      <c r="K87" s="15">
        <v>9</v>
      </c>
      <c r="L87" s="15">
        <v>10</v>
      </c>
      <c r="M87" s="15">
        <v>1</v>
      </c>
      <c r="N87" s="20">
        <v>37</v>
      </c>
      <c r="O87" s="93">
        <f t="shared" si="5"/>
        <v>1141</v>
      </c>
      <c r="P87" s="93">
        <f t="shared" si="6"/>
        <v>88</v>
      </c>
      <c r="Q87" s="93">
        <f t="shared" si="7"/>
        <v>1229</v>
      </c>
      <c r="R87" s="15">
        <v>1</v>
      </c>
      <c r="S87" s="15">
        <v>0</v>
      </c>
      <c r="T87" s="93">
        <f t="shared" si="8"/>
        <v>1</v>
      </c>
    </row>
    <row r="88" spans="1:20" ht="12.95" customHeight="1">
      <c r="A88" s="94">
        <v>78</v>
      </c>
      <c r="B88" s="16" t="s">
        <v>1190</v>
      </c>
      <c r="C88" s="15">
        <v>316</v>
      </c>
      <c r="D88" s="15">
        <v>28</v>
      </c>
      <c r="E88" s="15">
        <v>68</v>
      </c>
      <c r="F88" s="15">
        <v>120</v>
      </c>
      <c r="G88" s="15">
        <v>51</v>
      </c>
      <c r="H88" s="20">
        <v>1040</v>
      </c>
      <c r="I88" s="15">
        <v>46</v>
      </c>
      <c r="J88" s="15">
        <v>1</v>
      </c>
      <c r="K88" s="15">
        <v>2</v>
      </c>
      <c r="L88" s="15">
        <v>1</v>
      </c>
      <c r="M88" s="15">
        <v>0</v>
      </c>
      <c r="N88" s="20">
        <v>24</v>
      </c>
      <c r="O88" s="93">
        <f t="shared" si="5"/>
        <v>1623</v>
      </c>
      <c r="P88" s="93">
        <f t="shared" si="6"/>
        <v>74</v>
      </c>
      <c r="Q88" s="93">
        <f t="shared" si="7"/>
        <v>1697</v>
      </c>
      <c r="R88" s="15">
        <v>0</v>
      </c>
      <c r="S88" s="15">
        <v>1</v>
      </c>
      <c r="T88" s="93">
        <f t="shared" si="8"/>
        <v>1</v>
      </c>
    </row>
    <row r="89" spans="1:20" ht="12.95" customHeight="1">
      <c r="A89" s="94">
        <v>79</v>
      </c>
      <c r="B89" s="16" t="s">
        <v>1191</v>
      </c>
      <c r="C89" s="15">
        <v>18</v>
      </c>
      <c r="D89" s="15">
        <v>0</v>
      </c>
      <c r="E89" s="15">
        <v>1</v>
      </c>
      <c r="F89" s="15">
        <v>1</v>
      </c>
      <c r="G89" s="15">
        <v>0</v>
      </c>
      <c r="H89" s="20">
        <v>14</v>
      </c>
      <c r="I89" s="15">
        <v>0</v>
      </c>
      <c r="J89" s="15">
        <v>0</v>
      </c>
      <c r="K89" s="15">
        <v>0</v>
      </c>
      <c r="L89" s="15">
        <v>0</v>
      </c>
      <c r="M89" s="15">
        <v>0</v>
      </c>
      <c r="N89" s="20">
        <v>0</v>
      </c>
      <c r="O89" s="93">
        <f t="shared" si="5"/>
        <v>34</v>
      </c>
      <c r="P89" s="93">
        <f t="shared" si="6"/>
        <v>0</v>
      </c>
      <c r="Q89" s="93">
        <f t="shared" si="7"/>
        <v>34</v>
      </c>
      <c r="R89" s="15">
        <v>0</v>
      </c>
      <c r="S89" s="15">
        <v>0</v>
      </c>
      <c r="T89" s="93">
        <f t="shared" si="8"/>
        <v>0</v>
      </c>
    </row>
    <row r="90" spans="1:20" ht="12.95" customHeight="1">
      <c r="A90" s="94">
        <v>80</v>
      </c>
      <c r="B90" s="16" t="s">
        <v>1192</v>
      </c>
      <c r="C90" s="15">
        <v>199</v>
      </c>
      <c r="D90" s="15">
        <v>4</v>
      </c>
      <c r="E90" s="15">
        <v>25</v>
      </c>
      <c r="F90" s="15">
        <v>32</v>
      </c>
      <c r="G90" s="15">
        <v>5</v>
      </c>
      <c r="H90" s="20">
        <v>387</v>
      </c>
      <c r="I90" s="15">
        <v>12</v>
      </c>
      <c r="J90" s="15">
        <v>0</v>
      </c>
      <c r="K90" s="15">
        <v>0</v>
      </c>
      <c r="L90" s="15">
        <v>1</v>
      </c>
      <c r="M90" s="15">
        <v>0</v>
      </c>
      <c r="N90" s="20">
        <v>3</v>
      </c>
      <c r="O90" s="93">
        <f t="shared" si="5"/>
        <v>652</v>
      </c>
      <c r="P90" s="93">
        <f t="shared" si="6"/>
        <v>16</v>
      </c>
      <c r="Q90" s="93">
        <f t="shared" si="7"/>
        <v>668</v>
      </c>
      <c r="R90" s="15">
        <v>0</v>
      </c>
      <c r="S90" s="15">
        <v>0</v>
      </c>
      <c r="T90" s="93">
        <f t="shared" si="8"/>
        <v>0</v>
      </c>
    </row>
    <row r="91" spans="1:20" ht="12.95" customHeight="1">
      <c r="A91" s="94">
        <v>81</v>
      </c>
      <c r="B91" s="16" t="s">
        <v>1193</v>
      </c>
      <c r="C91" s="15">
        <v>514</v>
      </c>
      <c r="D91" s="15">
        <v>60</v>
      </c>
      <c r="E91" s="15">
        <v>90</v>
      </c>
      <c r="F91" s="15">
        <v>91</v>
      </c>
      <c r="G91" s="15">
        <v>27</v>
      </c>
      <c r="H91" s="20">
        <v>656</v>
      </c>
      <c r="I91" s="15">
        <v>159</v>
      </c>
      <c r="J91" s="15">
        <v>8</v>
      </c>
      <c r="K91" s="15">
        <v>10</v>
      </c>
      <c r="L91" s="15">
        <v>9</v>
      </c>
      <c r="M91" s="15">
        <v>3</v>
      </c>
      <c r="N91" s="20">
        <v>75</v>
      </c>
      <c r="O91" s="93">
        <f t="shared" si="5"/>
        <v>1438</v>
      </c>
      <c r="P91" s="93">
        <f t="shared" si="6"/>
        <v>264</v>
      </c>
      <c r="Q91" s="93">
        <f t="shared" si="7"/>
        <v>1702</v>
      </c>
      <c r="R91" s="15">
        <v>1</v>
      </c>
      <c r="S91" s="15">
        <v>1</v>
      </c>
      <c r="T91" s="93">
        <f t="shared" si="8"/>
        <v>2</v>
      </c>
    </row>
    <row r="92" spans="1:20" ht="26.25" customHeight="1">
      <c r="A92" s="94"/>
      <c r="B92" s="759" t="s">
        <v>2907</v>
      </c>
      <c r="C92" s="760"/>
      <c r="D92" s="760"/>
      <c r="E92" s="760"/>
      <c r="F92" s="760"/>
      <c r="G92" s="760"/>
      <c r="H92" s="760"/>
      <c r="I92" s="760"/>
      <c r="J92" s="760"/>
      <c r="K92" s="760"/>
      <c r="L92" s="760"/>
      <c r="M92" s="760"/>
      <c r="N92" s="760"/>
      <c r="O92" s="760"/>
      <c r="P92" s="760"/>
      <c r="Q92" s="760"/>
      <c r="R92" s="202">
        <v>130</v>
      </c>
      <c r="S92" s="202">
        <v>6</v>
      </c>
      <c r="T92" s="203">
        <f>+S92+R92</f>
        <v>136</v>
      </c>
    </row>
    <row r="93" spans="1:20" ht="18" customHeight="1">
      <c r="A93" s="199"/>
      <c r="B93" s="200" t="s">
        <v>1111</v>
      </c>
      <c r="C93" s="201">
        <f>SUM(C7:C91)</f>
        <v>87663</v>
      </c>
      <c r="D93" s="201">
        <f t="shared" ref="D93:Q93" si="9">SUM(D7:D91)</f>
        <v>5738</v>
      </c>
      <c r="E93" s="201">
        <f t="shared" si="9"/>
        <v>9943</v>
      </c>
      <c r="F93" s="201">
        <f t="shared" si="9"/>
        <v>13721</v>
      </c>
      <c r="G93" s="201">
        <f t="shared" si="9"/>
        <v>3758</v>
      </c>
      <c r="H93" s="201">
        <f t="shared" si="9"/>
        <v>86099</v>
      </c>
      <c r="I93" s="201">
        <f t="shared" si="9"/>
        <v>19515</v>
      </c>
      <c r="J93" s="201">
        <f t="shared" si="9"/>
        <v>1073</v>
      </c>
      <c r="K93" s="201">
        <f t="shared" si="9"/>
        <v>1677</v>
      </c>
      <c r="L93" s="201">
        <f t="shared" si="9"/>
        <v>2222</v>
      </c>
      <c r="M93" s="201">
        <f t="shared" si="9"/>
        <v>621</v>
      </c>
      <c r="N93" s="201">
        <f t="shared" si="9"/>
        <v>9517</v>
      </c>
      <c r="O93" s="201">
        <f t="shared" si="9"/>
        <v>206922</v>
      </c>
      <c r="P93" s="201">
        <f t="shared" si="9"/>
        <v>34625</v>
      </c>
      <c r="Q93" s="201">
        <f t="shared" si="9"/>
        <v>241547</v>
      </c>
      <c r="R93" s="201">
        <f>SUM(R7:R92)</f>
        <v>470</v>
      </c>
      <c r="S93" s="201">
        <f t="shared" ref="S93:T93" si="10">SUM(S7:S92)</f>
        <v>40</v>
      </c>
      <c r="T93" s="201">
        <f t="shared" si="10"/>
        <v>510</v>
      </c>
    </row>
    <row r="94" spans="1:20" ht="14.25">
      <c r="A94" s="758" t="s">
        <v>3227</v>
      </c>
      <c r="B94" s="758"/>
      <c r="C94" s="758"/>
      <c r="D94" s="758"/>
      <c r="E94" s="758"/>
      <c r="F94" s="758"/>
      <c r="G94" s="758"/>
      <c r="H94" s="758"/>
      <c r="I94" s="758"/>
      <c r="J94" s="758"/>
      <c r="K94" s="758"/>
      <c r="L94" s="758"/>
      <c r="M94" s="758"/>
      <c r="N94" s="758"/>
      <c r="O94" s="758"/>
      <c r="P94" s="758"/>
      <c r="Q94" s="758"/>
      <c r="R94" s="758"/>
      <c r="S94" s="758"/>
      <c r="T94" s="758"/>
    </row>
    <row r="95" spans="1:20">
      <c r="C95" s="337"/>
      <c r="D95" s="337"/>
      <c r="E95" s="337"/>
      <c r="F95" s="337"/>
      <c r="G95" s="337"/>
      <c r="H95" s="337"/>
      <c r="I95" s="337"/>
      <c r="J95" s="337"/>
      <c r="K95" s="337"/>
      <c r="L95" s="337"/>
      <c r="M95" s="337"/>
      <c r="N95" s="337"/>
      <c r="O95" s="337"/>
      <c r="P95" s="337"/>
      <c r="Q95" s="337"/>
      <c r="R95" s="337"/>
      <c r="S95" s="337"/>
      <c r="T95" s="337"/>
    </row>
  </sheetData>
  <mergeCells count="18">
    <mergeCell ref="C48:Q48"/>
    <mergeCell ref="R48:T49"/>
    <mergeCell ref="C49:H49"/>
    <mergeCell ref="I49:N49"/>
    <mergeCell ref="A94:T94"/>
    <mergeCell ref="O49:Q49"/>
    <mergeCell ref="B92:Q92"/>
    <mergeCell ref="A48:A50"/>
    <mergeCell ref="B48:B50"/>
    <mergeCell ref="A1:T1"/>
    <mergeCell ref="A4:A6"/>
    <mergeCell ref="B4:B6"/>
    <mergeCell ref="C4:Q4"/>
    <mergeCell ref="R4:T5"/>
    <mergeCell ref="C5:H5"/>
    <mergeCell ref="I5:N5"/>
    <mergeCell ref="O5:Q5"/>
    <mergeCell ref="A2:T2"/>
  </mergeCells>
  <printOptions horizontalCentered="1" verticalCentered="1"/>
  <pageMargins left="0.23622047244094491" right="0.27559055118110237" top="0" bottom="0" header="0.31496062992125984" footer="0.27"/>
  <pageSetup paperSize="9" scale="79" orientation="landscape" horizontalDpi="4294967295" verticalDpi="4294967295" r:id="rId1"/>
  <rowBreaks count="1" manualBreakCount="1">
    <brk id="46" max="19" man="1"/>
  </rowBreaks>
</worksheet>
</file>

<file path=xl/worksheets/sheet40.xml><?xml version="1.0" encoding="utf-8"?>
<worksheet xmlns="http://schemas.openxmlformats.org/spreadsheetml/2006/main" xmlns:r="http://schemas.openxmlformats.org/officeDocument/2006/relationships">
  <dimension ref="A1:T201"/>
  <sheetViews>
    <sheetView showGridLines="0" zoomScale="90" zoomScaleNormal="90" workbookViewId="0">
      <pane xSplit="2" ySplit="6" topLeftCell="C189"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5.140625" style="44" customWidth="1"/>
    <col min="2" max="2" width="32.28515625" style="44" customWidth="1"/>
    <col min="3" max="3" width="8.85546875" style="44" customWidth="1"/>
    <col min="4" max="4" width="10.7109375" style="44" customWidth="1"/>
    <col min="5" max="5" width="5.42578125" style="44" bestFit="1" customWidth="1"/>
    <col min="6" max="6" width="6.42578125" style="44" bestFit="1" customWidth="1"/>
    <col min="7" max="7" width="5.42578125" style="44" bestFit="1" customWidth="1"/>
    <col min="8" max="8" width="6.42578125" style="44" bestFit="1" customWidth="1"/>
    <col min="9" max="9" width="8.5703125" style="44" customWidth="1"/>
    <col min="10" max="10" width="10.28515625" style="44" customWidth="1"/>
    <col min="11" max="12" width="5.42578125" style="44" bestFit="1" customWidth="1"/>
    <col min="13" max="13" width="4" style="44" bestFit="1" customWidth="1"/>
    <col min="14" max="14" width="5.42578125" style="44" bestFit="1" customWidth="1"/>
    <col min="15" max="15" width="7.42578125" style="44" bestFit="1" customWidth="1"/>
    <col min="16" max="16" width="6.42578125" style="44" bestFit="1" customWidth="1"/>
    <col min="17" max="17" width="7.42578125" style="44" bestFit="1" customWidth="1"/>
    <col min="18" max="18" width="6.140625" style="44" bestFit="1" customWidth="1"/>
    <col min="19" max="19" width="6.42578125" style="44" bestFit="1" customWidth="1"/>
    <col min="20" max="20" width="7.28515625" style="44" customWidth="1"/>
    <col min="21" max="16384" width="9.140625" style="44"/>
  </cols>
  <sheetData>
    <row r="1" spans="1:20" s="33" customFormat="1" ht="20.25" customHeight="1">
      <c r="A1" s="765" t="s">
        <v>3124</v>
      </c>
      <c r="B1" s="765"/>
      <c r="C1" s="765"/>
      <c r="D1" s="765"/>
      <c r="E1" s="765"/>
      <c r="F1" s="765"/>
      <c r="G1" s="765"/>
      <c r="H1" s="765"/>
      <c r="I1" s="765"/>
      <c r="J1" s="765"/>
      <c r="K1" s="765"/>
      <c r="L1" s="765"/>
      <c r="M1" s="765"/>
      <c r="N1" s="765"/>
      <c r="O1" s="765"/>
      <c r="P1" s="765"/>
      <c r="Q1" s="765"/>
      <c r="R1" s="765"/>
      <c r="S1" s="765"/>
      <c r="T1" s="765"/>
    </row>
    <row r="2" spans="1:20" s="33" customFormat="1">
      <c r="A2" s="1035" t="s">
        <v>3125</v>
      </c>
      <c r="B2" s="1035"/>
      <c r="C2" s="1035"/>
      <c r="D2" s="1035"/>
      <c r="E2" s="1035"/>
      <c r="F2" s="1035"/>
      <c r="G2" s="1035"/>
      <c r="H2" s="1035"/>
      <c r="I2" s="1035"/>
      <c r="J2" s="1035"/>
      <c r="K2" s="1035"/>
      <c r="L2" s="1035"/>
      <c r="M2" s="1035"/>
      <c r="N2" s="1035"/>
      <c r="O2" s="1035"/>
      <c r="P2" s="1035"/>
      <c r="Q2" s="1035"/>
      <c r="R2" s="1035"/>
      <c r="S2" s="1035"/>
      <c r="T2" s="1035"/>
    </row>
    <row r="4" spans="1:20" s="29" customFormat="1" ht="45" customHeight="1">
      <c r="A4" s="822" t="s">
        <v>1997</v>
      </c>
      <c r="B4" s="840" t="s">
        <v>3108</v>
      </c>
      <c r="C4" s="769" t="s">
        <v>2906</v>
      </c>
      <c r="D4" s="770"/>
      <c r="E4" s="770"/>
      <c r="F4" s="770"/>
      <c r="G4" s="770"/>
      <c r="H4" s="770"/>
      <c r="I4" s="770"/>
      <c r="J4" s="770"/>
      <c r="K4" s="770"/>
      <c r="L4" s="770"/>
      <c r="M4" s="770"/>
      <c r="N4" s="770"/>
      <c r="O4" s="770"/>
      <c r="P4" s="770"/>
      <c r="Q4" s="770"/>
      <c r="R4" s="1023" t="s">
        <v>3032</v>
      </c>
      <c r="S4" s="1024"/>
      <c r="T4" s="1024"/>
    </row>
    <row r="5" spans="1:20" s="29" customFormat="1" ht="17.25" customHeight="1">
      <c r="A5" s="823"/>
      <c r="B5" s="840"/>
      <c r="C5" s="769" t="s">
        <v>1109</v>
      </c>
      <c r="D5" s="770"/>
      <c r="E5" s="770"/>
      <c r="F5" s="770"/>
      <c r="G5" s="770"/>
      <c r="H5" s="770"/>
      <c r="I5" s="769" t="s">
        <v>1110</v>
      </c>
      <c r="J5" s="770"/>
      <c r="K5" s="770"/>
      <c r="L5" s="770"/>
      <c r="M5" s="770"/>
      <c r="N5" s="770"/>
      <c r="O5" s="769" t="s">
        <v>1111</v>
      </c>
      <c r="P5" s="770"/>
      <c r="Q5" s="832"/>
      <c r="R5" s="1025"/>
      <c r="S5" s="1026"/>
      <c r="T5" s="1026"/>
    </row>
    <row r="6" spans="1:20" s="29" customFormat="1" ht="78" customHeight="1">
      <c r="A6" s="824"/>
      <c r="B6" s="840"/>
      <c r="C6" s="235" t="s">
        <v>2980</v>
      </c>
      <c r="D6" s="235" t="s">
        <v>2981</v>
      </c>
      <c r="E6" s="235" t="s">
        <v>2895</v>
      </c>
      <c r="F6" s="235" t="s">
        <v>2896</v>
      </c>
      <c r="G6" s="235" t="s">
        <v>2897</v>
      </c>
      <c r="H6" s="235" t="s">
        <v>2982</v>
      </c>
      <c r="I6" s="235" t="s">
        <v>2980</v>
      </c>
      <c r="J6" s="235" t="s">
        <v>2981</v>
      </c>
      <c r="K6" s="235" t="s">
        <v>2895</v>
      </c>
      <c r="L6" s="235" t="s">
        <v>2896</v>
      </c>
      <c r="M6" s="235" t="s">
        <v>2897</v>
      </c>
      <c r="N6" s="235" t="s">
        <v>2982</v>
      </c>
      <c r="O6" s="205" t="s">
        <v>1008</v>
      </c>
      <c r="P6" s="206" t="s">
        <v>1009</v>
      </c>
      <c r="Q6" s="204" t="s">
        <v>1010</v>
      </c>
      <c r="R6" s="411" t="s">
        <v>3089</v>
      </c>
      <c r="S6" s="411" t="s">
        <v>3090</v>
      </c>
      <c r="T6" s="412" t="s">
        <v>3091</v>
      </c>
    </row>
    <row r="7" spans="1:20" ht="25.5">
      <c r="A7" s="298" t="s">
        <v>2400</v>
      </c>
      <c r="B7" s="47" t="s">
        <v>2401</v>
      </c>
      <c r="C7" s="52">
        <f t="shared" ref="C7:T7" si="0">SUM(C8:C10)</f>
        <v>15197</v>
      </c>
      <c r="D7" s="52">
        <f t="shared" si="0"/>
        <v>1001</v>
      </c>
      <c r="E7" s="52">
        <f t="shared" si="0"/>
        <v>1769</v>
      </c>
      <c r="F7" s="52">
        <f t="shared" si="0"/>
        <v>2495</v>
      </c>
      <c r="G7" s="53">
        <f t="shared" si="0"/>
        <v>666</v>
      </c>
      <c r="H7" s="53">
        <f t="shared" si="0"/>
        <v>16009</v>
      </c>
      <c r="I7" s="52">
        <f t="shared" si="0"/>
        <v>3211</v>
      </c>
      <c r="J7" s="52">
        <f t="shared" si="0"/>
        <v>222</v>
      </c>
      <c r="K7" s="52">
        <f t="shared" si="0"/>
        <v>312</v>
      </c>
      <c r="L7" s="52">
        <f t="shared" si="0"/>
        <v>425</v>
      </c>
      <c r="M7" s="53">
        <f t="shared" si="0"/>
        <v>105</v>
      </c>
      <c r="N7" s="53">
        <f t="shared" si="0"/>
        <v>1741</v>
      </c>
      <c r="O7" s="73">
        <f t="shared" si="0"/>
        <v>37137</v>
      </c>
      <c r="P7" s="73">
        <f t="shared" si="0"/>
        <v>6016</v>
      </c>
      <c r="Q7" s="73">
        <f t="shared" si="0"/>
        <v>43153</v>
      </c>
      <c r="R7" s="37">
        <f t="shared" si="0"/>
        <v>293</v>
      </c>
      <c r="S7" s="37">
        <f t="shared" si="0"/>
        <v>6</v>
      </c>
      <c r="T7" s="73">
        <f t="shared" si="0"/>
        <v>299</v>
      </c>
    </row>
    <row r="8" spans="1:20" ht="25.5" hidden="1" outlineLevel="1">
      <c r="A8" s="313" t="s">
        <v>2402</v>
      </c>
      <c r="B8" s="314" t="s">
        <v>2403</v>
      </c>
      <c r="C8" s="406">
        <v>11910</v>
      </c>
      <c r="D8" s="406">
        <v>804</v>
      </c>
      <c r="E8" s="406">
        <v>1468</v>
      </c>
      <c r="F8" s="406">
        <v>1984</v>
      </c>
      <c r="G8" s="406">
        <v>546</v>
      </c>
      <c r="H8" s="406">
        <v>12694</v>
      </c>
      <c r="I8" s="406">
        <v>2627</v>
      </c>
      <c r="J8" s="406">
        <v>197</v>
      </c>
      <c r="K8" s="406">
        <v>256</v>
      </c>
      <c r="L8" s="406">
        <v>366</v>
      </c>
      <c r="M8" s="406">
        <v>87</v>
      </c>
      <c r="N8" s="406">
        <v>1415</v>
      </c>
      <c r="O8" s="315">
        <f>SUM(C8:H8)</f>
        <v>29406</v>
      </c>
      <c r="P8" s="315">
        <f>SUM(I8:N8)</f>
        <v>4948</v>
      </c>
      <c r="Q8" s="315">
        <f>O8+P8</f>
        <v>34354</v>
      </c>
      <c r="R8" s="316">
        <v>199</v>
      </c>
      <c r="S8" s="316">
        <v>3</v>
      </c>
      <c r="T8" s="315">
        <f>+S8+R8</f>
        <v>202</v>
      </c>
    </row>
    <row r="9" spans="1:20" ht="25.5" hidden="1" outlineLevel="1">
      <c r="A9" s="313" t="s">
        <v>2404</v>
      </c>
      <c r="B9" s="314" t="s">
        <v>2405</v>
      </c>
      <c r="C9" s="406">
        <v>2868</v>
      </c>
      <c r="D9" s="406">
        <v>176</v>
      </c>
      <c r="E9" s="406">
        <v>278</v>
      </c>
      <c r="F9" s="406">
        <v>451</v>
      </c>
      <c r="G9" s="406">
        <v>108</v>
      </c>
      <c r="H9" s="406">
        <v>2954</v>
      </c>
      <c r="I9" s="406">
        <v>473</v>
      </c>
      <c r="J9" s="406">
        <v>24</v>
      </c>
      <c r="K9" s="406">
        <v>44</v>
      </c>
      <c r="L9" s="406">
        <v>47</v>
      </c>
      <c r="M9" s="406">
        <v>17</v>
      </c>
      <c r="N9" s="406">
        <v>275</v>
      </c>
      <c r="O9" s="315">
        <f t="shared" ref="O9:O10" si="1">SUM(C9:H9)</f>
        <v>6835</v>
      </c>
      <c r="P9" s="315">
        <f t="shared" ref="P9:P10" si="2">SUM(I9:N9)</f>
        <v>880</v>
      </c>
      <c r="Q9" s="315">
        <f t="shared" ref="Q9:Q10" si="3">O9+P9</f>
        <v>7715</v>
      </c>
      <c r="R9" s="316">
        <v>87</v>
      </c>
      <c r="S9" s="316">
        <v>3</v>
      </c>
      <c r="T9" s="315">
        <f t="shared" ref="T9:T10" si="4">+S9+R9</f>
        <v>90</v>
      </c>
    </row>
    <row r="10" spans="1:20" ht="51" hidden="1" outlineLevel="1">
      <c r="A10" s="313" t="s">
        <v>2406</v>
      </c>
      <c r="B10" s="314" t="s">
        <v>2407</v>
      </c>
      <c r="C10" s="406">
        <v>419</v>
      </c>
      <c r="D10" s="406">
        <v>21</v>
      </c>
      <c r="E10" s="406">
        <v>23</v>
      </c>
      <c r="F10" s="406">
        <v>60</v>
      </c>
      <c r="G10" s="406">
        <v>12</v>
      </c>
      <c r="H10" s="406">
        <v>361</v>
      </c>
      <c r="I10" s="406">
        <v>111</v>
      </c>
      <c r="J10" s="406">
        <v>1</v>
      </c>
      <c r="K10" s="406">
        <v>12</v>
      </c>
      <c r="L10" s="406">
        <v>12</v>
      </c>
      <c r="M10" s="406">
        <v>1</v>
      </c>
      <c r="N10" s="406">
        <v>51</v>
      </c>
      <c r="O10" s="315">
        <f t="shared" si="1"/>
        <v>896</v>
      </c>
      <c r="P10" s="315">
        <f t="shared" si="2"/>
        <v>188</v>
      </c>
      <c r="Q10" s="315">
        <f t="shared" si="3"/>
        <v>1084</v>
      </c>
      <c r="R10" s="316">
        <v>7</v>
      </c>
      <c r="S10" s="316">
        <v>0</v>
      </c>
      <c r="T10" s="315">
        <f t="shared" si="4"/>
        <v>7</v>
      </c>
    </row>
    <row r="11" spans="1:20" ht="89.25" collapsed="1">
      <c r="A11" s="298" t="s">
        <v>2408</v>
      </c>
      <c r="B11" s="47" t="s">
        <v>2409</v>
      </c>
      <c r="C11" s="52">
        <f t="shared" ref="C11:T11" si="5">SUM(C12:C15)</f>
        <v>1708</v>
      </c>
      <c r="D11" s="52">
        <f t="shared" si="5"/>
        <v>60</v>
      </c>
      <c r="E11" s="52">
        <f t="shared" si="5"/>
        <v>133</v>
      </c>
      <c r="F11" s="52">
        <f t="shared" si="5"/>
        <v>160</v>
      </c>
      <c r="G11" s="53">
        <f t="shared" si="5"/>
        <v>46</v>
      </c>
      <c r="H11" s="53">
        <f t="shared" si="5"/>
        <v>1430</v>
      </c>
      <c r="I11" s="52">
        <f t="shared" si="5"/>
        <v>286</v>
      </c>
      <c r="J11" s="52">
        <f t="shared" si="5"/>
        <v>18</v>
      </c>
      <c r="K11" s="52">
        <f t="shared" si="5"/>
        <v>19</v>
      </c>
      <c r="L11" s="52">
        <f t="shared" si="5"/>
        <v>34</v>
      </c>
      <c r="M11" s="53">
        <f t="shared" si="5"/>
        <v>11</v>
      </c>
      <c r="N11" s="53">
        <f t="shared" si="5"/>
        <v>127</v>
      </c>
      <c r="O11" s="73">
        <f t="shared" si="5"/>
        <v>3537</v>
      </c>
      <c r="P11" s="73">
        <f t="shared" si="5"/>
        <v>495</v>
      </c>
      <c r="Q11" s="73">
        <f t="shared" si="5"/>
        <v>4032</v>
      </c>
      <c r="R11" s="37">
        <f t="shared" si="5"/>
        <v>33</v>
      </c>
      <c r="S11" s="37">
        <f t="shared" si="5"/>
        <v>0</v>
      </c>
      <c r="T11" s="73">
        <f t="shared" si="5"/>
        <v>33</v>
      </c>
    </row>
    <row r="12" spans="1:20" ht="89.25" hidden="1" outlineLevel="1">
      <c r="A12" s="313" t="s">
        <v>2410</v>
      </c>
      <c r="B12" s="314" t="s">
        <v>2411</v>
      </c>
      <c r="C12" s="406">
        <v>908</v>
      </c>
      <c r="D12" s="406">
        <v>34</v>
      </c>
      <c r="E12" s="406">
        <v>53</v>
      </c>
      <c r="F12" s="406">
        <v>79</v>
      </c>
      <c r="G12" s="406">
        <v>18</v>
      </c>
      <c r="H12" s="406">
        <v>699</v>
      </c>
      <c r="I12" s="406">
        <v>98</v>
      </c>
      <c r="J12" s="406">
        <v>5</v>
      </c>
      <c r="K12" s="406">
        <v>5</v>
      </c>
      <c r="L12" s="406">
        <v>13</v>
      </c>
      <c r="M12" s="406">
        <v>3</v>
      </c>
      <c r="N12" s="406">
        <v>31</v>
      </c>
      <c r="O12" s="315">
        <f t="shared" ref="O12:O15" si="6">SUM(C12:H12)</f>
        <v>1791</v>
      </c>
      <c r="P12" s="315">
        <f t="shared" ref="P12:P15" si="7">SUM(I12:N12)</f>
        <v>155</v>
      </c>
      <c r="Q12" s="315">
        <f t="shared" ref="Q12:Q15" si="8">O12+P12</f>
        <v>1946</v>
      </c>
      <c r="R12" s="316">
        <v>22</v>
      </c>
      <c r="S12" s="316">
        <v>0</v>
      </c>
      <c r="T12" s="315">
        <f t="shared" ref="T12:T15" si="9">+S12+R12</f>
        <v>22</v>
      </c>
    </row>
    <row r="13" spans="1:20" ht="102" hidden="1" outlineLevel="1">
      <c r="A13" s="313" t="s">
        <v>2412</v>
      </c>
      <c r="B13" s="314" t="s">
        <v>2413</v>
      </c>
      <c r="C13" s="406">
        <v>411</v>
      </c>
      <c r="D13" s="406">
        <v>12</v>
      </c>
      <c r="E13" s="406">
        <v>42</v>
      </c>
      <c r="F13" s="406">
        <v>40</v>
      </c>
      <c r="G13" s="406">
        <v>20</v>
      </c>
      <c r="H13" s="406">
        <v>349</v>
      </c>
      <c r="I13" s="406">
        <v>152</v>
      </c>
      <c r="J13" s="406">
        <v>10</v>
      </c>
      <c r="K13" s="406">
        <v>14</v>
      </c>
      <c r="L13" s="406">
        <v>16</v>
      </c>
      <c r="M13" s="406">
        <v>7</v>
      </c>
      <c r="N13" s="406">
        <v>74</v>
      </c>
      <c r="O13" s="315">
        <f t="shared" si="6"/>
        <v>874</v>
      </c>
      <c r="P13" s="315">
        <f t="shared" si="7"/>
        <v>273</v>
      </c>
      <c r="Q13" s="315">
        <f t="shared" si="8"/>
        <v>1147</v>
      </c>
      <c r="R13" s="316">
        <v>3</v>
      </c>
      <c r="S13" s="316">
        <v>0</v>
      </c>
      <c r="T13" s="315">
        <f t="shared" si="9"/>
        <v>3</v>
      </c>
    </row>
    <row r="14" spans="1:20" ht="25.5" hidden="1" outlineLevel="1">
      <c r="A14" s="313" t="s">
        <v>2414</v>
      </c>
      <c r="B14" s="314" t="s">
        <v>2415</v>
      </c>
      <c r="C14" s="406">
        <v>123</v>
      </c>
      <c r="D14" s="406">
        <v>2</v>
      </c>
      <c r="E14" s="406">
        <v>16</v>
      </c>
      <c r="F14" s="406">
        <v>18</v>
      </c>
      <c r="G14" s="406">
        <v>2</v>
      </c>
      <c r="H14" s="406">
        <v>124</v>
      </c>
      <c r="I14" s="406">
        <v>11</v>
      </c>
      <c r="J14" s="406">
        <v>0</v>
      </c>
      <c r="K14" s="406">
        <v>0</v>
      </c>
      <c r="L14" s="406">
        <v>2</v>
      </c>
      <c r="M14" s="406">
        <v>0</v>
      </c>
      <c r="N14" s="406">
        <v>5</v>
      </c>
      <c r="O14" s="315">
        <f t="shared" si="6"/>
        <v>285</v>
      </c>
      <c r="P14" s="315">
        <f t="shared" si="7"/>
        <v>18</v>
      </c>
      <c r="Q14" s="315">
        <f t="shared" si="8"/>
        <v>303</v>
      </c>
      <c r="R14" s="316">
        <v>3</v>
      </c>
      <c r="S14" s="316">
        <v>0</v>
      </c>
      <c r="T14" s="315">
        <f t="shared" si="9"/>
        <v>3</v>
      </c>
    </row>
    <row r="15" spans="1:20" ht="76.5" hidden="1" outlineLevel="1">
      <c r="A15" s="313" t="s">
        <v>2416</v>
      </c>
      <c r="B15" s="314" t="s">
        <v>2417</v>
      </c>
      <c r="C15" s="406">
        <v>266</v>
      </c>
      <c r="D15" s="406">
        <v>12</v>
      </c>
      <c r="E15" s="406">
        <v>22</v>
      </c>
      <c r="F15" s="406">
        <v>23</v>
      </c>
      <c r="G15" s="406">
        <v>6</v>
      </c>
      <c r="H15" s="406">
        <v>258</v>
      </c>
      <c r="I15" s="406">
        <v>25</v>
      </c>
      <c r="J15" s="406">
        <v>3</v>
      </c>
      <c r="K15" s="406">
        <v>0</v>
      </c>
      <c r="L15" s="406">
        <v>3</v>
      </c>
      <c r="M15" s="406">
        <v>1</v>
      </c>
      <c r="N15" s="406">
        <v>17</v>
      </c>
      <c r="O15" s="315">
        <f t="shared" si="6"/>
        <v>587</v>
      </c>
      <c r="P15" s="315">
        <f t="shared" si="7"/>
        <v>49</v>
      </c>
      <c r="Q15" s="315">
        <f t="shared" si="8"/>
        <v>636</v>
      </c>
      <c r="R15" s="316">
        <v>5</v>
      </c>
      <c r="S15" s="316">
        <v>0</v>
      </c>
      <c r="T15" s="315">
        <f t="shared" si="9"/>
        <v>5</v>
      </c>
    </row>
    <row r="16" spans="1:20" ht="76.5" collapsed="1">
      <c r="A16" s="298" t="s">
        <v>2418</v>
      </c>
      <c r="B16" s="47" t="s">
        <v>2419</v>
      </c>
      <c r="C16" s="52">
        <f t="shared" ref="C16:T16" si="10">SUM(C17:C22)</f>
        <v>1316</v>
      </c>
      <c r="D16" s="52">
        <f t="shared" si="10"/>
        <v>40</v>
      </c>
      <c r="E16" s="52">
        <f t="shared" si="10"/>
        <v>68</v>
      </c>
      <c r="F16" s="52">
        <f t="shared" si="10"/>
        <v>163</v>
      </c>
      <c r="G16" s="53">
        <f t="shared" si="10"/>
        <v>32</v>
      </c>
      <c r="H16" s="53">
        <f t="shared" si="10"/>
        <v>1328</v>
      </c>
      <c r="I16" s="52">
        <f t="shared" si="10"/>
        <v>135</v>
      </c>
      <c r="J16" s="52">
        <f t="shared" si="10"/>
        <v>6</v>
      </c>
      <c r="K16" s="52">
        <f t="shared" si="10"/>
        <v>16</v>
      </c>
      <c r="L16" s="52">
        <f t="shared" si="10"/>
        <v>19</v>
      </c>
      <c r="M16" s="53">
        <f t="shared" si="10"/>
        <v>3</v>
      </c>
      <c r="N16" s="53">
        <f t="shared" si="10"/>
        <v>64</v>
      </c>
      <c r="O16" s="73">
        <f t="shared" si="10"/>
        <v>2947</v>
      </c>
      <c r="P16" s="73">
        <f t="shared" si="10"/>
        <v>243</v>
      </c>
      <c r="Q16" s="73">
        <f t="shared" si="10"/>
        <v>3190</v>
      </c>
      <c r="R16" s="37">
        <f t="shared" si="10"/>
        <v>78</v>
      </c>
      <c r="S16" s="37">
        <f t="shared" si="10"/>
        <v>0</v>
      </c>
      <c r="T16" s="73">
        <f t="shared" si="10"/>
        <v>78</v>
      </c>
    </row>
    <row r="17" spans="1:20" ht="76.5" hidden="1" outlineLevel="1">
      <c r="A17" s="313" t="s">
        <v>2420</v>
      </c>
      <c r="B17" s="314" t="s">
        <v>2421</v>
      </c>
      <c r="C17" s="406">
        <v>416</v>
      </c>
      <c r="D17" s="406">
        <v>11</v>
      </c>
      <c r="E17" s="406">
        <v>22</v>
      </c>
      <c r="F17" s="406">
        <v>46</v>
      </c>
      <c r="G17" s="406">
        <v>6</v>
      </c>
      <c r="H17" s="406">
        <v>420</v>
      </c>
      <c r="I17" s="406">
        <v>56</v>
      </c>
      <c r="J17" s="406">
        <v>3</v>
      </c>
      <c r="K17" s="406">
        <v>6</v>
      </c>
      <c r="L17" s="406">
        <v>8</v>
      </c>
      <c r="M17" s="406">
        <v>1</v>
      </c>
      <c r="N17" s="406">
        <v>19</v>
      </c>
      <c r="O17" s="315">
        <f t="shared" ref="O17:O22" si="11">SUM(C17:H17)</f>
        <v>921</v>
      </c>
      <c r="P17" s="315">
        <f t="shared" ref="P17:P22" si="12">SUM(I17:N17)</f>
        <v>93</v>
      </c>
      <c r="Q17" s="315">
        <f t="shared" ref="Q17:Q22" si="13">O17+P17</f>
        <v>1014</v>
      </c>
      <c r="R17" s="316">
        <v>32</v>
      </c>
      <c r="S17" s="316">
        <v>0</v>
      </c>
      <c r="T17" s="315">
        <f t="shared" ref="T17:T22" si="14">+S17+R17</f>
        <v>32</v>
      </c>
    </row>
    <row r="18" spans="1:20" ht="76.5" hidden="1" outlineLevel="1">
      <c r="A18" s="313" t="s">
        <v>2422</v>
      </c>
      <c r="B18" s="314" t="s">
        <v>2423</v>
      </c>
      <c r="C18" s="406">
        <v>272</v>
      </c>
      <c r="D18" s="406">
        <v>15</v>
      </c>
      <c r="E18" s="406">
        <v>18</v>
      </c>
      <c r="F18" s="406">
        <v>39</v>
      </c>
      <c r="G18" s="406">
        <v>11</v>
      </c>
      <c r="H18" s="406">
        <v>270</v>
      </c>
      <c r="I18" s="406">
        <v>55</v>
      </c>
      <c r="J18" s="406">
        <v>2</v>
      </c>
      <c r="K18" s="406">
        <v>7</v>
      </c>
      <c r="L18" s="406">
        <v>6</v>
      </c>
      <c r="M18" s="406">
        <v>1</v>
      </c>
      <c r="N18" s="406">
        <v>30</v>
      </c>
      <c r="O18" s="315">
        <f t="shared" si="11"/>
        <v>625</v>
      </c>
      <c r="P18" s="315">
        <f t="shared" si="12"/>
        <v>101</v>
      </c>
      <c r="Q18" s="315">
        <f t="shared" si="13"/>
        <v>726</v>
      </c>
      <c r="R18" s="316">
        <v>14</v>
      </c>
      <c r="S18" s="316">
        <v>0</v>
      </c>
      <c r="T18" s="315">
        <f t="shared" si="14"/>
        <v>14</v>
      </c>
    </row>
    <row r="19" spans="1:20" ht="102" hidden="1" outlineLevel="1">
      <c r="A19" s="313" t="s">
        <v>2424</v>
      </c>
      <c r="B19" s="314" t="s">
        <v>2425</v>
      </c>
      <c r="C19" s="406">
        <v>347</v>
      </c>
      <c r="D19" s="406">
        <v>7</v>
      </c>
      <c r="E19" s="406">
        <v>12</v>
      </c>
      <c r="F19" s="406">
        <v>49</v>
      </c>
      <c r="G19" s="406">
        <v>10</v>
      </c>
      <c r="H19" s="406">
        <v>355</v>
      </c>
      <c r="I19" s="406">
        <v>11</v>
      </c>
      <c r="J19" s="406">
        <v>1</v>
      </c>
      <c r="K19" s="406">
        <v>2</v>
      </c>
      <c r="L19" s="406">
        <v>2</v>
      </c>
      <c r="M19" s="406">
        <v>1</v>
      </c>
      <c r="N19" s="406">
        <v>9</v>
      </c>
      <c r="O19" s="315">
        <f t="shared" si="11"/>
        <v>780</v>
      </c>
      <c r="P19" s="315">
        <f t="shared" si="12"/>
        <v>26</v>
      </c>
      <c r="Q19" s="315">
        <f t="shared" si="13"/>
        <v>806</v>
      </c>
      <c r="R19" s="316">
        <v>15</v>
      </c>
      <c r="S19" s="316">
        <v>0</v>
      </c>
      <c r="T19" s="315">
        <f t="shared" si="14"/>
        <v>15</v>
      </c>
    </row>
    <row r="20" spans="1:20" ht="76.5" hidden="1" outlineLevel="1">
      <c r="A20" s="313" t="s">
        <v>2426</v>
      </c>
      <c r="B20" s="314" t="s">
        <v>2427</v>
      </c>
      <c r="C20" s="406">
        <v>68</v>
      </c>
      <c r="D20" s="406">
        <v>0</v>
      </c>
      <c r="E20" s="406">
        <v>3</v>
      </c>
      <c r="F20" s="406">
        <v>5</v>
      </c>
      <c r="G20" s="406">
        <v>0</v>
      </c>
      <c r="H20" s="406">
        <v>95</v>
      </c>
      <c r="I20" s="406">
        <v>2</v>
      </c>
      <c r="J20" s="406">
        <v>0</v>
      </c>
      <c r="K20" s="406">
        <v>0</v>
      </c>
      <c r="L20" s="406">
        <v>1</v>
      </c>
      <c r="M20" s="406">
        <v>0</v>
      </c>
      <c r="N20" s="406">
        <v>0</v>
      </c>
      <c r="O20" s="315">
        <f t="shared" si="11"/>
        <v>171</v>
      </c>
      <c r="P20" s="315">
        <f t="shared" si="12"/>
        <v>3</v>
      </c>
      <c r="Q20" s="315">
        <f t="shared" si="13"/>
        <v>174</v>
      </c>
      <c r="R20" s="316">
        <v>5</v>
      </c>
      <c r="S20" s="316">
        <v>0</v>
      </c>
      <c r="T20" s="315">
        <f t="shared" si="14"/>
        <v>5</v>
      </c>
    </row>
    <row r="21" spans="1:20" ht="76.5" hidden="1" outlineLevel="1">
      <c r="A21" s="313" t="s">
        <v>2428</v>
      </c>
      <c r="B21" s="314" t="s">
        <v>2429</v>
      </c>
      <c r="C21" s="406">
        <v>9</v>
      </c>
      <c r="D21" s="406">
        <v>0</v>
      </c>
      <c r="E21" s="406">
        <v>0</v>
      </c>
      <c r="F21" s="406">
        <v>0</v>
      </c>
      <c r="G21" s="406">
        <v>0</v>
      </c>
      <c r="H21" s="406">
        <v>13</v>
      </c>
      <c r="I21" s="406">
        <v>2</v>
      </c>
      <c r="J21" s="406">
        <v>0</v>
      </c>
      <c r="K21" s="406">
        <v>0</v>
      </c>
      <c r="L21" s="406">
        <v>0</v>
      </c>
      <c r="M21" s="406">
        <v>0</v>
      </c>
      <c r="N21" s="406">
        <v>0</v>
      </c>
      <c r="O21" s="315">
        <f t="shared" si="11"/>
        <v>22</v>
      </c>
      <c r="P21" s="315">
        <f t="shared" si="12"/>
        <v>2</v>
      </c>
      <c r="Q21" s="315">
        <f t="shared" si="13"/>
        <v>24</v>
      </c>
      <c r="R21" s="316">
        <v>1</v>
      </c>
      <c r="S21" s="316">
        <v>0</v>
      </c>
      <c r="T21" s="315">
        <f t="shared" si="14"/>
        <v>1</v>
      </c>
    </row>
    <row r="22" spans="1:20" ht="89.25" hidden="1" outlineLevel="1">
      <c r="A22" s="313" t="s">
        <v>2430</v>
      </c>
      <c r="B22" s="314" t="s">
        <v>2431</v>
      </c>
      <c r="C22" s="406">
        <v>204</v>
      </c>
      <c r="D22" s="406">
        <v>7</v>
      </c>
      <c r="E22" s="406">
        <v>13</v>
      </c>
      <c r="F22" s="406">
        <v>24</v>
      </c>
      <c r="G22" s="406">
        <v>5</v>
      </c>
      <c r="H22" s="406">
        <v>175</v>
      </c>
      <c r="I22" s="406">
        <v>9</v>
      </c>
      <c r="J22" s="406">
        <v>0</v>
      </c>
      <c r="K22" s="406">
        <v>1</v>
      </c>
      <c r="L22" s="406">
        <v>2</v>
      </c>
      <c r="M22" s="406">
        <v>0</v>
      </c>
      <c r="N22" s="406">
        <v>6</v>
      </c>
      <c r="O22" s="315">
        <f t="shared" si="11"/>
        <v>428</v>
      </c>
      <c r="P22" s="315">
        <f t="shared" si="12"/>
        <v>18</v>
      </c>
      <c r="Q22" s="315">
        <f t="shared" si="13"/>
        <v>446</v>
      </c>
      <c r="R22" s="316">
        <v>11</v>
      </c>
      <c r="S22" s="316">
        <v>0</v>
      </c>
      <c r="T22" s="315">
        <f t="shared" si="14"/>
        <v>11</v>
      </c>
    </row>
    <row r="23" spans="1:20" ht="76.5" collapsed="1">
      <c r="A23" s="298" t="s">
        <v>2432</v>
      </c>
      <c r="B23" s="47" t="s">
        <v>2433</v>
      </c>
      <c r="C23" s="52">
        <f t="shared" ref="C23:T23" si="15">SUM(C24:C27)</f>
        <v>187</v>
      </c>
      <c r="D23" s="52">
        <f t="shared" si="15"/>
        <v>7</v>
      </c>
      <c r="E23" s="52">
        <f t="shared" si="15"/>
        <v>18</v>
      </c>
      <c r="F23" s="52">
        <f t="shared" si="15"/>
        <v>26</v>
      </c>
      <c r="G23" s="53">
        <f t="shared" si="15"/>
        <v>6</v>
      </c>
      <c r="H23" s="53">
        <f t="shared" si="15"/>
        <v>190</v>
      </c>
      <c r="I23" s="52">
        <f t="shared" si="15"/>
        <v>4</v>
      </c>
      <c r="J23" s="52">
        <f t="shared" si="15"/>
        <v>0</v>
      </c>
      <c r="K23" s="52">
        <f t="shared" si="15"/>
        <v>1</v>
      </c>
      <c r="L23" s="52">
        <f t="shared" si="15"/>
        <v>0</v>
      </c>
      <c r="M23" s="53">
        <f t="shared" si="15"/>
        <v>0</v>
      </c>
      <c r="N23" s="53">
        <f t="shared" si="15"/>
        <v>1</v>
      </c>
      <c r="O23" s="73">
        <f t="shared" si="15"/>
        <v>434</v>
      </c>
      <c r="P23" s="73">
        <f t="shared" si="15"/>
        <v>6</v>
      </c>
      <c r="Q23" s="73">
        <f t="shared" si="15"/>
        <v>440</v>
      </c>
      <c r="R23" s="37">
        <f t="shared" si="15"/>
        <v>9</v>
      </c>
      <c r="S23" s="37">
        <f t="shared" si="15"/>
        <v>0</v>
      </c>
      <c r="T23" s="73">
        <f t="shared" si="15"/>
        <v>9</v>
      </c>
    </row>
    <row r="24" spans="1:20" ht="51" hidden="1" outlineLevel="1">
      <c r="A24" s="313" t="s">
        <v>2434</v>
      </c>
      <c r="B24" s="314" t="s">
        <v>2435</v>
      </c>
      <c r="C24" s="406">
        <v>27</v>
      </c>
      <c r="D24" s="406">
        <v>1</v>
      </c>
      <c r="E24" s="406">
        <v>4</v>
      </c>
      <c r="F24" s="406">
        <v>3</v>
      </c>
      <c r="G24" s="406">
        <v>0</v>
      </c>
      <c r="H24" s="406">
        <v>23</v>
      </c>
      <c r="I24" s="406">
        <v>1</v>
      </c>
      <c r="J24" s="406">
        <v>0</v>
      </c>
      <c r="K24" s="406">
        <v>0</v>
      </c>
      <c r="L24" s="406">
        <v>0</v>
      </c>
      <c r="M24" s="406">
        <v>0</v>
      </c>
      <c r="N24" s="406">
        <v>0</v>
      </c>
      <c r="O24" s="315">
        <f t="shared" ref="O24:O27" si="16">SUM(C24:H24)</f>
        <v>58</v>
      </c>
      <c r="P24" s="315">
        <f t="shared" ref="P24:P27" si="17">SUM(I24:N24)</f>
        <v>1</v>
      </c>
      <c r="Q24" s="315">
        <f t="shared" ref="Q24:Q27" si="18">O24+P24</f>
        <v>59</v>
      </c>
      <c r="R24" s="316">
        <v>5</v>
      </c>
      <c r="S24" s="316">
        <v>0</v>
      </c>
      <c r="T24" s="315">
        <f t="shared" ref="T24:T27" si="19">+S24+R24</f>
        <v>5</v>
      </c>
    </row>
    <row r="25" spans="1:20" ht="25.5" hidden="1" outlineLevel="1">
      <c r="A25" s="313" t="s">
        <v>2436</v>
      </c>
      <c r="B25" s="314" t="s">
        <v>2437</v>
      </c>
      <c r="C25" s="406">
        <v>119</v>
      </c>
      <c r="D25" s="406">
        <v>6</v>
      </c>
      <c r="E25" s="406">
        <v>14</v>
      </c>
      <c r="F25" s="406">
        <v>16</v>
      </c>
      <c r="G25" s="406">
        <v>6</v>
      </c>
      <c r="H25" s="406">
        <v>133</v>
      </c>
      <c r="I25" s="406">
        <v>0</v>
      </c>
      <c r="J25" s="406">
        <v>0</v>
      </c>
      <c r="K25" s="406">
        <v>0</v>
      </c>
      <c r="L25" s="406">
        <v>0</v>
      </c>
      <c r="M25" s="406">
        <v>0</v>
      </c>
      <c r="N25" s="406">
        <v>0</v>
      </c>
      <c r="O25" s="315">
        <f>SUM(C25:N25)</f>
        <v>294</v>
      </c>
      <c r="P25" s="315">
        <f t="shared" si="17"/>
        <v>0</v>
      </c>
      <c r="Q25" s="315">
        <f t="shared" si="18"/>
        <v>294</v>
      </c>
      <c r="R25" s="316">
        <v>2</v>
      </c>
      <c r="S25" s="316">
        <v>0</v>
      </c>
      <c r="T25" s="315">
        <f t="shared" si="19"/>
        <v>2</v>
      </c>
    </row>
    <row r="26" spans="1:20" ht="25.5" hidden="1" outlineLevel="1">
      <c r="A26" s="313" t="s">
        <v>2438</v>
      </c>
      <c r="B26" s="314" t="s">
        <v>2439</v>
      </c>
      <c r="C26" s="406">
        <v>1</v>
      </c>
      <c r="D26" s="406">
        <v>0</v>
      </c>
      <c r="E26" s="406">
        <v>0</v>
      </c>
      <c r="F26" s="406">
        <v>0</v>
      </c>
      <c r="G26" s="406">
        <v>0</v>
      </c>
      <c r="H26" s="406">
        <v>0</v>
      </c>
      <c r="I26" s="406">
        <v>0</v>
      </c>
      <c r="J26" s="406">
        <v>0</v>
      </c>
      <c r="K26" s="406">
        <v>0</v>
      </c>
      <c r="L26" s="406">
        <v>0</v>
      </c>
      <c r="M26" s="406">
        <v>0</v>
      </c>
      <c r="N26" s="406">
        <v>0</v>
      </c>
      <c r="O26" s="315">
        <f>SUM(C26:N26)</f>
        <v>1</v>
      </c>
      <c r="P26" s="315">
        <f t="shared" si="17"/>
        <v>0</v>
      </c>
      <c r="Q26" s="315">
        <f t="shared" si="18"/>
        <v>1</v>
      </c>
      <c r="R26" s="316">
        <v>0</v>
      </c>
      <c r="S26" s="316">
        <v>0</v>
      </c>
      <c r="T26" s="315">
        <f t="shared" si="19"/>
        <v>0</v>
      </c>
    </row>
    <row r="27" spans="1:20" ht="76.5" hidden="1" outlineLevel="1">
      <c r="A27" s="313" t="s">
        <v>2440</v>
      </c>
      <c r="B27" s="314" t="s">
        <v>2441</v>
      </c>
      <c r="C27" s="406">
        <v>40</v>
      </c>
      <c r="D27" s="406">
        <v>0</v>
      </c>
      <c r="E27" s="406">
        <v>0</v>
      </c>
      <c r="F27" s="406">
        <v>7</v>
      </c>
      <c r="G27" s="406">
        <v>0</v>
      </c>
      <c r="H27" s="406">
        <v>34</v>
      </c>
      <c r="I27" s="406">
        <v>3</v>
      </c>
      <c r="J27" s="406">
        <v>0</v>
      </c>
      <c r="K27" s="406">
        <v>1</v>
      </c>
      <c r="L27" s="406">
        <v>0</v>
      </c>
      <c r="M27" s="406">
        <v>0</v>
      </c>
      <c r="N27" s="406">
        <v>1</v>
      </c>
      <c r="O27" s="315">
        <f t="shared" si="16"/>
        <v>81</v>
      </c>
      <c r="P27" s="315">
        <f t="shared" si="17"/>
        <v>5</v>
      </c>
      <c r="Q27" s="315">
        <f t="shared" si="18"/>
        <v>86</v>
      </c>
      <c r="R27" s="316">
        <v>2</v>
      </c>
      <c r="S27" s="316">
        <v>0</v>
      </c>
      <c r="T27" s="315">
        <f t="shared" si="19"/>
        <v>2</v>
      </c>
    </row>
    <row r="28" spans="1:20" ht="49.5" collapsed="1">
      <c r="A28" s="298" t="s">
        <v>2442</v>
      </c>
      <c r="B28" s="47" t="s">
        <v>3084</v>
      </c>
      <c r="C28" s="52">
        <f t="shared" ref="C28:T28" si="20">SUM(C29:C32)</f>
        <v>196</v>
      </c>
      <c r="D28" s="52">
        <f t="shared" si="20"/>
        <v>18</v>
      </c>
      <c r="E28" s="52">
        <f t="shared" si="20"/>
        <v>20</v>
      </c>
      <c r="F28" s="52">
        <f t="shared" si="20"/>
        <v>22</v>
      </c>
      <c r="G28" s="53">
        <f t="shared" si="20"/>
        <v>16</v>
      </c>
      <c r="H28" s="53">
        <f t="shared" si="20"/>
        <v>211</v>
      </c>
      <c r="I28" s="52">
        <f t="shared" si="20"/>
        <v>5</v>
      </c>
      <c r="J28" s="52">
        <f t="shared" si="20"/>
        <v>1</v>
      </c>
      <c r="K28" s="52">
        <f t="shared" si="20"/>
        <v>0</v>
      </c>
      <c r="L28" s="52">
        <f t="shared" si="20"/>
        <v>1</v>
      </c>
      <c r="M28" s="53">
        <f t="shared" si="20"/>
        <v>0</v>
      </c>
      <c r="N28" s="53">
        <f t="shared" si="20"/>
        <v>3</v>
      </c>
      <c r="O28" s="73">
        <f t="shared" si="20"/>
        <v>483</v>
      </c>
      <c r="P28" s="73">
        <f t="shared" si="20"/>
        <v>10</v>
      </c>
      <c r="Q28" s="73">
        <f t="shared" si="20"/>
        <v>493</v>
      </c>
      <c r="R28" s="37">
        <f t="shared" si="20"/>
        <v>3</v>
      </c>
      <c r="S28" s="37">
        <f t="shared" si="20"/>
        <v>0</v>
      </c>
      <c r="T28" s="73">
        <f t="shared" si="20"/>
        <v>3</v>
      </c>
    </row>
    <row r="29" spans="1:20" ht="89.25" hidden="1" outlineLevel="1">
      <c r="A29" s="313" t="s">
        <v>2443</v>
      </c>
      <c r="B29" s="314" t="s">
        <v>2444</v>
      </c>
      <c r="C29" s="406">
        <v>76</v>
      </c>
      <c r="D29" s="406">
        <v>10</v>
      </c>
      <c r="E29" s="406">
        <v>9</v>
      </c>
      <c r="F29" s="406">
        <v>6</v>
      </c>
      <c r="G29" s="406">
        <v>6</v>
      </c>
      <c r="H29" s="406">
        <v>60</v>
      </c>
      <c r="I29" s="406">
        <v>0</v>
      </c>
      <c r="J29" s="406">
        <v>0</v>
      </c>
      <c r="K29" s="406">
        <v>0</v>
      </c>
      <c r="L29" s="406">
        <v>0</v>
      </c>
      <c r="M29" s="406">
        <v>0</v>
      </c>
      <c r="N29" s="406">
        <v>1</v>
      </c>
      <c r="O29" s="315">
        <f t="shared" ref="O29:O32" si="21">SUM(C29:H29)</f>
        <v>167</v>
      </c>
      <c r="P29" s="315">
        <f t="shared" ref="P29:P32" si="22">SUM(I29:N29)</f>
        <v>1</v>
      </c>
      <c r="Q29" s="315">
        <f t="shared" ref="Q29:Q32" si="23">O29+P29</f>
        <v>168</v>
      </c>
      <c r="R29" s="316">
        <v>1</v>
      </c>
      <c r="S29" s="316">
        <v>0</v>
      </c>
      <c r="T29" s="315">
        <f t="shared" ref="T29:T32" si="24">+S29+R29</f>
        <v>1</v>
      </c>
    </row>
    <row r="30" spans="1:20" ht="51" hidden="1" outlineLevel="1">
      <c r="A30" s="313" t="s">
        <v>2445</v>
      </c>
      <c r="B30" s="314" t="s">
        <v>2446</v>
      </c>
      <c r="C30" s="406">
        <v>92</v>
      </c>
      <c r="D30" s="406">
        <v>7</v>
      </c>
      <c r="E30" s="406">
        <v>7</v>
      </c>
      <c r="F30" s="406">
        <v>13</v>
      </c>
      <c r="G30" s="406">
        <v>8</v>
      </c>
      <c r="H30" s="406">
        <v>121</v>
      </c>
      <c r="I30" s="406">
        <v>4</v>
      </c>
      <c r="J30" s="406">
        <v>0</v>
      </c>
      <c r="K30" s="406">
        <v>0</v>
      </c>
      <c r="L30" s="406">
        <v>0</v>
      </c>
      <c r="M30" s="406">
        <v>0</v>
      </c>
      <c r="N30" s="406">
        <v>2</v>
      </c>
      <c r="O30" s="315">
        <f t="shared" si="21"/>
        <v>248</v>
      </c>
      <c r="P30" s="315">
        <f t="shared" si="22"/>
        <v>6</v>
      </c>
      <c r="Q30" s="315">
        <f t="shared" si="23"/>
        <v>254</v>
      </c>
      <c r="R30" s="316">
        <v>1</v>
      </c>
      <c r="S30" s="316">
        <v>0</v>
      </c>
      <c r="T30" s="315">
        <f t="shared" si="24"/>
        <v>1</v>
      </c>
    </row>
    <row r="31" spans="1:20" ht="25.5" hidden="1" outlineLevel="1">
      <c r="A31" s="313" t="s">
        <v>2447</v>
      </c>
      <c r="B31" s="314" t="s">
        <v>2448</v>
      </c>
      <c r="C31" s="406">
        <v>6</v>
      </c>
      <c r="D31" s="406">
        <v>0</v>
      </c>
      <c r="E31" s="406">
        <v>0</v>
      </c>
      <c r="F31" s="406">
        <v>0</v>
      </c>
      <c r="G31" s="406">
        <v>0</v>
      </c>
      <c r="H31" s="406">
        <v>3</v>
      </c>
      <c r="I31" s="406">
        <v>0</v>
      </c>
      <c r="J31" s="406">
        <v>0</v>
      </c>
      <c r="K31" s="406">
        <v>0</v>
      </c>
      <c r="L31" s="406">
        <v>0</v>
      </c>
      <c r="M31" s="406">
        <v>0</v>
      </c>
      <c r="N31" s="406">
        <v>0</v>
      </c>
      <c r="O31" s="315">
        <f>SUM(C31:N31)</f>
        <v>9</v>
      </c>
      <c r="P31" s="315">
        <f t="shared" si="22"/>
        <v>0</v>
      </c>
      <c r="Q31" s="315">
        <f t="shared" si="23"/>
        <v>9</v>
      </c>
      <c r="R31" s="316">
        <v>1</v>
      </c>
      <c r="S31" s="316">
        <v>0</v>
      </c>
      <c r="T31" s="315">
        <f t="shared" si="24"/>
        <v>1</v>
      </c>
    </row>
    <row r="32" spans="1:20" ht="89.25" hidden="1" outlineLevel="1">
      <c r="A32" s="313" t="s">
        <v>2449</v>
      </c>
      <c r="B32" s="314" t="s">
        <v>2450</v>
      </c>
      <c r="C32" s="406">
        <v>22</v>
      </c>
      <c r="D32" s="406">
        <v>1</v>
      </c>
      <c r="E32" s="406">
        <v>4</v>
      </c>
      <c r="F32" s="406">
        <v>3</v>
      </c>
      <c r="G32" s="406">
        <v>2</v>
      </c>
      <c r="H32" s="406">
        <v>27</v>
      </c>
      <c r="I32" s="406">
        <v>1</v>
      </c>
      <c r="J32" s="406">
        <v>1</v>
      </c>
      <c r="K32" s="406">
        <v>0</v>
      </c>
      <c r="L32" s="406">
        <v>1</v>
      </c>
      <c r="M32" s="406">
        <v>0</v>
      </c>
      <c r="N32" s="406">
        <v>0</v>
      </c>
      <c r="O32" s="315">
        <f t="shared" si="21"/>
        <v>59</v>
      </c>
      <c r="P32" s="315">
        <f t="shared" si="22"/>
        <v>3</v>
      </c>
      <c r="Q32" s="315">
        <f t="shared" si="23"/>
        <v>62</v>
      </c>
      <c r="R32" s="316">
        <v>0</v>
      </c>
      <c r="S32" s="316">
        <v>0</v>
      </c>
      <c r="T32" s="315">
        <f t="shared" si="24"/>
        <v>0</v>
      </c>
    </row>
    <row r="33" spans="1:20" ht="51" collapsed="1">
      <c r="A33" s="298" t="s">
        <v>2451</v>
      </c>
      <c r="B33" s="47" t="s">
        <v>2452</v>
      </c>
      <c r="C33" s="52">
        <f t="shared" ref="C33:T33" si="25">SUM(C34:C36)</f>
        <v>154</v>
      </c>
      <c r="D33" s="52">
        <f t="shared" si="25"/>
        <v>5</v>
      </c>
      <c r="E33" s="52">
        <f t="shared" si="25"/>
        <v>11</v>
      </c>
      <c r="F33" s="52">
        <f t="shared" si="25"/>
        <v>19</v>
      </c>
      <c r="G33" s="53">
        <f t="shared" si="25"/>
        <v>3</v>
      </c>
      <c r="H33" s="53">
        <f t="shared" si="25"/>
        <v>162</v>
      </c>
      <c r="I33" s="52">
        <f t="shared" si="25"/>
        <v>8</v>
      </c>
      <c r="J33" s="52">
        <f t="shared" si="25"/>
        <v>2</v>
      </c>
      <c r="K33" s="52">
        <f t="shared" si="25"/>
        <v>1</v>
      </c>
      <c r="L33" s="52">
        <f t="shared" si="25"/>
        <v>0</v>
      </c>
      <c r="M33" s="53">
        <f t="shared" si="25"/>
        <v>0</v>
      </c>
      <c r="N33" s="53">
        <f t="shared" si="25"/>
        <v>1</v>
      </c>
      <c r="O33" s="73">
        <f t="shared" si="25"/>
        <v>354</v>
      </c>
      <c r="P33" s="73">
        <f t="shared" si="25"/>
        <v>12</v>
      </c>
      <c r="Q33" s="73">
        <f t="shared" si="25"/>
        <v>366</v>
      </c>
      <c r="R33" s="37">
        <f t="shared" si="25"/>
        <v>2</v>
      </c>
      <c r="S33" s="37">
        <f t="shared" si="25"/>
        <v>0</v>
      </c>
      <c r="T33" s="73">
        <f t="shared" si="25"/>
        <v>2</v>
      </c>
    </row>
    <row r="34" spans="1:20" ht="51" hidden="1" outlineLevel="1">
      <c r="A34" s="313" t="s">
        <v>2453</v>
      </c>
      <c r="B34" s="314" t="s">
        <v>2454</v>
      </c>
      <c r="C34" s="406">
        <v>54</v>
      </c>
      <c r="D34" s="406">
        <v>1</v>
      </c>
      <c r="E34" s="406">
        <v>3</v>
      </c>
      <c r="F34" s="406">
        <v>7</v>
      </c>
      <c r="G34" s="406">
        <v>1</v>
      </c>
      <c r="H34" s="406">
        <v>48</v>
      </c>
      <c r="I34" s="406">
        <v>6</v>
      </c>
      <c r="J34" s="406">
        <v>0</v>
      </c>
      <c r="K34" s="406">
        <v>1</v>
      </c>
      <c r="L34" s="406">
        <v>0</v>
      </c>
      <c r="M34" s="406">
        <v>0</v>
      </c>
      <c r="N34" s="406">
        <v>1</v>
      </c>
      <c r="O34" s="315">
        <f t="shared" ref="O34:O36" si="26">SUM(C34:H34)</f>
        <v>114</v>
      </c>
      <c r="P34" s="315">
        <f t="shared" ref="P34:P36" si="27">SUM(I34:N34)</f>
        <v>8</v>
      </c>
      <c r="Q34" s="315">
        <f t="shared" ref="Q34:Q36" si="28">O34+P34</f>
        <v>122</v>
      </c>
      <c r="R34" s="316">
        <v>1</v>
      </c>
      <c r="S34" s="316">
        <v>0</v>
      </c>
      <c r="T34" s="315">
        <f t="shared" ref="T34:T36" si="29">+S34+R34</f>
        <v>1</v>
      </c>
    </row>
    <row r="35" spans="1:20" ht="89.25" hidden="1" outlineLevel="1">
      <c r="A35" s="313" t="s">
        <v>2455</v>
      </c>
      <c r="B35" s="314" t="s">
        <v>2456</v>
      </c>
      <c r="C35" s="406">
        <v>51</v>
      </c>
      <c r="D35" s="406">
        <v>4</v>
      </c>
      <c r="E35" s="406">
        <v>5</v>
      </c>
      <c r="F35" s="406">
        <v>6</v>
      </c>
      <c r="G35" s="406">
        <v>2</v>
      </c>
      <c r="H35" s="406">
        <v>64</v>
      </c>
      <c r="I35" s="406">
        <v>2</v>
      </c>
      <c r="J35" s="406">
        <v>1</v>
      </c>
      <c r="K35" s="406">
        <v>0</v>
      </c>
      <c r="L35" s="406">
        <v>0</v>
      </c>
      <c r="M35" s="406">
        <v>0</v>
      </c>
      <c r="N35" s="406">
        <v>0</v>
      </c>
      <c r="O35" s="315">
        <f t="shared" si="26"/>
        <v>132</v>
      </c>
      <c r="P35" s="315">
        <f t="shared" si="27"/>
        <v>3</v>
      </c>
      <c r="Q35" s="315">
        <f t="shared" si="28"/>
        <v>135</v>
      </c>
      <c r="R35" s="316">
        <v>0</v>
      </c>
      <c r="S35" s="316">
        <v>0</v>
      </c>
      <c r="T35" s="315">
        <f t="shared" si="29"/>
        <v>0</v>
      </c>
    </row>
    <row r="36" spans="1:20" ht="76.5" hidden="1" outlineLevel="1">
      <c r="A36" s="313" t="s">
        <v>2457</v>
      </c>
      <c r="B36" s="314" t="s">
        <v>2458</v>
      </c>
      <c r="C36" s="406">
        <v>49</v>
      </c>
      <c r="D36" s="406">
        <v>0</v>
      </c>
      <c r="E36" s="406">
        <v>3</v>
      </c>
      <c r="F36" s="406">
        <v>6</v>
      </c>
      <c r="G36" s="406">
        <v>0</v>
      </c>
      <c r="H36" s="406">
        <v>50</v>
      </c>
      <c r="I36" s="406">
        <v>0</v>
      </c>
      <c r="J36" s="406">
        <v>1</v>
      </c>
      <c r="K36" s="406">
        <v>0</v>
      </c>
      <c r="L36" s="406">
        <v>0</v>
      </c>
      <c r="M36" s="406">
        <v>0</v>
      </c>
      <c r="N36" s="406">
        <v>0</v>
      </c>
      <c r="O36" s="315">
        <f t="shared" si="26"/>
        <v>108</v>
      </c>
      <c r="P36" s="315">
        <f t="shared" si="27"/>
        <v>1</v>
      </c>
      <c r="Q36" s="315">
        <f t="shared" si="28"/>
        <v>109</v>
      </c>
      <c r="R36" s="316">
        <v>1</v>
      </c>
      <c r="S36" s="316">
        <v>0</v>
      </c>
      <c r="T36" s="315">
        <f t="shared" si="29"/>
        <v>1</v>
      </c>
    </row>
    <row r="37" spans="1:20" ht="25.5" collapsed="1">
      <c r="A37" s="298" t="s">
        <v>2459</v>
      </c>
      <c r="B37" s="47" t="s">
        <v>2460</v>
      </c>
      <c r="C37" s="52">
        <f t="shared" ref="C37:T37" si="30">SUM(C38:C53)</f>
        <v>7009</v>
      </c>
      <c r="D37" s="52">
        <f t="shared" si="30"/>
        <v>455</v>
      </c>
      <c r="E37" s="52">
        <f t="shared" si="30"/>
        <v>809</v>
      </c>
      <c r="F37" s="52">
        <f t="shared" si="30"/>
        <v>1148</v>
      </c>
      <c r="G37" s="53">
        <f t="shared" si="30"/>
        <v>339</v>
      </c>
      <c r="H37" s="53">
        <f t="shared" si="30"/>
        <v>6831</v>
      </c>
      <c r="I37" s="52">
        <f t="shared" si="30"/>
        <v>1430</v>
      </c>
      <c r="J37" s="52">
        <f t="shared" si="30"/>
        <v>63</v>
      </c>
      <c r="K37" s="52">
        <f t="shared" si="30"/>
        <v>110</v>
      </c>
      <c r="L37" s="52">
        <f t="shared" si="30"/>
        <v>155</v>
      </c>
      <c r="M37" s="53">
        <f t="shared" si="30"/>
        <v>39</v>
      </c>
      <c r="N37" s="53">
        <f t="shared" si="30"/>
        <v>657</v>
      </c>
      <c r="O37" s="73">
        <f t="shared" si="30"/>
        <v>16591</v>
      </c>
      <c r="P37" s="73">
        <f t="shared" si="30"/>
        <v>2454</v>
      </c>
      <c r="Q37" s="73">
        <f t="shared" si="30"/>
        <v>19045</v>
      </c>
      <c r="R37" s="37">
        <f t="shared" si="30"/>
        <v>53</v>
      </c>
      <c r="S37" s="37">
        <f t="shared" si="30"/>
        <v>0</v>
      </c>
      <c r="T37" s="73">
        <f t="shared" si="30"/>
        <v>53</v>
      </c>
    </row>
    <row r="38" spans="1:20" ht="25.5" hidden="1" outlineLevel="1">
      <c r="A38" s="313" t="s">
        <v>2461</v>
      </c>
      <c r="B38" s="314" t="s">
        <v>2462</v>
      </c>
      <c r="C38" s="406">
        <v>70</v>
      </c>
      <c r="D38" s="406">
        <v>1</v>
      </c>
      <c r="E38" s="406">
        <v>6</v>
      </c>
      <c r="F38" s="406">
        <v>11</v>
      </c>
      <c r="G38" s="406">
        <v>3</v>
      </c>
      <c r="H38" s="406">
        <v>64</v>
      </c>
      <c r="I38" s="406">
        <v>18</v>
      </c>
      <c r="J38" s="406">
        <v>0</v>
      </c>
      <c r="K38" s="406">
        <v>1</v>
      </c>
      <c r="L38" s="406">
        <v>0</v>
      </c>
      <c r="M38" s="406">
        <v>0</v>
      </c>
      <c r="N38" s="406">
        <v>7</v>
      </c>
      <c r="O38" s="315">
        <f t="shared" ref="O38:O53" si="31">SUM(C38:H38)</f>
        <v>155</v>
      </c>
      <c r="P38" s="315">
        <f t="shared" ref="P38:P53" si="32">SUM(I38:N38)</f>
        <v>26</v>
      </c>
      <c r="Q38" s="315">
        <f t="shared" ref="Q38:Q53" si="33">O38+P38</f>
        <v>181</v>
      </c>
      <c r="R38" s="316">
        <v>1</v>
      </c>
      <c r="S38" s="316">
        <v>0</v>
      </c>
      <c r="T38" s="315">
        <f t="shared" ref="T38:T53" si="34">+S38+R38</f>
        <v>1</v>
      </c>
    </row>
    <row r="39" spans="1:20" ht="76.5" hidden="1" outlineLevel="1">
      <c r="A39" s="313" t="s">
        <v>2463</v>
      </c>
      <c r="B39" s="314" t="s">
        <v>2464</v>
      </c>
      <c r="C39" s="406">
        <v>2117</v>
      </c>
      <c r="D39" s="406">
        <v>105</v>
      </c>
      <c r="E39" s="406">
        <v>208</v>
      </c>
      <c r="F39" s="406">
        <v>339</v>
      </c>
      <c r="G39" s="406">
        <v>87</v>
      </c>
      <c r="H39" s="406">
        <v>1810</v>
      </c>
      <c r="I39" s="406">
        <v>487</v>
      </c>
      <c r="J39" s="406">
        <v>33</v>
      </c>
      <c r="K39" s="406">
        <v>57</v>
      </c>
      <c r="L39" s="406">
        <v>94</v>
      </c>
      <c r="M39" s="406">
        <v>24</v>
      </c>
      <c r="N39" s="406">
        <v>365</v>
      </c>
      <c r="O39" s="315">
        <f t="shared" si="31"/>
        <v>4666</v>
      </c>
      <c r="P39" s="315">
        <f t="shared" si="32"/>
        <v>1060</v>
      </c>
      <c r="Q39" s="315">
        <f t="shared" si="33"/>
        <v>5726</v>
      </c>
      <c r="R39" s="316">
        <v>6</v>
      </c>
      <c r="S39" s="316">
        <v>0</v>
      </c>
      <c r="T39" s="315">
        <f t="shared" si="34"/>
        <v>6</v>
      </c>
    </row>
    <row r="40" spans="1:20" ht="76.5" hidden="1" outlineLevel="1">
      <c r="A40" s="313" t="s">
        <v>2465</v>
      </c>
      <c r="B40" s="314" t="s">
        <v>2466</v>
      </c>
      <c r="C40" s="406">
        <v>260</v>
      </c>
      <c r="D40" s="406">
        <v>24</v>
      </c>
      <c r="E40" s="406">
        <v>30</v>
      </c>
      <c r="F40" s="406">
        <v>41</v>
      </c>
      <c r="G40" s="406">
        <v>14</v>
      </c>
      <c r="H40" s="406">
        <v>282</v>
      </c>
      <c r="I40" s="406">
        <v>27</v>
      </c>
      <c r="J40" s="406">
        <v>0</v>
      </c>
      <c r="K40" s="406">
        <v>4</v>
      </c>
      <c r="L40" s="406">
        <v>3</v>
      </c>
      <c r="M40" s="406">
        <v>1</v>
      </c>
      <c r="N40" s="406">
        <v>17</v>
      </c>
      <c r="O40" s="315">
        <f t="shared" si="31"/>
        <v>651</v>
      </c>
      <c r="P40" s="315">
        <f t="shared" si="32"/>
        <v>52</v>
      </c>
      <c r="Q40" s="315">
        <f t="shared" si="33"/>
        <v>703</v>
      </c>
      <c r="R40" s="316">
        <v>1</v>
      </c>
      <c r="S40" s="316">
        <v>0</v>
      </c>
      <c r="T40" s="315">
        <f t="shared" si="34"/>
        <v>1</v>
      </c>
    </row>
    <row r="41" spans="1:20" ht="51" hidden="1" outlineLevel="1">
      <c r="A41" s="313" t="s">
        <v>2467</v>
      </c>
      <c r="B41" s="314" t="s">
        <v>2468</v>
      </c>
      <c r="C41" s="406">
        <v>148</v>
      </c>
      <c r="D41" s="406">
        <v>11</v>
      </c>
      <c r="E41" s="406">
        <v>20</v>
      </c>
      <c r="F41" s="406">
        <v>23</v>
      </c>
      <c r="G41" s="406">
        <v>7</v>
      </c>
      <c r="H41" s="406">
        <v>168</v>
      </c>
      <c r="I41" s="406">
        <v>7</v>
      </c>
      <c r="J41" s="406">
        <v>0</v>
      </c>
      <c r="K41" s="406">
        <v>1</v>
      </c>
      <c r="L41" s="406">
        <v>2</v>
      </c>
      <c r="M41" s="406">
        <v>1</v>
      </c>
      <c r="N41" s="406">
        <v>6</v>
      </c>
      <c r="O41" s="315">
        <f t="shared" si="31"/>
        <v>377</v>
      </c>
      <c r="P41" s="315">
        <f t="shared" si="32"/>
        <v>17</v>
      </c>
      <c r="Q41" s="315">
        <f t="shared" si="33"/>
        <v>394</v>
      </c>
      <c r="R41" s="316">
        <v>3</v>
      </c>
      <c r="S41" s="316">
        <v>0</v>
      </c>
      <c r="T41" s="315">
        <f t="shared" si="34"/>
        <v>3</v>
      </c>
    </row>
    <row r="42" spans="1:20" ht="51" hidden="1" outlineLevel="1">
      <c r="A42" s="313" t="s">
        <v>2469</v>
      </c>
      <c r="B42" s="314" t="s">
        <v>2470</v>
      </c>
      <c r="C42" s="406">
        <v>835</v>
      </c>
      <c r="D42" s="406">
        <v>61</v>
      </c>
      <c r="E42" s="406">
        <v>100</v>
      </c>
      <c r="F42" s="406">
        <v>139</v>
      </c>
      <c r="G42" s="406">
        <v>42</v>
      </c>
      <c r="H42" s="406">
        <v>828</v>
      </c>
      <c r="I42" s="406">
        <v>28</v>
      </c>
      <c r="J42" s="406">
        <v>1</v>
      </c>
      <c r="K42" s="406">
        <v>3</v>
      </c>
      <c r="L42" s="406">
        <v>3</v>
      </c>
      <c r="M42" s="406">
        <v>2</v>
      </c>
      <c r="N42" s="406">
        <v>19</v>
      </c>
      <c r="O42" s="315">
        <f t="shared" si="31"/>
        <v>2005</v>
      </c>
      <c r="P42" s="315">
        <f t="shared" si="32"/>
        <v>56</v>
      </c>
      <c r="Q42" s="315">
        <f t="shared" si="33"/>
        <v>2061</v>
      </c>
      <c r="R42" s="316">
        <v>5</v>
      </c>
      <c r="S42" s="316">
        <v>0</v>
      </c>
      <c r="T42" s="315">
        <f t="shared" si="34"/>
        <v>5</v>
      </c>
    </row>
    <row r="43" spans="1:20" ht="51" hidden="1" outlineLevel="1">
      <c r="A43" s="313" t="s">
        <v>2471</v>
      </c>
      <c r="B43" s="314" t="s">
        <v>2472</v>
      </c>
      <c r="C43" s="406">
        <v>950</v>
      </c>
      <c r="D43" s="406">
        <v>93</v>
      </c>
      <c r="E43" s="406">
        <v>135</v>
      </c>
      <c r="F43" s="406">
        <v>146</v>
      </c>
      <c r="G43" s="406">
        <v>51</v>
      </c>
      <c r="H43" s="406">
        <v>1134</v>
      </c>
      <c r="I43" s="406">
        <v>16</v>
      </c>
      <c r="J43" s="406">
        <v>1</v>
      </c>
      <c r="K43" s="406">
        <v>0</v>
      </c>
      <c r="L43" s="406">
        <v>5</v>
      </c>
      <c r="M43" s="406">
        <v>0</v>
      </c>
      <c r="N43" s="406">
        <v>16</v>
      </c>
      <c r="O43" s="315">
        <f t="shared" si="31"/>
        <v>2509</v>
      </c>
      <c r="P43" s="315">
        <f t="shared" si="32"/>
        <v>38</v>
      </c>
      <c r="Q43" s="315">
        <f t="shared" si="33"/>
        <v>2547</v>
      </c>
      <c r="R43" s="316">
        <v>6</v>
      </c>
      <c r="S43" s="316">
        <v>0</v>
      </c>
      <c r="T43" s="315">
        <f t="shared" si="34"/>
        <v>6</v>
      </c>
    </row>
    <row r="44" spans="1:20" ht="38.25" hidden="1" outlineLevel="1">
      <c r="A44" s="313" t="s">
        <v>2473</v>
      </c>
      <c r="B44" s="314" t="s">
        <v>2474</v>
      </c>
      <c r="C44" s="406">
        <v>42</v>
      </c>
      <c r="D44" s="406">
        <v>1</v>
      </c>
      <c r="E44" s="406">
        <v>5</v>
      </c>
      <c r="F44" s="406">
        <v>3</v>
      </c>
      <c r="G44" s="406">
        <v>0</v>
      </c>
      <c r="H44" s="406">
        <v>47</v>
      </c>
      <c r="I44" s="406">
        <v>18</v>
      </c>
      <c r="J44" s="406">
        <v>1</v>
      </c>
      <c r="K44" s="406">
        <v>2</v>
      </c>
      <c r="L44" s="406">
        <v>1</v>
      </c>
      <c r="M44" s="406">
        <v>0</v>
      </c>
      <c r="N44" s="406">
        <v>8</v>
      </c>
      <c r="O44" s="315">
        <f t="shared" si="31"/>
        <v>98</v>
      </c>
      <c r="P44" s="315">
        <f t="shared" si="32"/>
        <v>30</v>
      </c>
      <c r="Q44" s="315">
        <f t="shared" si="33"/>
        <v>128</v>
      </c>
      <c r="R44" s="316">
        <v>0</v>
      </c>
      <c r="S44" s="316">
        <v>0</v>
      </c>
      <c r="T44" s="315">
        <f t="shared" si="34"/>
        <v>0</v>
      </c>
    </row>
    <row r="45" spans="1:20" ht="51" hidden="1" outlineLevel="1">
      <c r="A45" s="313" t="s">
        <v>2475</v>
      </c>
      <c r="B45" s="314" t="s">
        <v>2476</v>
      </c>
      <c r="C45" s="406">
        <v>196</v>
      </c>
      <c r="D45" s="406">
        <v>15</v>
      </c>
      <c r="E45" s="406">
        <v>23</v>
      </c>
      <c r="F45" s="406">
        <v>28</v>
      </c>
      <c r="G45" s="406">
        <v>11</v>
      </c>
      <c r="H45" s="406">
        <v>151</v>
      </c>
      <c r="I45" s="406">
        <v>16</v>
      </c>
      <c r="J45" s="406">
        <v>0</v>
      </c>
      <c r="K45" s="406">
        <v>1</v>
      </c>
      <c r="L45" s="406">
        <v>1</v>
      </c>
      <c r="M45" s="406">
        <v>0</v>
      </c>
      <c r="N45" s="406">
        <v>13</v>
      </c>
      <c r="O45" s="315">
        <f t="shared" si="31"/>
        <v>424</v>
      </c>
      <c r="P45" s="315">
        <f t="shared" si="32"/>
        <v>31</v>
      </c>
      <c r="Q45" s="315">
        <f t="shared" si="33"/>
        <v>455</v>
      </c>
      <c r="R45" s="316">
        <v>4</v>
      </c>
      <c r="S45" s="316">
        <v>0</v>
      </c>
      <c r="T45" s="315">
        <f t="shared" si="34"/>
        <v>4</v>
      </c>
    </row>
    <row r="46" spans="1:20" ht="76.5" hidden="1" outlineLevel="1">
      <c r="A46" s="313" t="s">
        <v>2477</v>
      </c>
      <c r="B46" s="314" t="s">
        <v>2478</v>
      </c>
      <c r="C46" s="406">
        <v>79</v>
      </c>
      <c r="D46" s="406">
        <v>7</v>
      </c>
      <c r="E46" s="406">
        <v>16</v>
      </c>
      <c r="F46" s="406">
        <v>15</v>
      </c>
      <c r="G46" s="406">
        <v>4</v>
      </c>
      <c r="H46" s="406">
        <v>105</v>
      </c>
      <c r="I46" s="406">
        <v>1</v>
      </c>
      <c r="J46" s="406">
        <v>0</v>
      </c>
      <c r="K46" s="406">
        <v>0</v>
      </c>
      <c r="L46" s="406">
        <v>2</v>
      </c>
      <c r="M46" s="406">
        <v>0</v>
      </c>
      <c r="N46" s="406">
        <v>3</v>
      </c>
      <c r="O46" s="315">
        <f t="shared" si="31"/>
        <v>226</v>
      </c>
      <c r="P46" s="315">
        <f t="shared" si="32"/>
        <v>6</v>
      </c>
      <c r="Q46" s="315">
        <f t="shared" si="33"/>
        <v>232</v>
      </c>
      <c r="R46" s="316">
        <v>4</v>
      </c>
      <c r="S46" s="316">
        <v>0</v>
      </c>
      <c r="T46" s="315">
        <f t="shared" si="34"/>
        <v>4</v>
      </c>
    </row>
    <row r="47" spans="1:20" ht="51" hidden="1" outlineLevel="1">
      <c r="A47" s="313" t="s">
        <v>2479</v>
      </c>
      <c r="B47" s="314" t="s">
        <v>2480</v>
      </c>
      <c r="C47" s="406">
        <v>141</v>
      </c>
      <c r="D47" s="406">
        <v>6</v>
      </c>
      <c r="E47" s="406">
        <v>17</v>
      </c>
      <c r="F47" s="406">
        <v>18</v>
      </c>
      <c r="G47" s="406">
        <v>7</v>
      </c>
      <c r="H47" s="406">
        <v>85</v>
      </c>
      <c r="I47" s="406">
        <v>29</v>
      </c>
      <c r="J47" s="406">
        <v>4</v>
      </c>
      <c r="K47" s="406">
        <v>1</v>
      </c>
      <c r="L47" s="406">
        <v>1</v>
      </c>
      <c r="M47" s="406">
        <v>0</v>
      </c>
      <c r="N47" s="406">
        <v>17</v>
      </c>
      <c r="O47" s="315">
        <f t="shared" si="31"/>
        <v>274</v>
      </c>
      <c r="P47" s="315">
        <f t="shared" si="32"/>
        <v>52</v>
      </c>
      <c r="Q47" s="315">
        <f t="shared" si="33"/>
        <v>326</v>
      </c>
      <c r="R47" s="316">
        <v>4</v>
      </c>
      <c r="S47" s="316">
        <v>0</v>
      </c>
      <c r="T47" s="315">
        <f t="shared" si="34"/>
        <v>4</v>
      </c>
    </row>
    <row r="48" spans="1:20" ht="25.5" hidden="1" outlineLevel="1">
      <c r="A48" s="313" t="s">
        <v>2481</v>
      </c>
      <c r="B48" s="314" t="s">
        <v>2482</v>
      </c>
      <c r="C48" s="406">
        <v>108</v>
      </c>
      <c r="D48" s="406">
        <v>2</v>
      </c>
      <c r="E48" s="406">
        <v>9</v>
      </c>
      <c r="F48" s="406">
        <v>14</v>
      </c>
      <c r="G48" s="406">
        <v>5</v>
      </c>
      <c r="H48" s="406">
        <v>100</v>
      </c>
      <c r="I48" s="406">
        <v>0</v>
      </c>
      <c r="J48" s="406">
        <v>0</v>
      </c>
      <c r="K48" s="406">
        <v>0</v>
      </c>
      <c r="L48" s="406">
        <v>1</v>
      </c>
      <c r="M48" s="406">
        <v>0</v>
      </c>
      <c r="N48" s="406">
        <v>2</v>
      </c>
      <c r="O48" s="315">
        <f t="shared" si="31"/>
        <v>238</v>
      </c>
      <c r="P48" s="315">
        <f t="shared" si="32"/>
        <v>3</v>
      </c>
      <c r="Q48" s="315">
        <f t="shared" si="33"/>
        <v>241</v>
      </c>
      <c r="R48" s="316">
        <v>2</v>
      </c>
      <c r="S48" s="316">
        <v>0</v>
      </c>
      <c r="T48" s="315">
        <f t="shared" si="34"/>
        <v>2</v>
      </c>
    </row>
    <row r="49" spans="1:20" ht="51" hidden="1" outlineLevel="1">
      <c r="A49" s="313" t="s">
        <v>2483</v>
      </c>
      <c r="B49" s="314" t="s">
        <v>2484</v>
      </c>
      <c r="C49" s="406">
        <v>522</v>
      </c>
      <c r="D49" s="406">
        <v>37</v>
      </c>
      <c r="E49" s="406">
        <v>79</v>
      </c>
      <c r="F49" s="406">
        <v>112</v>
      </c>
      <c r="G49" s="406">
        <v>34</v>
      </c>
      <c r="H49" s="406">
        <v>640</v>
      </c>
      <c r="I49" s="406">
        <v>41</v>
      </c>
      <c r="J49" s="406">
        <v>4</v>
      </c>
      <c r="K49" s="406">
        <v>7</v>
      </c>
      <c r="L49" s="406">
        <v>7</v>
      </c>
      <c r="M49" s="406">
        <v>2</v>
      </c>
      <c r="N49" s="406">
        <v>28</v>
      </c>
      <c r="O49" s="315">
        <f t="shared" si="31"/>
        <v>1424</v>
      </c>
      <c r="P49" s="315">
        <f t="shared" si="32"/>
        <v>89</v>
      </c>
      <c r="Q49" s="315">
        <f t="shared" si="33"/>
        <v>1513</v>
      </c>
      <c r="R49" s="316">
        <v>8</v>
      </c>
      <c r="S49" s="316">
        <v>0</v>
      </c>
      <c r="T49" s="315">
        <f t="shared" si="34"/>
        <v>8</v>
      </c>
    </row>
    <row r="50" spans="1:20" ht="51" hidden="1" outlineLevel="1">
      <c r="A50" s="313" t="s">
        <v>2485</v>
      </c>
      <c r="B50" s="314" t="s">
        <v>2486</v>
      </c>
      <c r="C50" s="406">
        <v>165</v>
      </c>
      <c r="D50" s="406">
        <v>6</v>
      </c>
      <c r="E50" s="406">
        <v>17</v>
      </c>
      <c r="F50" s="406">
        <v>26</v>
      </c>
      <c r="G50" s="406">
        <v>7</v>
      </c>
      <c r="H50" s="406">
        <v>88</v>
      </c>
      <c r="I50" s="406">
        <v>197</v>
      </c>
      <c r="J50" s="406">
        <v>11</v>
      </c>
      <c r="K50" s="406">
        <v>11</v>
      </c>
      <c r="L50" s="406">
        <v>15</v>
      </c>
      <c r="M50" s="406">
        <v>8</v>
      </c>
      <c r="N50" s="406">
        <v>72</v>
      </c>
      <c r="O50" s="315">
        <f t="shared" si="31"/>
        <v>309</v>
      </c>
      <c r="P50" s="315">
        <f t="shared" si="32"/>
        <v>314</v>
      </c>
      <c r="Q50" s="315">
        <f t="shared" si="33"/>
        <v>623</v>
      </c>
      <c r="R50" s="316">
        <v>1</v>
      </c>
      <c r="S50" s="316">
        <v>0</v>
      </c>
      <c r="T50" s="315">
        <f t="shared" si="34"/>
        <v>1</v>
      </c>
    </row>
    <row r="51" spans="1:20" ht="51" hidden="1" outlineLevel="1">
      <c r="A51" s="313" t="s">
        <v>2487</v>
      </c>
      <c r="B51" s="314" t="s">
        <v>2488</v>
      </c>
      <c r="C51" s="406">
        <v>60</v>
      </c>
      <c r="D51" s="406">
        <v>1</v>
      </c>
      <c r="E51" s="406">
        <v>0</v>
      </c>
      <c r="F51" s="406">
        <v>0</v>
      </c>
      <c r="G51" s="406">
        <v>0</v>
      </c>
      <c r="H51" s="406">
        <v>4</v>
      </c>
      <c r="I51" s="406">
        <v>144</v>
      </c>
      <c r="J51" s="406">
        <v>0</v>
      </c>
      <c r="K51" s="406">
        <v>0</v>
      </c>
      <c r="L51" s="406">
        <v>0</v>
      </c>
      <c r="M51" s="406">
        <v>0</v>
      </c>
      <c r="N51" s="406">
        <v>1</v>
      </c>
      <c r="O51" s="315">
        <f t="shared" si="31"/>
        <v>65</v>
      </c>
      <c r="P51" s="315">
        <f t="shared" si="32"/>
        <v>145</v>
      </c>
      <c r="Q51" s="315">
        <f t="shared" si="33"/>
        <v>210</v>
      </c>
      <c r="R51" s="316">
        <v>0</v>
      </c>
      <c r="S51" s="316">
        <v>0</v>
      </c>
      <c r="T51" s="315">
        <f t="shared" si="34"/>
        <v>0</v>
      </c>
    </row>
    <row r="52" spans="1:20" ht="51" hidden="1" outlineLevel="1">
      <c r="A52" s="313" t="s">
        <v>2489</v>
      </c>
      <c r="B52" s="314" t="s">
        <v>2490</v>
      </c>
      <c r="C52" s="406">
        <v>110</v>
      </c>
      <c r="D52" s="406">
        <v>1</v>
      </c>
      <c r="E52" s="406">
        <v>1</v>
      </c>
      <c r="F52" s="406">
        <v>4</v>
      </c>
      <c r="G52" s="406">
        <v>0</v>
      </c>
      <c r="H52" s="406">
        <v>9</v>
      </c>
      <c r="I52" s="406">
        <v>278</v>
      </c>
      <c r="J52" s="406">
        <v>1</v>
      </c>
      <c r="K52" s="406">
        <v>0</v>
      </c>
      <c r="L52" s="406">
        <v>0</v>
      </c>
      <c r="M52" s="406">
        <v>0</v>
      </c>
      <c r="N52" s="406">
        <v>3</v>
      </c>
      <c r="O52" s="315">
        <f t="shared" si="31"/>
        <v>125</v>
      </c>
      <c r="P52" s="315">
        <f t="shared" si="32"/>
        <v>282</v>
      </c>
      <c r="Q52" s="315">
        <f t="shared" si="33"/>
        <v>407</v>
      </c>
      <c r="R52" s="316">
        <v>0</v>
      </c>
      <c r="S52" s="316">
        <v>0</v>
      </c>
      <c r="T52" s="315">
        <f t="shared" si="34"/>
        <v>0</v>
      </c>
    </row>
    <row r="53" spans="1:20" ht="63.75" hidden="1" outlineLevel="1">
      <c r="A53" s="313" t="s">
        <v>2491</v>
      </c>
      <c r="B53" s="314" t="s">
        <v>2492</v>
      </c>
      <c r="C53" s="406">
        <v>1206</v>
      </c>
      <c r="D53" s="406">
        <v>84</v>
      </c>
      <c r="E53" s="406">
        <v>143</v>
      </c>
      <c r="F53" s="406">
        <v>229</v>
      </c>
      <c r="G53" s="406">
        <v>67</v>
      </c>
      <c r="H53" s="406">
        <v>1316</v>
      </c>
      <c r="I53" s="406">
        <v>123</v>
      </c>
      <c r="J53" s="406">
        <v>7</v>
      </c>
      <c r="K53" s="406">
        <v>22</v>
      </c>
      <c r="L53" s="406">
        <v>20</v>
      </c>
      <c r="M53" s="406">
        <v>1</v>
      </c>
      <c r="N53" s="406">
        <v>80</v>
      </c>
      <c r="O53" s="315">
        <f t="shared" si="31"/>
        <v>3045</v>
      </c>
      <c r="P53" s="315">
        <f t="shared" si="32"/>
        <v>253</v>
      </c>
      <c r="Q53" s="315">
        <f t="shared" si="33"/>
        <v>3298</v>
      </c>
      <c r="R53" s="316">
        <v>8</v>
      </c>
      <c r="S53" s="316">
        <v>0</v>
      </c>
      <c r="T53" s="315">
        <f t="shared" si="34"/>
        <v>8</v>
      </c>
    </row>
    <row r="54" spans="1:20" ht="51" collapsed="1">
      <c r="A54" s="298" t="s">
        <v>2493</v>
      </c>
      <c r="B54" s="47" t="s">
        <v>2494</v>
      </c>
      <c r="C54" s="52">
        <f t="shared" ref="C54:T54" si="35">SUM(C55:C72)</f>
        <v>4302</v>
      </c>
      <c r="D54" s="52">
        <f t="shared" si="35"/>
        <v>323</v>
      </c>
      <c r="E54" s="52">
        <f t="shared" si="35"/>
        <v>554</v>
      </c>
      <c r="F54" s="52">
        <f t="shared" si="35"/>
        <v>751</v>
      </c>
      <c r="G54" s="53">
        <f t="shared" si="35"/>
        <v>178</v>
      </c>
      <c r="H54" s="53">
        <f t="shared" si="35"/>
        <v>5456</v>
      </c>
      <c r="I54" s="52">
        <f t="shared" si="35"/>
        <v>554</v>
      </c>
      <c r="J54" s="52">
        <f t="shared" si="35"/>
        <v>30</v>
      </c>
      <c r="K54" s="52">
        <f t="shared" si="35"/>
        <v>49</v>
      </c>
      <c r="L54" s="52">
        <f t="shared" si="35"/>
        <v>92</v>
      </c>
      <c r="M54" s="53">
        <f t="shared" si="35"/>
        <v>19</v>
      </c>
      <c r="N54" s="53">
        <f t="shared" si="35"/>
        <v>445</v>
      </c>
      <c r="O54" s="73">
        <f t="shared" si="35"/>
        <v>11564</v>
      </c>
      <c r="P54" s="73">
        <f t="shared" si="35"/>
        <v>1189</v>
      </c>
      <c r="Q54" s="73">
        <f t="shared" si="35"/>
        <v>12753</v>
      </c>
      <c r="R54" s="37">
        <f t="shared" si="35"/>
        <v>25</v>
      </c>
      <c r="S54" s="37">
        <f t="shared" si="35"/>
        <v>0</v>
      </c>
      <c r="T54" s="73">
        <f t="shared" si="35"/>
        <v>25</v>
      </c>
    </row>
    <row r="55" spans="1:20" ht="25.5" hidden="1" outlineLevel="1">
      <c r="A55" s="313" t="s">
        <v>2495</v>
      </c>
      <c r="B55" s="314" t="s">
        <v>2496</v>
      </c>
      <c r="C55" s="406">
        <v>51</v>
      </c>
      <c r="D55" s="406">
        <v>4</v>
      </c>
      <c r="E55" s="406">
        <v>3</v>
      </c>
      <c r="F55" s="406">
        <v>9</v>
      </c>
      <c r="G55" s="406">
        <v>2</v>
      </c>
      <c r="H55" s="406">
        <v>158</v>
      </c>
      <c r="I55" s="406">
        <v>5</v>
      </c>
      <c r="J55" s="406">
        <v>0</v>
      </c>
      <c r="K55" s="406">
        <v>0</v>
      </c>
      <c r="L55" s="406">
        <v>0</v>
      </c>
      <c r="M55" s="406">
        <v>0</v>
      </c>
      <c r="N55" s="406">
        <v>1</v>
      </c>
      <c r="O55" s="315">
        <f t="shared" ref="O55:O72" si="36">SUM(C55:H55)</f>
        <v>227</v>
      </c>
      <c r="P55" s="315">
        <f t="shared" ref="P55:P72" si="37">SUM(I55:N55)</f>
        <v>6</v>
      </c>
      <c r="Q55" s="315">
        <f t="shared" ref="Q55:Q72" si="38">O55+P55</f>
        <v>233</v>
      </c>
      <c r="R55" s="316">
        <v>0</v>
      </c>
      <c r="S55" s="316">
        <v>0</v>
      </c>
      <c r="T55" s="315">
        <f t="shared" ref="T55:T72" si="39">+S55+R55</f>
        <v>0</v>
      </c>
    </row>
    <row r="56" spans="1:20" ht="76.5" hidden="1" outlineLevel="1">
      <c r="A56" s="313" t="s">
        <v>2497</v>
      </c>
      <c r="B56" s="314" t="s">
        <v>2498</v>
      </c>
      <c r="C56" s="406">
        <v>1164</v>
      </c>
      <c r="D56" s="406">
        <v>52</v>
      </c>
      <c r="E56" s="406">
        <v>112</v>
      </c>
      <c r="F56" s="406">
        <v>158</v>
      </c>
      <c r="G56" s="406">
        <v>40</v>
      </c>
      <c r="H56" s="406">
        <v>1733</v>
      </c>
      <c r="I56" s="406">
        <v>65</v>
      </c>
      <c r="J56" s="406">
        <v>4</v>
      </c>
      <c r="K56" s="406">
        <v>7</v>
      </c>
      <c r="L56" s="406">
        <v>19</v>
      </c>
      <c r="M56" s="406">
        <v>1</v>
      </c>
      <c r="N56" s="406">
        <v>84</v>
      </c>
      <c r="O56" s="315">
        <f t="shared" si="36"/>
        <v>3259</v>
      </c>
      <c r="P56" s="315">
        <f t="shared" si="37"/>
        <v>180</v>
      </c>
      <c r="Q56" s="315">
        <f t="shared" si="38"/>
        <v>3439</v>
      </c>
      <c r="R56" s="316">
        <v>4</v>
      </c>
      <c r="S56" s="316">
        <v>0</v>
      </c>
      <c r="T56" s="315">
        <f t="shared" si="39"/>
        <v>4</v>
      </c>
    </row>
    <row r="57" spans="1:20" ht="76.5" hidden="1" outlineLevel="1">
      <c r="A57" s="313" t="s">
        <v>2499</v>
      </c>
      <c r="B57" s="314" t="s">
        <v>2500</v>
      </c>
      <c r="C57" s="406">
        <v>337</v>
      </c>
      <c r="D57" s="406">
        <v>38</v>
      </c>
      <c r="E57" s="406">
        <v>47</v>
      </c>
      <c r="F57" s="406">
        <v>58</v>
      </c>
      <c r="G57" s="406">
        <v>11</v>
      </c>
      <c r="H57" s="406">
        <v>380</v>
      </c>
      <c r="I57" s="406">
        <v>4</v>
      </c>
      <c r="J57" s="406">
        <v>1</v>
      </c>
      <c r="K57" s="406">
        <v>1</v>
      </c>
      <c r="L57" s="406">
        <v>0</v>
      </c>
      <c r="M57" s="406">
        <v>0</v>
      </c>
      <c r="N57" s="406">
        <v>10</v>
      </c>
      <c r="O57" s="315">
        <f t="shared" si="36"/>
        <v>871</v>
      </c>
      <c r="P57" s="315">
        <f t="shared" si="37"/>
        <v>16</v>
      </c>
      <c r="Q57" s="315">
        <f t="shared" si="38"/>
        <v>887</v>
      </c>
      <c r="R57" s="316">
        <v>0</v>
      </c>
      <c r="S57" s="316">
        <v>0</v>
      </c>
      <c r="T57" s="315">
        <f t="shared" si="39"/>
        <v>0</v>
      </c>
    </row>
    <row r="58" spans="1:20" ht="63.75" hidden="1" outlineLevel="1">
      <c r="A58" s="313" t="s">
        <v>2501</v>
      </c>
      <c r="B58" s="314" t="s">
        <v>2502</v>
      </c>
      <c r="C58" s="406">
        <v>290</v>
      </c>
      <c r="D58" s="406">
        <v>28</v>
      </c>
      <c r="E58" s="406">
        <v>55</v>
      </c>
      <c r="F58" s="406">
        <v>51</v>
      </c>
      <c r="G58" s="406">
        <v>11</v>
      </c>
      <c r="H58" s="406">
        <v>283</v>
      </c>
      <c r="I58" s="406">
        <v>6</v>
      </c>
      <c r="J58" s="406">
        <v>1</v>
      </c>
      <c r="K58" s="406">
        <v>0</v>
      </c>
      <c r="L58" s="406">
        <v>0</v>
      </c>
      <c r="M58" s="406">
        <v>0</v>
      </c>
      <c r="N58" s="406">
        <v>10</v>
      </c>
      <c r="O58" s="315">
        <f t="shared" si="36"/>
        <v>718</v>
      </c>
      <c r="P58" s="315">
        <f t="shared" si="37"/>
        <v>17</v>
      </c>
      <c r="Q58" s="315">
        <f t="shared" si="38"/>
        <v>735</v>
      </c>
      <c r="R58" s="316">
        <v>1</v>
      </c>
      <c r="S58" s="316">
        <v>0</v>
      </c>
      <c r="T58" s="315">
        <f t="shared" si="39"/>
        <v>1</v>
      </c>
    </row>
    <row r="59" spans="1:20" ht="51" hidden="1" outlineLevel="1">
      <c r="A59" s="313" t="s">
        <v>2503</v>
      </c>
      <c r="B59" s="314" t="s">
        <v>2504</v>
      </c>
      <c r="C59" s="406">
        <v>623</v>
      </c>
      <c r="D59" s="406">
        <v>43</v>
      </c>
      <c r="E59" s="406">
        <v>86</v>
      </c>
      <c r="F59" s="406">
        <v>124</v>
      </c>
      <c r="G59" s="406">
        <v>20</v>
      </c>
      <c r="H59" s="406">
        <v>699</v>
      </c>
      <c r="I59" s="406">
        <v>23</v>
      </c>
      <c r="J59" s="406">
        <v>3</v>
      </c>
      <c r="K59" s="406">
        <v>1</v>
      </c>
      <c r="L59" s="406">
        <v>8</v>
      </c>
      <c r="M59" s="406">
        <v>1</v>
      </c>
      <c r="N59" s="406">
        <v>26</v>
      </c>
      <c r="O59" s="315">
        <f t="shared" si="36"/>
        <v>1595</v>
      </c>
      <c r="P59" s="315">
        <f t="shared" si="37"/>
        <v>62</v>
      </c>
      <c r="Q59" s="315">
        <f t="shared" si="38"/>
        <v>1657</v>
      </c>
      <c r="R59" s="316">
        <v>7</v>
      </c>
      <c r="S59" s="316">
        <v>0</v>
      </c>
      <c r="T59" s="315">
        <f t="shared" si="39"/>
        <v>7</v>
      </c>
    </row>
    <row r="60" spans="1:20" ht="51" hidden="1" outlineLevel="1">
      <c r="A60" s="313" t="s">
        <v>2505</v>
      </c>
      <c r="B60" s="314" t="s">
        <v>2506</v>
      </c>
      <c r="C60" s="406">
        <v>214</v>
      </c>
      <c r="D60" s="406">
        <v>14</v>
      </c>
      <c r="E60" s="406">
        <v>28</v>
      </c>
      <c r="F60" s="406">
        <v>53</v>
      </c>
      <c r="G60" s="406">
        <v>9</v>
      </c>
      <c r="H60" s="406">
        <v>233</v>
      </c>
      <c r="I60" s="406">
        <v>23</v>
      </c>
      <c r="J60" s="406">
        <v>1</v>
      </c>
      <c r="K60" s="406">
        <v>3</v>
      </c>
      <c r="L60" s="406">
        <v>5</v>
      </c>
      <c r="M60" s="406">
        <v>1</v>
      </c>
      <c r="N60" s="406">
        <v>40</v>
      </c>
      <c r="O60" s="315">
        <f t="shared" si="36"/>
        <v>551</v>
      </c>
      <c r="P60" s="315">
        <f t="shared" si="37"/>
        <v>73</v>
      </c>
      <c r="Q60" s="315">
        <f t="shared" si="38"/>
        <v>624</v>
      </c>
      <c r="R60" s="316">
        <v>0</v>
      </c>
      <c r="S60" s="316">
        <v>0</v>
      </c>
      <c r="T60" s="315">
        <f t="shared" si="39"/>
        <v>0</v>
      </c>
    </row>
    <row r="61" spans="1:20" ht="38.25" hidden="1" outlineLevel="1">
      <c r="A61" s="313" t="s">
        <v>2507</v>
      </c>
      <c r="B61" s="314" t="s">
        <v>2508</v>
      </c>
      <c r="C61" s="406">
        <v>62</v>
      </c>
      <c r="D61" s="406">
        <v>4</v>
      </c>
      <c r="E61" s="406">
        <v>9</v>
      </c>
      <c r="F61" s="406">
        <v>8</v>
      </c>
      <c r="G61" s="406">
        <v>4</v>
      </c>
      <c r="H61" s="406">
        <v>60</v>
      </c>
      <c r="I61" s="406">
        <v>212</v>
      </c>
      <c r="J61" s="406">
        <v>11</v>
      </c>
      <c r="K61" s="406">
        <v>16</v>
      </c>
      <c r="L61" s="406">
        <v>33</v>
      </c>
      <c r="M61" s="406">
        <v>9</v>
      </c>
      <c r="N61" s="406">
        <v>106</v>
      </c>
      <c r="O61" s="315">
        <f t="shared" si="36"/>
        <v>147</v>
      </c>
      <c r="P61" s="315">
        <f t="shared" si="37"/>
        <v>387</v>
      </c>
      <c r="Q61" s="315">
        <f t="shared" si="38"/>
        <v>534</v>
      </c>
      <c r="R61" s="316">
        <v>0</v>
      </c>
      <c r="S61" s="316">
        <v>0</v>
      </c>
      <c r="T61" s="315">
        <f t="shared" si="39"/>
        <v>0</v>
      </c>
    </row>
    <row r="62" spans="1:20" ht="51" hidden="1" outlineLevel="1">
      <c r="A62" s="313" t="s">
        <v>2509</v>
      </c>
      <c r="B62" s="314" t="s">
        <v>2510</v>
      </c>
      <c r="C62" s="406">
        <v>324</v>
      </c>
      <c r="D62" s="406">
        <v>40</v>
      </c>
      <c r="E62" s="406">
        <v>51</v>
      </c>
      <c r="F62" s="406">
        <v>54</v>
      </c>
      <c r="G62" s="406">
        <v>17</v>
      </c>
      <c r="H62" s="406">
        <v>320</v>
      </c>
      <c r="I62" s="406">
        <v>9</v>
      </c>
      <c r="J62" s="406">
        <v>2</v>
      </c>
      <c r="K62" s="406">
        <v>1</v>
      </c>
      <c r="L62" s="406">
        <v>1</v>
      </c>
      <c r="M62" s="406">
        <v>0</v>
      </c>
      <c r="N62" s="406">
        <v>23</v>
      </c>
      <c r="O62" s="315">
        <f t="shared" si="36"/>
        <v>806</v>
      </c>
      <c r="P62" s="315">
        <f t="shared" si="37"/>
        <v>36</v>
      </c>
      <c r="Q62" s="315">
        <f t="shared" si="38"/>
        <v>842</v>
      </c>
      <c r="R62" s="316">
        <v>2</v>
      </c>
      <c r="S62" s="316">
        <v>0</v>
      </c>
      <c r="T62" s="315">
        <f t="shared" si="39"/>
        <v>2</v>
      </c>
    </row>
    <row r="63" spans="1:20" ht="89.25" hidden="1" outlineLevel="1">
      <c r="A63" s="313" t="s">
        <v>2511</v>
      </c>
      <c r="B63" s="314" t="s">
        <v>2512</v>
      </c>
      <c r="C63" s="406">
        <v>40</v>
      </c>
      <c r="D63" s="406">
        <v>6</v>
      </c>
      <c r="E63" s="406">
        <v>5</v>
      </c>
      <c r="F63" s="406">
        <v>7</v>
      </c>
      <c r="G63" s="406">
        <v>2</v>
      </c>
      <c r="H63" s="406">
        <v>65</v>
      </c>
      <c r="I63" s="406">
        <v>0</v>
      </c>
      <c r="J63" s="406">
        <v>0</v>
      </c>
      <c r="K63" s="406">
        <v>1</v>
      </c>
      <c r="L63" s="406">
        <v>0</v>
      </c>
      <c r="M63" s="406">
        <v>0</v>
      </c>
      <c r="N63" s="406">
        <v>2</v>
      </c>
      <c r="O63" s="315">
        <f t="shared" si="36"/>
        <v>125</v>
      </c>
      <c r="P63" s="315">
        <f t="shared" si="37"/>
        <v>3</v>
      </c>
      <c r="Q63" s="315">
        <f t="shared" si="38"/>
        <v>128</v>
      </c>
      <c r="R63" s="316">
        <v>1</v>
      </c>
      <c r="S63" s="316">
        <v>0</v>
      </c>
      <c r="T63" s="315">
        <f t="shared" si="39"/>
        <v>1</v>
      </c>
    </row>
    <row r="64" spans="1:20" ht="102" hidden="1" outlineLevel="1">
      <c r="A64" s="313" t="s">
        <v>2513</v>
      </c>
      <c r="B64" s="314" t="s">
        <v>2514</v>
      </c>
      <c r="C64" s="406">
        <v>74</v>
      </c>
      <c r="D64" s="406">
        <v>5</v>
      </c>
      <c r="E64" s="406">
        <v>11</v>
      </c>
      <c r="F64" s="406">
        <v>16</v>
      </c>
      <c r="G64" s="406">
        <v>1</v>
      </c>
      <c r="H64" s="406">
        <v>68</v>
      </c>
      <c r="I64" s="406">
        <v>7</v>
      </c>
      <c r="J64" s="406">
        <v>0</v>
      </c>
      <c r="K64" s="406">
        <v>1</v>
      </c>
      <c r="L64" s="406">
        <v>0</v>
      </c>
      <c r="M64" s="406">
        <v>0</v>
      </c>
      <c r="N64" s="406">
        <v>6</v>
      </c>
      <c r="O64" s="315">
        <f t="shared" si="36"/>
        <v>175</v>
      </c>
      <c r="P64" s="315">
        <f t="shared" si="37"/>
        <v>14</v>
      </c>
      <c r="Q64" s="315">
        <f t="shared" si="38"/>
        <v>189</v>
      </c>
      <c r="R64" s="316">
        <v>0</v>
      </c>
      <c r="S64" s="316">
        <v>0</v>
      </c>
      <c r="T64" s="315">
        <f t="shared" si="39"/>
        <v>0</v>
      </c>
    </row>
    <row r="65" spans="1:20" ht="25.5" hidden="1" outlineLevel="1">
      <c r="A65" s="313" t="s">
        <v>2515</v>
      </c>
      <c r="B65" s="314" t="s">
        <v>2516</v>
      </c>
      <c r="C65" s="406">
        <v>45</v>
      </c>
      <c r="D65" s="406">
        <v>3</v>
      </c>
      <c r="E65" s="406">
        <v>7</v>
      </c>
      <c r="F65" s="406">
        <v>7</v>
      </c>
      <c r="G65" s="406">
        <v>5</v>
      </c>
      <c r="H65" s="406">
        <v>43</v>
      </c>
      <c r="I65" s="406">
        <v>3</v>
      </c>
      <c r="J65" s="406">
        <v>1</v>
      </c>
      <c r="K65" s="406">
        <v>0</v>
      </c>
      <c r="L65" s="406">
        <v>0</v>
      </c>
      <c r="M65" s="406">
        <v>0</v>
      </c>
      <c r="N65" s="406">
        <v>1</v>
      </c>
      <c r="O65" s="315">
        <f t="shared" si="36"/>
        <v>110</v>
      </c>
      <c r="P65" s="315">
        <f t="shared" si="37"/>
        <v>5</v>
      </c>
      <c r="Q65" s="315">
        <f t="shared" si="38"/>
        <v>115</v>
      </c>
      <c r="R65" s="316">
        <v>0</v>
      </c>
      <c r="S65" s="316">
        <v>0</v>
      </c>
      <c r="T65" s="315">
        <f t="shared" si="39"/>
        <v>0</v>
      </c>
    </row>
    <row r="66" spans="1:20" ht="51" hidden="1" outlineLevel="1">
      <c r="A66" s="313" t="s">
        <v>2517</v>
      </c>
      <c r="B66" s="314" t="s">
        <v>2518</v>
      </c>
      <c r="C66" s="406">
        <v>284</v>
      </c>
      <c r="D66" s="406">
        <v>30</v>
      </c>
      <c r="E66" s="406">
        <v>33</v>
      </c>
      <c r="F66" s="406">
        <v>50</v>
      </c>
      <c r="G66" s="406">
        <v>9</v>
      </c>
      <c r="H66" s="406">
        <v>346</v>
      </c>
      <c r="I66" s="406">
        <v>32</v>
      </c>
      <c r="J66" s="406">
        <v>1</v>
      </c>
      <c r="K66" s="406">
        <v>7</v>
      </c>
      <c r="L66" s="406">
        <v>6</v>
      </c>
      <c r="M66" s="406">
        <v>2</v>
      </c>
      <c r="N66" s="406">
        <v>24</v>
      </c>
      <c r="O66" s="315">
        <f t="shared" si="36"/>
        <v>752</v>
      </c>
      <c r="P66" s="315">
        <f t="shared" si="37"/>
        <v>72</v>
      </c>
      <c r="Q66" s="315">
        <f t="shared" si="38"/>
        <v>824</v>
      </c>
      <c r="R66" s="316">
        <v>1</v>
      </c>
      <c r="S66" s="316">
        <v>0</v>
      </c>
      <c r="T66" s="315">
        <f t="shared" si="39"/>
        <v>1</v>
      </c>
    </row>
    <row r="67" spans="1:20" ht="51" hidden="1" outlineLevel="1">
      <c r="A67" s="313" t="s">
        <v>2519</v>
      </c>
      <c r="B67" s="314" t="s">
        <v>2520</v>
      </c>
      <c r="C67" s="406">
        <v>50</v>
      </c>
      <c r="D67" s="406">
        <v>1</v>
      </c>
      <c r="E67" s="406">
        <v>5</v>
      </c>
      <c r="F67" s="406">
        <v>13</v>
      </c>
      <c r="G67" s="406">
        <v>3</v>
      </c>
      <c r="H67" s="406">
        <v>58</v>
      </c>
      <c r="I67" s="406">
        <v>42</v>
      </c>
      <c r="J67" s="406">
        <v>0</v>
      </c>
      <c r="K67" s="406">
        <v>1</v>
      </c>
      <c r="L67" s="406">
        <v>4</v>
      </c>
      <c r="M67" s="406">
        <v>2</v>
      </c>
      <c r="N67" s="406">
        <v>23</v>
      </c>
      <c r="O67" s="315">
        <f t="shared" si="36"/>
        <v>130</v>
      </c>
      <c r="P67" s="315">
        <f t="shared" si="37"/>
        <v>72</v>
      </c>
      <c r="Q67" s="315">
        <f t="shared" si="38"/>
        <v>202</v>
      </c>
      <c r="R67" s="316">
        <v>0</v>
      </c>
      <c r="S67" s="316">
        <v>0</v>
      </c>
      <c r="T67" s="315">
        <f t="shared" si="39"/>
        <v>0</v>
      </c>
    </row>
    <row r="68" spans="1:20" ht="63.75" hidden="1" outlineLevel="1">
      <c r="A68" s="313" t="s">
        <v>2521</v>
      </c>
      <c r="B68" s="314" t="s">
        <v>2522</v>
      </c>
      <c r="C68" s="406">
        <v>13</v>
      </c>
      <c r="D68" s="406">
        <v>0</v>
      </c>
      <c r="E68" s="406">
        <v>4</v>
      </c>
      <c r="F68" s="406">
        <v>0</v>
      </c>
      <c r="G68" s="406">
        <v>0</v>
      </c>
      <c r="H68" s="406">
        <v>20</v>
      </c>
      <c r="I68" s="406">
        <v>12</v>
      </c>
      <c r="J68" s="406">
        <v>1</v>
      </c>
      <c r="K68" s="406">
        <v>1</v>
      </c>
      <c r="L68" s="406">
        <v>1</v>
      </c>
      <c r="M68" s="406">
        <v>0</v>
      </c>
      <c r="N68" s="406">
        <v>7</v>
      </c>
      <c r="O68" s="315">
        <f t="shared" si="36"/>
        <v>37</v>
      </c>
      <c r="P68" s="315">
        <f t="shared" si="37"/>
        <v>22</v>
      </c>
      <c r="Q68" s="315">
        <f t="shared" si="38"/>
        <v>59</v>
      </c>
      <c r="R68" s="316">
        <v>0</v>
      </c>
      <c r="S68" s="316">
        <v>0</v>
      </c>
      <c r="T68" s="315">
        <f t="shared" si="39"/>
        <v>0</v>
      </c>
    </row>
    <row r="69" spans="1:20" ht="51" hidden="1" outlineLevel="1">
      <c r="A69" s="313" t="s">
        <v>2523</v>
      </c>
      <c r="B69" s="314" t="s">
        <v>2524</v>
      </c>
      <c r="C69" s="406">
        <v>6</v>
      </c>
      <c r="D69" s="406">
        <v>0</v>
      </c>
      <c r="E69" s="406">
        <v>0</v>
      </c>
      <c r="F69" s="406">
        <v>0</v>
      </c>
      <c r="G69" s="406">
        <v>0</v>
      </c>
      <c r="H69" s="406">
        <v>0</v>
      </c>
      <c r="I69" s="406">
        <v>12</v>
      </c>
      <c r="J69" s="406">
        <v>0</v>
      </c>
      <c r="K69" s="406">
        <v>0</v>
      </c>
      <c r="L69" s="406">
        <v>0</v>
      </c>
      <c r="M69" s="406">
        <v>0</v>
      </c>
      <c r="N69" s="406">
        <v>0</v>
      </c>
      <c r="O69" s="315">
        <f t="shared" si="36"/>
        <v>6</v>
      </c>
      <c r="P69" s="315">
        <f t="shared" si="37"/>
        <v>12</v>
      </c>
      <c r="Q69" s="315">
        <f t="shared" si="38"/>
        <v>18</v>
      </c>
      <c r="R69" s="316">
        <v>0</v>
      </c>
      <c r="S69" s="316">
        <v>0</v>
      </c>
      <c r="T69" s="315">
        <f t="shared" si="39"/>
        <v>0</v>
      </c>
    </row>
    <row r="70" spans="1:20" ht="51" hidden="1" outlineLevel="1">
      <c r="A70" s="313" t="s">
        <v>2525</v>
      </c>
      <c r="B70" s="314" t="s">
        <v>2526</v>
      </c>
      <c r="C70" s="406">
        <v>2</v>
      </c>
      <c r="D70" s="406">
        <v>0</v>
      </c>
      <c r="E70" s="406">
        <v>0</v>
      </c>
      <c r="F70" s="406">
        <v>0</v>
      </c>
      <c r="G70" s="406">
        <v>0</v>
      </c>
      <c r="H70" s="406">
        <v>4</v>
      </c>
      <c r="I70" s="406">
        <v>9</v>
      </c>
      <c r="J70" s="406">
        <v>0</v>
      </c>
      <c r="K70" s="406">
        <v>1</v>
      </c>
      <c r="L70" s="406">
        <v>0</v>
      </c>
      <c r="M70" s="406">
        <v>0</v>
      </c>
      <c r="N70" s="406">
        <v>0</v>
      </c>
      <c r="O70" s="315">
        <f t="shared" si="36"/>
        <v>6</v>
      </c>
      <c r="P70" s="315">
        <f t="shared" si="37"/>
        <v>10</v>
      </c>
      <c r="Q70" s="315">
        <f t="shared" si="38"/>
        <v>16</v>
      </c>
      <c r="R70" s="316">
        <v>0</v>
      </c>
      <c r="S70" s="316">
        <v>0</v>
      </c>
      <c r="T70" s="315">
        <f t="shared" si="39"/>
        <v>0</v>
      </c>
    </row>
    <row r="71" spans="1:20" ht="38.25" hidden="1" outlineLevel="1">
      <c r="A71" s="313" t="s">
        <v>2527</v>
      </c>
      <c r="B71" s="314" t="s">
        <v>2528</v>
      </c>
      <c r="C71" s="406">
        <v>41</v>
      </c>
      <c r="D71" s="406">
        <v>2</v>
      </c>
      <c r="E71" s="406">
        <v>8</v>
      </c>
      <c r="F71" s="406">
        <v>5</v>
      </c>
      <c r="G71" s="406">
        <v>2</v>
      </c>
      <c r="H71" s="406">
        <v>35</v>
      </c>
      <c r="I71" s="406">
        <v>2</v>
      </c>
      <c r="J71" s="406">
        <v>0</v>
      </c>
      <c r="K71" s="406">
        <v>0</v>
      </c>
      <c r="L71" s="406">
        <v>0</v>
      </c>
      <c r="M71" s="406">
        <v>0</v>
      </c>
      <c r="N71" s="406">
        <v>2</v>
      </c>
      <c r="O71" s="315">
        <f t="shared" si="36"/>
        <v>93</v>
      </c>
      <c r="P71" s="315">
        <f t="shared" si="37"/>
        <v>4</v>
      </c>
      <c r="Q71" s="315">
        <f t="shared" si="38"/>
        <v>97</v>
      </c>
      <c r="R71" s="316">
        <v>1</v>
      </c>
      <c r="S71" s="316">
        <v>0</v>
      </c>
      <c r="T71" s="315">
        <f t="shared" si="39"/>
        <v>1</v>
      </c>
    </row>
    <row r="72" spans="1:20" ht="76.5" hidden="1" outlineLevel="1">
      <c r="A72" s="313" t="s">
        <v>2529</v>
      </c>
      <c r="B72" s="314" t="s">
        <v>2530</v>
      </c>
      <c r="C72" s="406">
        <v>682</v>
      </c>
      <c r="D72" s="406">
        <v>53</v>
      </c>
      <c r="E72" s="406">
        <v>90</v>
      </c>
      <c r="F72" s="406">
        <v>138</v>
      </c>
      <c r="G72" s="406">
        <v>42</v>
      </c>
      <c r="H72" s="406">
        <v>951</v>
      </c>
      <c r="I72" s="406">
        <v>88</v>
      </c>
      <c r="J72" s="406">
        <v>4</v>
      </c>
      <c r="K72" s="406">
        <v>8</v>
      </c>
      <c r="L72" s="406">
        <v>15</v>
      </c>
      <c r="M72" s="406">
        <v>3</v>
      </c>
      <c r="N72" s="406">
        <v>80</v>
      </c>
      <c r="O72" s="315">
        <f t="shared" si="36"/>
        <v>1956</v>
      </c>
      <c r="P72" s="315">
        <f t="shared" si="37"/>
        <v>198</v>
      </c>
      <c r="Q72" s="315">
        <f t="shared" si="38"/>
        <v>2154</v>
      </c>
      <c r="R72" s="316">
        <v>8</v>
      </c>
      <c r="S72" s="316">
        <v>0</v>
      </c>
      <c r="T72" s="315">
        <f t="shared" si="39"/>
        <v>8</v>
      </c>
    </row>
    <row r="73" spans="1:20" ht="51" collapsed="1">
      <c r="A73" s="298" t="s">
        <v>2531</v>
      </c>
      <c r="B73" s="47" t="s">
        <v>2532</v>
      </c>
      <c r="C73" s="52">
        <f t="shared" ref="C73:T73" si="40">SUM(C74:C89)</f>
        <v>997</v>
      </c>
      <c r="D73" s="52">
        <f t="shared" si="40"/>
        <v>79</v>
      </c>
      <c r="E73" s="52">
        <f t="shared" si="40"/>
        <v>126</v>
      </c>
      <c r="F73" s="52">
        <f t="shared" si="40"/>
        <v>148</v>
      </c>
      <c r="G73" s="53">
        <f t="shared" si="40"/>
        <v>38</v>
      </c>
      <c r="H73" s="53">
        <f t="shared" si="40"/>
        <v>1046</v>
      </c>
      <c r="I73" s="52">
        <f t="shared" si="40"/>
        <v>229</v>
      </c>
      <c r="J73" s="52">
        <f t="shared" si="40"/>
        <v>25</v>
      </c>
      <c r="K73" s="52">
        <f t="shared" si="40"/>
        <v>23</v>
      </c>
      <c r="L73" s="52">
        <f t="shared" si="40"/>
        <v>33</v>
      </c>
      <c r="M73" s="53">
        <f t="shared" si="40"/>
        <v>4</v>
      </c>
      <c r="N73" s="53">
        <f t="shared" si="40"/>
        <v>94</v>
      </c>
      <c r="O73" s="73">
        <f t="shared" si="40"/>
        <v>2434</v>
      </c>
      <c r="P73" s="73">
        <f t="shared" si="40"/>
        <v>408</v>
      </c>
      <c r="Q73" s="73">
        <f t="shared" si="40"/>
        <v>2842</v>
      </c>
      <c r="R73" s="37">
        <f t="shared" si="40"/>
        <v>7</v>
      </c>
      <c r="S73" s="37">
        <f t="shared" si="40"/>
        <v>0</v>
      </c>
      <c r="T73" s="73">
        <f t="shared" si="40"/>
        <v>7</v>
      </c>
    </row>
    <row r="74" spans="1:20" ht="51" hidden="1" outlineLevel="1">
      <c r="A74" s="313" t="s">
        <v>2533</v>
      </c>
      <c r="B74" s="314" t="s">
        <v>2534</v>
      </c>
      <c r="C74" s="406">
        <v>17</v>
      </c>
      <c r="D74" s="406">
        <v>0</v>
      </c>
      <c r="E74" s="406">
        <v>1</v>
      </c>
      <c r="F74" s="406">
        <v>1</v>
      </c>
      <c r="G74" s="406">
        <v>0</v>
      </c>
      <c r="H74" s="406">
        <v>21</v>
      </c>
      <c r="I74" s="406">
        <v>2</v>
      </c>
      <c r="J74" s="406">
        <v>1</v>
      </c>
      <c r="K74" s="406">
        <v>0</v>
      </c>
      <c r="L74" s="406">
        <v>0</v>
      </c>
      <c r="M74" s="406">
        <v>0</v>
      </c>
      <c r="N74" s="406">
        <v>1</v>
      </c>
      <c r="O74" s="315">
        <f t="shared" ref="O74:O89" si="41">SUM(C74:H74)</f>
        <v>40</v>
      </c>
      <c r="P74" s="315">
        <f t="shared" ref="P74:P89" si="42">SUM(I74:N74)</f>
        <v>4</v>
      </c>
      <c r="Q74" s="315">
        <f t="shared" ref="Q74:Q89" si="43">O74+P74</f>
        <v>44</v>
      </c>
      <c r="R74" s="316">
        <v>0</v>
      </c>
      <c r="S74" s="316">
        <v>0</v>
      </c>
      <c r="T74" s="315">
        <f t="shared" ref="T74:T89" si="44">+S74+R74</f>
        <v>0</v>
      </c>
    </row>
    <row r="75" spans="1:20" ht="76.5" hidden="1" outlineLevel="1">
      <c r="A75" s="313" t="s">
        <v>2535</v>
      </c>
      <c r="B75" s="314" t="s">
        <v>2536</v>
      </c>
      <c r="C75" s="406">
        <v>257</v>
      </c>
      <c r="D75" s="406">
        <v>9</v>
      </c>
      <c r="E75" s="406">
        <v>32</v>
      </c>
      <c r="F75" s="406">
        <v>41</v>
      </c>
      <c r="G75" s="406">
        <v>9</v>
      </c>
      <c r="H75" s="406">
        <v>270</v>
      </c>
      <c r="I75" s="406">
        <v>45</v>
      </c>
      <c r="J75" s="406">
        <v>5</v>
      </c>
      <c r="K75" s="406">
        <v>5</v>
      </c>
      <c r="L75" s="406">
        <v>5</v>
      </c>
      <c r="M75" s="406">
        <v>0</v>
      </c>
      <c r="N75" s="406">
        <v>27</v>
      </c>
      <c r="O75" s="315">
        <f t="shared" si="41"/>
        <v>618</v>
      </c>
      <c r="P75" s="315">
        <f t="shared" si="42"/>
        <v>87</v>
      </c>
      <c r="Q75" s="315">
        <f t="shared" si="43"/>
        <v>705</v>
      </c>
      <c r="R75" s="316">
        <v>1</v>
      </c>
      <c r="S75" s="316">
        <v>0</v>
      </c>
      <c r="T75" s="315">
        <f t="shared" si="44"/>
        <v>1</v>
      </c>
    </row>
    <row r="76" spans="1:20" ht="76.5" hidden="1" outlineLevel="1">
      <c r="A76" s="313" t="s">
        <v>2537</v>
      </c>
      <c r="B76" s="314" t="s">
        <v>2538</v>
      </c>
      <c r="C76" s="406">
        <v>77</v>
      </c>
      <c r="D76" s="406">
        <v>7</v>
      </c>
      <c r="E76" s="406">
        <v>11</v>
      </c>
      <c r="F76" s="406">
        <v>17</v>
      </c>
      <c r="G76" s="406">
        <v>2</v>
      </c>
      <c r="H76" s="406">
        <v>88</v>
      </c>
      <c r="I76" s="406">
        <v>4</v>
      </c>
      <c r="J76" s="406">
        <v>0</v>
      </c>
      <c r="K76" s="406">
        <v>1</v>
      </c>
      <c r="L76" s="406">
        <v>0</v>
      </c>
      <c r="M76" s="406">
        <v>0</v>
      </c>
      <c r="N76" s="406">
        <v>3</v>
      </c>
      <c r="O76" s="315">
        <f t="shared" si="41"/>
        <v>202</v>
      </c>
      <c r="P76" s="315">
        <f t="shared" si="42"/>
        <v>8</v>
      </c>
      <c r="Q76" s="315">
        <f t="shared" si="43"/>
        <v>210</v>
      </c>
      <c r="R76" s="316">
        <v>0</v>
      </c>
      <c r="S76" s="316">
        <v>0</v>
      </c>
      <c r="T76" s="315">
        <f t="shared" si="44"/>
        <v>0</v>
      </c>
    </row>
    <row r="77" spans="1:20" ht="63.75" hidden="1" outlineLevel="1">
      <c r="A77" s="313" t="s">
        <v>2539</v>
      </c>
      <c r="B77" s="314" t="s">
        <v>2540</v>
      </c>
      <c r="C77" s="406">
        <v>35</v>
      </c>
      <c r="D77" s="406">
        <v>1</v>
      </c>
      <c r="E77" s="406">
        <v>4</v>
      </c>
      <c r="F77" s="406">
        <v>2</v>
      </c>
      <c r="G77" s="406">
        <v>1</v>
      </c>
      <c r="H77" s="406">
        <v>32</v>
      </c>
      <c r="I77" s="406">
        <v>5</v>
      </c>
      <c r="J77" s="406">
        <v>0</v>
      </c>
      <c r="K77" s="406">
        <v>0</v>
      </c>
      <c r="L77" s="406">
        <v>0</v>
      </c>
      <c r="M77" s="406">
        <v>0</v>
      </c>
      <c r="N77" s="406">
        <v>2</v>
      </c>
      <c r="O77" s="315">
        <f t="shared" si="41"/>
        <v>75</v>
      </c>
      <c r="P77" s="315">
        <f t="shared" si="42"/>
        <v>7</v>
      </c>
      <c r="Q77" s="315">
        <f t="shared" si="43"/>
        <v>82</v>
      </c>
      <c r="R77" s="316">
        <v>0</v>
      </c>
      <c r="S77" s="316">
        <v>0</v>
      </c>
      <c r="T77" s="315">
        <f t="shared" si="44"/>
        <v>0</v>
      </c>
    </row>
    <row r="78" spans="1:20" ht="63.75" hidden="1" outlineLevel="1">
      <c r="A78" s="313" t="s">
        <v>2541</v>
      </c>
      <c r="B78" s="314" t="s">
        <v>2542</v>
      </c>
      <c r="C78" s="406">
        <v>133</v>
      </c>
      <c r="D78" s="406">
        <v>8</v>
      </c>
      <c r="E78" s="406">
        <v>16</v>
      </c>
      <c r="F78" s="406">
        <v>19</v>
      </c>
      <c r="G78" s="406">
        <v>5</v>
      </c>
      <c r="H78" s="406">
        <v>158</v>
      </c>
      <c r="I78" s="406">
        <v>11</v>
      </c>
      <c r="J78" s="406">
        <v>1</v>
      </c>
      <c r="K78" s="406">
        <v>3</v>
      </c>
      <c r="L78" s="406">
        <v>2</v>
      </c>
      <c r="M78" s="406">
        <v>0</v>
      </c>
      <c r="N78" s="406">
        <v>5</v>
      </c>
      <c r="O78" s="315">
        <f t="shared" si="41"/>
        <v>339</v>
      </c>
      <c r="P78" s="315">
        <f t="shared" si="42"/>
        <v>22</v>
      </c>
      <c r="Q78" s="315">
        <f t="shared" si="43"/>
        <v>361</v>
      </c>
      <c r="R78" s="316">
        <v>1</v>
      </c>
      <c r="S78" s="316">
        <v>0</v>
      </c>
      <c r="T78" s="315">
        <f t="shared" si="44"/>
        <v>1</v>
      </c>
    </row>
    <row r="79" spans="1:20" ht="63.75" hidden="1" outlineLevel="1">
      <c r="A79" s="313" t="s">
        <v>2543</v>
      </c>
      <c r="B79" s="314" t="s">
        <v>2544</v>
      </c>
      <c r="C79" s="406">
        <v>76</v>
      </c>
      <c r="D79" s="406">
        <v>16</v>
      </c>
      <c r="E79" s="406">
        <v>10</v>
      </c>
      <c r="F79" s="406">
        <v>14</v>
      </c>
      <c r="G79" s="406">
        <v>9</v>
      </c>
      <c r="H79" s="406">
        <v>107</v>
      </c>
      <c r="I79" s="406">
        <v>2</v>
      </c>
      <c r="J79" s="406">
        <v>0</v>
      </c>
      <c r="K79" s="406">
        <v>0</v>
      </c>
      <c r="L79" s="406">
        <v>1</v>
      </c>
      <c r="M79" s="406">
        <v>0</v>
      </c>
      <c r="N79" s="406">
        <v>4</v>
      </c>
      <c r="O79" s="315">
        <f t="shared" si="41"/>
        <v>232</v>
      </c>
      <c r="P79" s="315">
        <f t="shared" si="42"/>
        <v>7</v>
      </c>
      <c r="Q79" s="315">
        <f t="shared" si="43"/>
        <v>239</v>
      </c>
      <c r="R79" s="316">
        <v>0</v>
      </c>
      <c r="S79" s="316">
        <v>0</v>
      </c>
      <c r="T79" s="315">
        <f t="shared" si="44"/>
        <v>0</v>
      </c>
    </row>
    <row r="80" spans="1:20" ht="51" hidden="1" outlineLevel="1">
      <c r="A80" s="313" t="s">
        <v>2545</v>
      </c>
      <c r="B80" s="314" t="s">
        <v>2546</v>
      </c>
      <c r="C80" s="406">
        <v>11</v>
      </c>
      <c r="D80" s="406">
        <v>0</v>
      </c>
      <c r="E80" s="406">
        <v>2</v>
      </c>
      <c r="F80" s="406">
        <v>2</v>
      </c>
      <c r="G80" s="406">
        <v>2</v>
      </c>
      <c r="H80" s="406">
        <v>5</v>
      </c>
      <c r="I80" s="406">
        <v>34</v>
      </c>
      <c r="J80" s="406">
        <v>17</v>
      </c>
      <c r="K80" s="406">
        <v>11</v>
      </c>
      <c r="L80" s="406">
        <v>12</v>
      </c>
      <c r="M80" s="406">
        <v>3</v>
      </c>
      <c r="N80" s="406">
        <v>13</v>
      </c>
      <c r="O80" s="315">
        <f t="shared" si="41"/>
        <v>22</v>
      </c>
      <c r="P80" s="315">
        <f t="shared" si="42"/>
        <v>90</v>
      </c>
      <c r="Q80" s="315">
        <f t="shared" si="43"/>
        <v>112</v>
      </c>
      <c r="R80" s="316">
        <v>0</v>
      </c>
      <c r="S80" s="316">
        <v>0</v>
      </c>
      <c r="T80" s="315">
        <f t="shared" si="44"/>
        <v>0</v>
      </c>
    </row>
    <row r="81" spans="1:20" ht="51" hidden="1" outlineLevel="1">
      <c r="A81" s="313" t="s">
        <v>2547</v>
      </c>
      <c r="B81" s="314" t="s">
        <v>2548</v>
      </c>
      <c r="C81" s="406">
        <v>96</v>
      </c>
      <c r="D81" s="406">
        <v>11</v>
      </c>
      <c r="E81" s="406">
        <v>14</v>
      </c>
      <c r="F81" s="406">
        <v>11</v>
      </c>
      <c r="G81" s="406">
        <v>5</v>
      </c>
      <c r="H81" s="406">
        <v>103</v>
      </c>
      <c r="I81" s="406">
        <v>4</v>
      </c>
      <c r="J81" s="406">
        <v>0</v>
      </c>
      <c r="K81" s="406">
        <v>0</v>
      </c>
      <c r="L81" s="406">
        <v>1</v>
      </c>
      <c r="M81" s="406">
        <v>0</v>
      </c>
      <c r="N81" s="406">
        <v>2</v>
      </c>
      <c r="O81" s="315">
        <f t="shared" si="41"/>
        <v>240</v>
      </c>
      <c r="P81" s="315">
        <f t="shared" si="42"/>
        <v>7</v>
      </c>
      <c r="Q81" s="315">
        <f t="shared" si="43"/>
        <v>247</v>
      </c>
      <c r="R81" s="316">
        <v>0</v>
      </c>
      <c r="S81" s="316">
        <v>0</v>
      </c>
      <c r="T81" s="315">
        <f t="shared" si="44"/>
        <v>0</v>
      </c>
    </row>
    <row r="82" spans="1:20" ht="89.25" hidden="1" outlineLevel="1">
      <c r="A82" s="313" t="s">
        <v>2549</v>
      </c>
      <c r="B82" s="314" t="s">
        <v>2550</v>
      </c>
      <c r="C82" s="406">
        <v>7</v>
      </c>
      <c r="D82" s="406">
        <v>0</v>
      </c>
      <c r="E82" s="406">
        <v>1</v>
      </c>
      <c r="F82" s="406">
        <v>0</v>
      </c>
      <c r="G82" s="406">
        <v>0</v>
      </c>
      <c r="H82" s="406">
        <v>7</v>
      </c>
      <c r="I82" s="406">
        <v>1</v>
      </c>
      <c r="J82" s="406">
        <v>0</v>
      </c>
      <c r="K82" s="406">
        <v>0</v>
      </c>
      <c r="L82" s="406">
        <v>0</v>
      </c>
      <c r="M82" s="406">
        <v>0</v>
      </c>
      <c r="N82" s="406">
        <v>0</v>
      </c>
      <c r="O82" s="315">
        <f t="shared" si="41"/>
        <v>15</v>
      </c>
      <c r="P82" s="315">
        <f t="shared" si="42"/>
        <v>1</v>
      </c>
      <c r="Q82" s="315">
        <f t="shared" si="43"/>
        <v>16</v>
      </c>
      <c r="R82" s="316">
        <v>0</v>
      </c>
      <c r="S82" s="316">
        <v>0</v>
      </c>
      <c r="T82" s="315">
        <f t="shared" si="44"/>
        <v>0</v>
      </c>
    </row>
    <row r="83" spans="1:20" ht="76.5" hidden="1" outlineLevel="1">
      <c r="A83" s="313" t="s">
        <v>2551</v>
      </c>
      <c r="B83" s="314" t="s">
        <v>2552</v>
      </c>
      <c r="C83" s="406">
        <v>19</v>
      </c>
      <c r="D83" s="406">
        <v>2</v>
      </c>
      <c r="E83" s="406">
        <v>1</v>
      </c>
      <c r="F83" s="406">
        <v>1</v>
      </c>
      <c r="G83" s="406">
        <v>0</v>
      </c>
      <c r="H83" s="406">
        <v>21</v>
      </c>
      <c r="I83" s="406">
        <v>3</v>
      </c>
      <c r="J83" s="406">
        <v>0</v>
      </c>
      <c r="K83" s="406">
        <v>1</v>
      </c>
      <c r="L83" s="406">
        <v>1</v>
      </c>
      <c r="M83" s="406">
        <v>0</v>
      </c>
      <c r="N83" s="406">
        <v>0</v>
      </c>
      <c r="O83" s="315">
        <f t="shared" si="41"/>
        <v>44</v>
      </c>
      <c r="P83" s="315">
        <f t="shared" si="42"/>
        <v>5</v>
      </c>
      <c r="Q83" s="315">
        <f t="shared" si="43"/>
        <v>49</v>
      </c>
      <c r="R83" s="316">
        <v>0</v>
      </c>
      <c r="S83" s="316">
        <v>0</v>
      </c>
      <c r="T83" s="315">
        <f t="shared" si="44"/>
        <v>0</v>
      </c>
    </row>
    <row r="84" spans="1:20" ht="51" hidden="1" outlineLevel="1">
      <c r="A84" s="313" t="s">
        <v>2553</v>
      </c>
      <c r="B84" s="314" t="s">
        <v>2554</v>
      </c>
      <c r="C84" s="406">
        <v>10</v>
      </c>
      <c r="D84" s="406">
        <v>2</v>
      </c>
      <c r="E84" s="406">
        <v>3</v>
      </c>
      <c r="F84" s="406">
        <v>1</v>
      </c>
      <c r="G84" s="406">
        <v>0</v>
      </c>
      <c r="H84" s="406">
        <v>15</v>
      </c>
      <c r="I84" s="406">
        <v>0</v>
      </c>
      <c r="J84" s="406">
        <v>0</v>
      </c>
      <c r="K84" s="406">
        <v>0</v>
      </c>
      <c r="L84" s="406">
        <v>0</v>
      </c>
      <c r="M84" s="406">
        <v>0</v>
      </c>
      <c r="N84" s="406">
        <v>0</v>
      </c>
      <c r="O84" s="315">
        <f>SUM(C84:N84)</f>
        <v>31</v>
      </c>
      <c r="P84" s="315">
        <f t="shared" si="42"/>
        <v>0</v>
      </c>
      <c r="Q84" s="315">
        <f t="shared" si="43"/>
        <v>31</v>
      </c>
      <c r="R84" s="316">
        <v>1</v>
      </c>
      <c r="S84" s="316">
        <v>0</v>
      </c>
      <c r="T84" s="315">
        <f t="shared" si="44"/>
        <v>1</v>
      </c>
    </row>
    <row r="85" spans="1:20" ht="63.75" hidden="1" outlineLevel="1">
      <c r="A85" s="313" t="s">
        <v>2555</v>
      </c>
      <c r="B85" s="314" t="s">
        <v>2556</v>
      </c>
      <c r="C85" s="406">
        <v>70</v>
      </c>
      <c r="D85" s="406">
        <v>7</v>
      </c>
      <c r="E85" s="406">
        <v>13</v>
      </c>
      <c r="F85" s="406">
        <v>9</v>
      </c>
      <c r="G85" s="406">
        <v>3</v>
      </c>
      <c r="H85" s="406">
        <v>51</v>
      </c>
      <c r="I85" s="406">
        <v>5</v>
      </c>
      <c r="J85" s="406">
        <v>1</v>
      </c>
      <c r="K85" s="406">
        <v>0</v>
      </c>
      <c r="L85" s="406">
        <v>3</v>
      </c>
      <c r="M85" s="406">
        <v>1</v>
      </c>
      <c r="N85" s="406">
        <v>11</v>
      </c>
      <c r="O85" s="315">
        <f t="shared" si="41"/>
        <v>153</v>
      </c>
      <c r="P85" s="315">
        <f t="shared" si="42"/>
        <v>21</v>
      </c>
      <c r="Q85" s="315">
        <f t="shared" si="43"/>
        <v>174</v>
      </c>
      <c r="R85" s="316">
        <v>1</v>
      </c>
      <c r="S85" s="316">
        <v>0</v>
      </c>
      <c r="T85" s="315">
        <f t="shared" si="44"/>
        <v>1</v>
      </c>
    </row>
    <row r="86" spans="1:20" ht="63.75" hidden="1" outlineLevel="1">
      <c r="A86" s="313" t="s">
        <v>2557</v>
      </c>
      <c r="B86" s="314" t="s">
        <v>2558</v>
      </c>
      <c r="C86" s="406">
        <v>15</v>
      </c>
      <c r="D86" s="406">
        <v>2</v>
      </c>
      <c r="E86" s="406">
        <v>1</v>
      </c>
      <c r="F86" s="406">
        <v>1</v>
      </c>
      <c r="G86" s="406">
        <v>0</v>
      </c>
      <c r="H86" s="406">
        <v>13</v>
      </c>
      <c r="I86" s="406">
        <v>14</v>
      </c>
      <c r="J86" s="406">
        <v>0</v>
      </c>
      <c r="K86" s="406">
        <v>1</v>
      </c>
      <c r="L86" s="406">
        <v>5</v>
      </c>
      <c r="M86" s="406">
        <v>0</v>
      </c>
      <c r="N86" s="406">
        <v>10</v>
      </c>
      <c r="O86" s="315">
        <f t="shared" si="41"/>
        <v>32</v>
      </c>
      <c r="P86" s="315">
        <f t="shared" si="42"/>
        <v>30</v>
      </c>
      <c r="Q86" s="315">
        <f t="shared" si="43"/>
        <v>62</v>
      </c>
      <c r="R86" s="316">
        <v>0</v>
      </c>
      <c r="S86" s="316">
        <v>0</v>
      </c>
      <c r="T86" s="315">
        <f t="shared" si="44"/>
        <v>0</v>
      </c>
    </row>
    <row r="87" spans="1:20" ht="76.5" hidden="1" outlineLevel="1">
      <c r="A87" s="313" t="s">
        <v>2559</v>
      </c>
      <c r="B87" s="314" t="s">
        <v>2560</v>
      </c>
      <c r="C87" s="406">
        <v>3</v>
      </c>
      <c r="D87" s="406">
        <v>0</v>
      </c>
      <c r="E87" s="406">
        <v>0</v>
      </c>
      <c r="F87" s="406">
        <v>0</v>
      </c>
      <c r="G87" s="406">
        <v>0</v>
      </c>
      <c r="H87" s="406">
        <v>0</v>
      </c>
      <c r="I87" s="406">
        <v>13</v>
      </c>
      <c r="J87" s="406">
        <v>0</v>
      </c>
      <c r="K87" s="406">
        <v>0</v>
      </c>
      <c r="L87" s="406">
        <v>0</v>
      </c>
      <c r="M87" s="406">
        <v>0</v>
      </c>
      <c r="N87" s="406">
        <v>0</v>
      </c>
      <c r="O87" s="315">
        <f t="shared" si="41"/>
        <v>3</v>
      </c>
      <c r="P87" s="315">
        <f t="shared" si="42"/>
        <v>13</v>
      </c>
      <c r="Q87" s="315">
        <f t="shared" si="43"/>
        <v>16</v>
      </c>
      <c r="R87" s="316">
        <v>0</v>
      </c>
      <c r="S87" s="316">
        <v>0</v>
      </c>
      <c r="T87" s="315">
        <f t="shared" si="44"/>
        <v>0</v>
      </c>
    </row>
    <row r="88" spans="1:20" ht="76.5" hidden="1" outlineLevel="1">
      <c r="A88" s="313" t="s">
        <v>2561</v>
      </c>
      <c r="B88" s="314" t="s">
        <v>2562</v>
      </c>
      <c r="C88" s="406">
        <v>22</v>
      </c>
      <c r="D88" s="406">
        <v>0</v>
      </c>
      <c r="E88" s="406">
        <v>0</v>
      </c>
      <c r="F88" s="406">
        <v>0</v>
      </c>
      <c r="G88" s="406">
        <v>1</v>
      </c>
      <c r="H88" s="406">
        <v>1</v>
      </c>
      <c r="I88" s="406">
        <v>66</v>
      </c>
      <c r="J88" s="406">
        <v>0</v>
      </c>
      <c r="K88" s="406">
        <v>0</v>
      </c>
      <c r="L88" s="406">
        <v>0</v>
      </c>
      <c r="M88" s="406">
        <v>0</v>
      </c>
      <c r="N88" s="406">
        <v>1</v>
      </c>
      <c r="O88" s="315">
        <f t="shared" si="41"/>
        <v>24</v>
      </c>
      <c r="P88" s="315">
        <f t="shared" si="42"/>
        <v>67</v>
      </c>
      <c r="Q88" s="315">
        <f t="shared" si="43"/>
        <v>91</v>
      </c>
      <c r="R88" s="316">
        <v>0</v>
      </c>
      <c r="S88" s="316">
        <v>0</v>
      </c>
      <c r="T88" s="315">
        <f t="shared" si="44"/>
        <v>0</v>
      </c>
    </row>
    <row r="89" spans="1:20" ht="76.5" hidden="1" outlineLevel="1">
      <c r="A89" s="313" t="s">
        <v>2563</v>
      </c>
      <c r="B89" s="314" t="s">
        <v>2564</v>
      </c>
      <c r="C89" s="406">
        <v>149</v>
      </c>
      <c r="D89" s="406">
        <v>14</v>
      </c>
      <c r="E89" s="406">
        <v>17</v>
      </c>
      <c r="F89" s="406">
        <v>29</v>
      </c>
      <c r="G89" s="406">
        <v>1</v>
      </c>
      <c r="H89" s="406">
        <v>154</v>
      </c>
      <c r="I89" s="406">
        <v>20</v>
      </c>
      <c r="J89" s="406">
        <v>0</v>
      </c>
      <c r="K89" s="406">
        <v>1</v>
      </c>
      <c r="L89" s="406">
        <v>3</v>
      </c>
      <c r="M89" s="406">
        <v>0</v>
      </c>
      <c r="N89" s="406">
        <v>15</v>
      </c>
      <c r="O89" s="315">
        <f t="shared" si="41"/>
        <v>364</v>
      </c>
      <c r="P89" s="315">
        <f t="shared" si="42"/>
        <v>39</v>
      </c>
      <c r="Q89" s="315">
        <f t="shared" si="43"/>
        <v>403</v>
      </c>
      <c r="R89" s="316">
        <v>3</v>
      </c>
      <c r="S89" s="316">
        <v>0</v>
      </c>
      <c r="T89" s="315">
        <f t="shared" si="44"/>
        <v>3</v>
      </c>
    </row>
    <row r="90" spans="1:20" ht="51" collapsed="1">
      <c r="A90" s="298" t="s">
        <v>2565</v>
      </c>
      <c r="B90" s="47" t="s">
        <v>2566</v>
      </c>
      <c r="C90" s="52">
        <f t="shared" ref="C90:T90" si="45">SUM(C91:C95)</f>
        <v>1827</v>
      </c>
      <c r="D90" s="52">
        <f t="shared" si="45"/>
        <v>110</v>
      </c>
      <c r="E90" s="52">
        <f t="shared" si="45"/>
        <v>245</v>
      </c>
      <c r="F90" s="52">
        <f t="shared" si="45"/>
        <v>322</v>
      </c>
      <c r="G90" s="53">
        <f t="shared" si="45"/>
        <v>96</v>
      </c>
      <c r="H90" s="53">
        <f t="shared" si="45"/>
        <v>2487</v>
      </c>
      <c r="I90" s="52">
        <f t="shared" si="45"/>
        <v>182</v>
      </c>
      <c r="J90" s="52">
        <f t="shared" si="45"/>
        <v>10</v>
      </c>
      <c r="K90" s="52">
        <f t="shared" si="45"/>
        <v>24</v>
      </c>
      <c r="L90" s="52">
        <f t="shared" si="45"/>
        <v>43</v>
      </c>
      <c r="M90" s="53">
        <f t="shared" si="45"/>
        <v>13</v>
      </c>
      <c r="N90" s="53">
        <f t="shared" si="45"/>
        <v>168</v>
      </c>
      <c r="O90" s="73">
        <f t="shared" si="45"/>
        <v>5087</v>
      </c>
      <c r="P90" s="73">
        <f t="shared" si="45"/>
        <v>440</v>
      </c>
      <c r="Q90" s="73">
        <f t="shared" si="45"/>
        <v>5527</v>
      </c>
      <c r="R90" s="37">
        <f t="shared" si="45"/>
        <v>30</v>
      </c>
      <c r="S90" s="37">
        <f t="shared" si="45"/>
        <v>0</v>
      </c>
      <c r="T90" s="73">
        <f t="shared" si="45"/>
        <v>30</v>
      </c>
    </row>
    <row r="91" spans="1:20" ht="102" hidden="1" outlineLevel="1">
      <c r="A91" s="313" t="s">
        <v>2567</v>
      </c>
      <c r="B91" s="314" t="s">
        <v>2568</v>
      </c>
      <c r="C91" s="406">
        <v>414</v>
      </c>
      <c r="D91" s="406">
        <v>17</v>
      </c>
      <c r="E91" s="406">
        <v>44</v>
      </c>
      <c r="F91" s="406">
        <v>62</v>
      </c>
      <c r="G91" s="406">
        <v>25</v>
      </c>
      <c r="H91" s="406">
        <v>527</v>
      </c>
      <c r="I91" s="406">
        <v>7</v>
      </c>
      <c r="J91" s="406">
        <v>1</v>
      </c>
      <c r="K91" s="406">
        <v>3</v>
      </c>
      <c r="L91" s="406">
        <v>4</v>
      </c>
      <c r="M91" s="406">
        <v>0</v>
      </c>
      <c r="N91" s="406">
        <v>19</v>
      </c>
      <c r="O91" s="315">
        <f t="shared" ref="O91:O95" si="46">SUM(C91:H91)</f>
        <v>1089</v>
      </c>
      <c r="P91" s="315">
        <f t="shared" ref="P91:P95" si="47">SUM(I91:N91)</f>
        <v>34</v>
      </c>
      <c r="Q91" s="315">
        <f t="shared" ref="Q91:Q95" si="48">O91+P91</f>
        <v>1123</v>
      </c>
      <c r="R91" s="316">
        <v>13</v>
      </c>
      <c r="S91" s="316">
        <v>0</v>
      </c>
      <c r="T91" s="315">
        <f t="shared" ref="T91:T95" si="49">+S91+R91</f>
        <v>13</v>
      </c>
    </row>
    <row r="92" spans="1:20" ht="51" hidden="1" outlineLevel="1">
      <c r="A92" s="313" t="s">
        <v>2569</v>
      </c>
      <c r="B92" s="314" t="s">
        <v>2570</v>
      </c>
      <c r="C92" s="406">
        <v>31</v>
      </c>
      <c r="D92" s="406">
        <v>1</v>
      </c>
      <c r="E92" s="406">
        <v>6</v>
      </c>
      <c r="F92" s="406">
        <v>3</v>
      </c>
      <c r="G92" s="406">
        <v>0</v>
      </c>
      <c r="H92" s="406">
        <v>41</v>
      </c>
      <c r="I92" s="406">
        <v>1</v>
      </c>
      <c r="J92" s="406">
        <v>1</v>
      </c>
      <c r="K92" s="406">
        <v>2</v>
      </c>
      <c r="L92" s="406">
        <v>0</v>
      </c>
      <c r="M92" s="406">
        <v>0</v>
      </c>
      <c r="N92" s="406">
        <v>1</v>
      </c>
      <c r="O92" s="315">
        <f t="shared" si="46"/>
        <v>82</v>
      </c>
      <c r="P92" s="315">
        <f t="shared" si="47"/>
        <v>5</v>
      </c>
      <c r="Q92" s="315">
        <f t="shared" si="48"/>
        <v>87</v>
      </c>
      <c r="R92" s="316">
        <v>0</v>
      </c>
      <c r="S92" s="316">
        <v>0</v>
      </c>
      <c r="T92" s="315">
        <f t="shared" si="49"/>
        <v>0</v>
      </c>
    </row>
    <row r="93" spans="1:20" ht="63.75" hidden="1" outlineLevel="1">
      <c r="A93" s="313" t="s">
        <v>2571</v>
      </c>
      <c r="B93" s="314" t="s">
        <v>2572</v>
      </c>
      <c r="C93" s="406">
        <v>251</v>
      </c>
      <c r="D93" s="406">
        <v>11</v>
      </c>
      <c r="E93" s="406">
        <v>13</v>
      </c>
      <c r="F93" s="406">
        <v>23</v>
      </c>
      <c r="G93" s="406">
        <v>7</v>
      </c>
      <c r="H93" s="406">
        <v>290</v>
      </c>
      <c r="I93" s="406">
        <v>5</v>
      </c>
      <c r="J93" s="406">
        <v>0</v>
      </c>
      <c r="K93" s="406">
        <v>0</v>
      </c>
      <c r="L93" s="406">
        <v>0</v>
      </c>
      <c r="M93" s="406">
        <v>0</v>
      </c>
      <c r="N93" s="406">
        <v>2</v>
      </c>
      <c r="O93" s="315">
        <f t="shared" si="46"/>
        <v>595</v>
      </c>
      <c r="P93" s="315">
        <f t="shared" si="47"/>
        <v>7</v>
      </c>
      <c r="Q93" s="315">
        <f t="shared" si="48"/>
        <v>602</v>
      </c>
      <c r="R93" s="316">
        <v>7</v>
      </c>
      <c r="S93" s="316">
        <v>0</v>
      </c>
      <c r="T93" s="315">
        <f t="shared" si="49"/>
        <v>7</v>
      </c>
    </row>
    <row r="94" spans="1:20" ht="25.5" hidden="1" outlineLevel="1">
      <c r="A94" s="313" t="s">
        <v>2573</v>
      </c>
      <c r="B94" s="314" t="s">
        <v>2574</v>
      </c>
      <c r="C94" s="406">
        <v>57</v>
      </c>
      <c r="D94" s="406">
        <v>3</v>
      </c>
      <c r="E94" s="406">
        <v>5</v>
      </c>
      <c r="F94" s="406">
        <v>8</v>
      </c>
      <c r="G94" s="406">
        <v>4</v>
      </c>
      <c r="H94" s="406">
        <v>62</v>
      </c>
      <c r="I94" s="406">
        <v>17</v>
      </c>
      <c r="J94" s="406">
        <v>1</v>
      </c>
      <c r="K94" s="406">
        <v>1</v>
      </c>
      <c r="L94" s="406">
        <v>1</v>
      </c>
      <c r="M94" s="406">
        <v>0</v>
      </c>
      <c r="N94" s="406">
        <v>6</v>
      </c>
      <c r="O94" s="315">
        <f t="shared" si="46"/>
        <v>139</v>
      </c>
      <c r="P94" s="315">
        <f t="shared" si="47"/>
        <v>26</v>
      </c>
      <c r="Q94" s="315">
        <f t="shared" si="48"/>
        <v>165</v>
      </c>
      <c r="R94" s="316">
        <v>0</v>
      </c>
      <c r="S94" s="316">
        <v>0</v>
      </c>
      <c r="T94" s="315">
        <f t="shared" si="49"/>
        <v>0</v>
      </c>
    </row>
    <row r="95" spans="1:20" ht="76.5" hidden="1" outlineLevel="1">
      <c r="A95" s="313" t="s">
        <v>2575</v>
      </c>
      <c r="B95" s="314" t="s">
        <v>2576</v>
      </c>
      <c r="C95" s="406">
        <v>1074</v>
      </c>
      <c r="D95" s="406">
        <v>78</v>
      </c>
      <c r="E95" s="406">
        <v>177</v>
      </c>
      <c r="F95" s="406">
        <v>226</v>
      </c>
      <c r="G95" s="406">
        <v>60</v>
      </c>
      <c r="H95" s="406">
        <v>1567</v>
      </c>
      <c r="I95" s="406">
        <v>152</v>
      </c>
      <c r="J95" s="406">
        <v>7</v>
      </c>
      <c r="K95" s="406">
        <v>18</v>
      </c>
      <c r="L95" s="406">
        <v>38</v>
      </c>
      <c r="M95" s="406">
        <v>13</v>
      </c>
      <c r="N95" s="406">
        <v>140</v>
      </c>
      <c r="O95" s="315">
        <f t="shared" si="46"/>
        <v>3182</v>
      </c>
      <c r="P95" s="315">
        <f t="shared" si="47"/>
        <v>368</v>
      </c>
      <c r="Q95" s="315">
        <f t="shared" si="48"/>
        <v>3550</v>
      </c>
      <c r="R95" s="316">
        <v>10</v>
      </c>
      <c r="S95" s="316">
        <v>0</v>
      </c>
      <c r="T95" s="315">
        <f t="shared" si="49"/>
        <v>10</v>
      </c>
    </row>
    <row r="96" spans="1:20" ht="51" collapsed="1">
      <c r="A96" s="298" t="s">
        <v>2577</v>
      </c>
      <c r="B96" s="47" t="s">
        <v>2578</v>
      </c>
      <c r="C96" s="52">
        <f t="shared" ref="C96:T96" si="50">SUM(C97:C115)</f>
        <v>4349</v>
      </c>
      <c r="D96" s="52">
        <f t="shared" si="50"/>
        <v>435</v>
      </c>
      <c r="E96" s="52">
        <f t="shared" si="50"/>
        <v>762</v>
      </c>
      <c r="F96" s="52">
        <f t="shared" si="50"/>
        <v>1048</v>
      </c>
      <c r="G96" s="53">
        <f t="shared" si="50"/>
        <v>288</v>
      </c>
      <c r="H96" s="53">
        <f t="shared" si="50"/>
        <v>8493</v>
      </c>
      <c r="I96" s="52">
        <f t="shared" si="50"/>
        <v>783</v>
      </c>
      <c r="J96" s="52">
        <f t="shared" si="50"/>
        <v>73</v>
      </c>
      <c r="K96" s="52">
        <f t="shared" si="50"/>
        <v>123</v>
      </c>
      <c r="L96" s="52">
        <f t="shared" si="50"/>
        <v>177</v>
      </c>
      <c r="M96" s="53">
        <f t="shared" si="50"/>
        <v>52</v>
      </c>
      <c r="N96" s="53">
        <f t="shared" si="50"/>
        <v>1113</v>
      </c>
      <c r="O96" s="73">
        <f t="shared" si="50"/>
        <v>15375</v>
      </c>
      <c r="P96" s="73">
        <f t="shared" si="50"/>
        <v>2321</v>
      </c>
      <c r="Q96" s="73">
        <f t="shared" si="50"/>
        <v>17696</v>
      </c>
      <c r="R96" s="37">
        <f t="shared" si="50"/>
        <v>26</v>
      </c>
      <c r="S96" s="37">
        <f t="shared" si="50"/>
        <v>2</v>
      </c>
      <c r="T96" s="73">
        <f t="shared" si="50"/>
        <v>28</v>
      </c>
    </row>
    <row r="97" spans="1:20" ht="51" hidden="1" outlineLevel="1">
      <c r="A97" s="313" t="s">
        <v>2579</v>
      </c>
      <c r="B97" s="314" t="s">
        <v>2580</v>
      </c>
      <c r="C97" s="406">
        <v>23</v>
      </c>
      <c r="D97" s="406">
        <v>1</v>
      </c>
      <c r="E97" s="406">
        <v>3</v>
      </c>
      <c r="F97" s="406">
        <v>2</v>
      </c>
      <c r="G97" s="406">
        <v>2</v>
      </c>
      <c r="H97" s="406">
        <v>47</v>
      </c>
      <c r="I97" s="406">
        <v>0</v>
      </c>
      <c r="J97" s="406">
        <v>0</v>
      </c>
      <c r="K97" s="406">
        <v>0</v>
      </c>
      <c r="L97" s="406">
        <v>0</v>
      </c>
      <c r="M97" s="406">
        <v>0</v>
      </c>
      <c r="N97" s="406">
        <v>0</v>
      </c>
      <c r="O97" s="315">
        <f>SUM(C97:N97)</f>
        <v>78</v>
      </c>
      <c r="P97" s="315">
        <f t="shared" ref="P97:P115" si="51">SUM(I97:N97)</f>
        <v>0</v>
      </c>
      <c r="Q97" s="315">
        <f t="shared" ref="Q97:Q115" si="52">O97+P97</f>
        <v>78</v>
      </c>
      <c r="R97" s="316">
        <v>2</v>
      </c>
      <c r="S97" s="316">
        <v>0</v>
      </c>
      <c r="T97" s="315">
        <f t="shared" ref="T97:T115" si="53">+S97+R97</f>
        <v>2</v>
      </c>
    </row>
    <row r="98" spans="1:20" ht="76.5" hidden="1" outlineLevel="1">
      <c r="A98" s="313" t="s">
        <v>2581</v>
      </c>
      <c r="B98" s="314" t="s">
        <v>2582</v>
      </c>
      <c r="C98" s="406">
        <v>293</v>
      </c>
      <c r="D98" s="406">
        <v>21</v>
      </c>
      <c r="E98" s="406">
        <v>34</v>
      </c>
      <c r="F98" s="406">
        <v>63</v>
      </c>
      <c r="G98" s="406">
        <v>12</v>
      </c>
      <c r="H98" s="406">
        <v>545</v>
      </c>
      <c r="I98" s="406">
        <v>32</v>
      </c>
      <c r="J98" s="406">
        <v>3</v>
      </c>
      <c r="K98" s="406">
        <v>2</v>
      </c>
      <c r="L98" s="406">
        <v>8</v>
      </c>
      <c r="M98" s="406">
        <v>2</v>
      </c>
      <c r="N98" s="406">
        <v>50</v>
      </c>
      <c r="O98" s="315">
        <f t="shared" ref="O98:O115" si="54">SUM(C98:H98)</f>
        <v>968</v>
      </c>
      <c r="P98" s="315">
        <f t="shared" si="51"/>
        <v>97</v>
      </c>
      <c r="Q98" s="315">
        <f t="shared" si="52"/>
        <v>1065</v>
      </c>
      <c r="R98" s="316">
        <v>4</v>
      </c>
      <c r="S98" s="316">
        <v>1</v>
      </c>
      <c r="T98" s="315">
        <f t="shared" si="53"/>
        <v>5</v>
      </c>
    </row>
    <row r="99" spans="1:20" ht="63.75" hidden="1" outlineLevel="1">
      <c r="A99" s="313" t="s">
        <v>2583</v>
      </c>
      <c r="B99" s="314" t="s">
        <v>2584</v>
      </c>
      <c r="C99" s="406">
        <v>47</v>
      </c>
      <c r="D99" s="406">
        <v>6</v>
      </c>
      <c r="E99" s="406">
        <v>3</v>
      </c>
      <c r="F99" s="406">
        <v>4</v>
      </c>
      <c r="G99" s="406">
        <v>1</v>
      </c>
      <c r="H99" s="406">
        <v>48</v>
      </c>
      <c r="I99" s="406">
        <v>4</v>
      </c>
      <c r="J99" s="406">
        <v>0</v>
      </c>
      <c r="K99" s="406">
        <v>0</v>
      </c>
      <c r="L99" s="406">
        <v>0</v>
      </c>
      <c r="M99" s="406">
        <v>0</v>
      </c>
      <c r="N99" s="406">
        <v>4</v>
      </c>
      <c r="O99" s="315">
        <f t="shared" si="54"/>
        <v>109</v>
      </c>
      <c r="P99" s="315">
        <f t="shared" si="51"/>
        <v>8</v>
      </c>
      <c r="Q99" s="315">
        <f t="shared" si="52"/>
        <v>117</v>
      </c>
      <c r="R99" s="316">
        <v>0</v>
      </c>
      <c r="S99" s="316">
        <v>0</v>
      </c>
      <c r="T99" s="315">
        <f t="shared" si="53"/>
        <v>0</v>
      </c>
    </row>
    <row r="100" spans="1:20" ht="51" hidden="1" outlineLevel="1">
      <c r="A100" s="313" t="s">
        <v>2585</v>
      </c>
      <c r="B100" s="314" t="s">
        <v>2586</v>
      </c>
      <c r="C100" s="406">
        <v>138</v>
      </c>
      <c r="D100" s="406">
        <v>13</v>
      </c>
      <c r="E100" s="406">
        <v>26</v>
      </c>
      <c r="F100" s="406">
        <v>26</v>
      </c>
      <c r="G100" s="406">
        <v>5</v>
      </c>
      <c r="H100" s="406">
        <v>244</v>
      </c>
      <c r="I100" s="406">
        <v>22</v>
      </c>
      <c r="J100" s="406">
        <v>2</v>
      </c>
      <c r="K100" s="406">
        <v>2</v>
      </c>
      <c r="L100" s="406">
        <v>2</v>
      </c>
      <c r="M100" s="406">
        <v>1</v>
      </c>
      <c r="N100" s="406">
        <v>24</v>
      </c>
      <c r="O100" s="315">
        <f t="shared" si="54"/>
        <v>452</v>
      </c>
      <c r="P100" s="315">
        <f t="shared" si="51"/>
        <v>53</v>
      </c>
      <c r="Q100" s="315">
        <f t="shared" si="52"/>
        <v>505</v>
      </c>
      <c r="R100" s="316">
        <v>2</v>
      </c>
      <c r="S100" s="316">
        <v>0</v>
      </c>
      <c r="T100" s="315">
        <f t="shared" si="53"/>
        <v>2</v>
      </c>
    </row>
    <row r="101" spans="1:20" ht="51" hidden="1" outlineLevel="1">
      <c r="A101" s="313" t="s">
        <v>2587</v>
      </c>
      <c r="B101" s="314" t="s">
        <v>2588</v>
      </c>
      <c r="C101" s="406">
        <v>53</v>
      </c>
      <c r="D101" s="406">
        <v>7</v>
      </c>
      <c r="E101" s="406">
        <v>12</v>
      </c>
      <c r="F101" s="406">
        <v>16</v>
      </c>
      <c r="G101" s="406">
        <v>2</v>
      </c>
      <c r="H101" s="406">
        <v>117</v>
      </c>
      <c r="I101" s="406">
        <v>7</v>
      </c>
      <c r="J101" s="406">
        <v>0</v>
      </c>
      <c r="K101" s="406">
        <v>1</v>
      </c>
      <c r="L101" s="406">
        <v>0</v>
      </c>
      <c r="M101" s="406">
        <v>2</v>
      </c>
      <c r="N101" s="406">
        <v>7</v>
      </c>
      <c r="O101" s="315">
        <f t="shared" si="54"/>
        <v>207</v>
      </c>
      <c r="P101" s="315">
        <f t="shared" si="51"/>
        <v>17</v>
      </c>
      <c r="Q101" s="315">
        <f t="shared" si="52"/>
        <v>224</v>
      </c>
      <c r="R101" s="316">
        <v>0</v>
      </c>
      <c r="S101" s="316">
        <v>0</v>
      </c>
      <c r="T101" s="315">
        <f t="shared" si="53"/>
        <v>0</v>
      </c>
    </row>
    <row r="102" spans="1:20" ht="51" hidden="1" outlineLevel="1">
      <c r="A102" s="313" t="s">
        <v>2589</v>
      </c>
      <c r="B102" s="314" t="s">
        <v>2590</v>
      </c>
      <c r="C102" s="406">
        <v>922</v>
      </c>
      <c r="D102" s="406">
        <v>102</v>
      </c>
      <c r="E102" s="406">
        <v>158</v>
      </c>
      <c r="F102" s="406">
        <v>231</v>
      </c>
      <c r="G102" s="406">
        <v>59</v>
      </c>
      <c r="H102" s="406">
        <v>1783</v>
      </c>
      <c r="I102" s="406">
        <v>152</v>
      </c>
      <c r="J102" s="406">
        <v>18</v>
      </c>
      <c r="K102" s="406">
        <v>26</v>
      </c>
      <c r="L102" s="406">
        <v>53</v>
      </c>
      <c r="M102" s="406">
        <v>11</v>
      </c>
      <c r="N102" s="406">
        <v>227</v>
      </c>
      <c r="O102" s="315">
        <f t="shared" si="54"/>
        <v>3255</v>
      </c>
      <c r="P102" s="315">
        <f t="shared" si="51"/>
        <v>487</v>
      </c>
      <c r="Q102" s="315">
        <f t="shared" si="52"/>
        <v>3742</v>
      </c>
      <c r="R102" s="316">
        <v>2</v>
      </c>
      <c r="S102" s="316">
        <v>0</v>
      </c>
      <c r="T102" s="315">
        <f t="shared" si="53"/>
        <v>2</v>
      </c>
    </row>
    <row r="103" spans="1:20" ht="51" hidden="1" outlineLevel="1">
      <c r="A103" s="313" t="s">
        <v>2591</v>
      </c>
      <c r="B103" s="314" t="s">
        <v>2592</v>
      </c>
      <c r="C103" s="406">
        <v>227</v>
      </c>
      <c r="D103" s="406">
        <v>22</v>
      </c>
      <c r="E103" s="406">
        <v>31</v>
      </c>
      <c r="F103" s="406">
        <v>62</v>
      </c>
      <c r="G103" s="406">
        <v>14</v>
      </c>
      <c r="H103" s="406">
        <v>584</v>
      </c>
      <c r="I103" s="406">
        <v>31</v>
      </c>
      <c r="J103" s="406">
        <v>4</v>
      </c>
      <c r="K103" s="406">
        <v>7</v>
      </c>
      <c r="L103" s="406">
        <v>8</v>
      </c>
      <c r="M103" s="406">
        <v>1</v>
      </c>
      <c r="N103" s="406">
        <v>75</v>
      </c>
      <c r="O103" s="315">
        <f t="shared" si="54"/>
        <v>940</v>
      </c>
      <c r="P103" s="315">
        <f t="shared" si="51"/>
        <v>126</v>
      </c>
      <c r="Q103" s="315">
        <f t="shared" si="52"/>
        <v>1066</v>
      </c>
      <c r="R103" s="316">
        <v>1</v>
      </c>
      <c r="S103" s="316">
        <v>0</v>
      </c>
      <c r="T103" s="315">
        <f t="shared" si="53"/>
        <v>1</v>
      </c>
    </row>
    <row r="104" spans="1:20" ht="76.5" hidden="1" outlineLevel="1">
      <c r="A104" s="313" t="s">
        <v>2593</v>
      </c>
      <c r="B104" s="314" t="s">
        <v>2594</v>
      </c>
      <c r="C104" s="406">
        <v>117</v>
      </c>
      <c r="D104" s="406">
        <v>16</v>
      </c>
      <c r="E104" s="406">
        <v>19</v>
      </c>
      <c r="F104" s="406">
        <v>21</v>
      </c>
      <c r="G104" s="406">
        <v>8</v>
      </c>
      <c r="H104" s="406">
        <v>337</v>
      </c>
      <c r="I104" s="406">
        <v>14</v>
      </c>
      <c r="J104" s="406">
        <v>1</v>
      </c>
      <c r="K104" s="406">
        <v>5</v>
      </c>
      <c r="L104" s="406">
        <v>3</v>
      </c>
      <c r="M104" s="406">
        <v>0</v>
      </c>
      <c r="N104" s="406">
        <v>39</v>
      </c>
      <c r="O104" s="315">
        <f t="shared" si="54"/>
        <v>518</v>
      </c>
      <c r="P104" s="315">
        <f t="shared" si="51"/>
        <v>62</v>
      </c>
      <c r="Q104" s="315">
        <f t="shared" si="52"/>
        <v>580</v>
      </c>
      <c r="R104" s="316">
        <v>0</v>
      </c>
      <c r="S104" s="316">
        <v>0</v>
      </c>
      <c r="T104" s="315">
        <f t="shared" si="53"/>
        <v>0</v>
      </c>
    </row>
    <row r="105" spans="1:20" ht="76.5" hidden="1" outlineLevel="1">
      <c r="A105" s="313" t="s">
        <v>2595</v>
      </c>
      <c r="B105" s="314" t="s">
        <v>2596</v>
      </c>
      <c r="C105" s="406">
        <v>144</v>
      </c>
      <c r="D105" s="406">
        <v>22</v>
      </c>
      <c r="E105" s="406">
        <v>35</v>
      </c>
      <c r="F105" s="406">
        <v>47</v>
      </c>
      <c r="G105" s="406">
        <v>17</v>
      </c>
      <c r="H105" s="406">
        <v>335</v>
      </c>
      <c r="I105" s="406">
        <v>68</v>
      </c>
      <c r="J105" s="406">
        <v>5</v>
      </c>
      <c r="K105" s="406">
        <v>3</v>
      </c>
      <c r="L105" s="406">
        <v>12</v>
      </c>
      <c r="M105" s="406">
        <v>2</v>
      </c>
      <c r="N105" s="406">
        <v>55</v>
      </c>
      <c r="O105" s="315">
        <f t="shared" si="54"/>
        <v>600</v>
      </c>
      <c r="P105" s="315">
        <f t="shared" si="51"/>
        <v>145</v>
      </c>
      <c r="Q105" s="315">
        <f t="shared" si="52"/>
        <v>745</v>
      </c>
      <c r="R105" s="316">
        <v>0</v>
      </c>
      <c r="S105" s="316">
        <v>1</v>
      </c>
      <c r="T105" s="315">
        <f t="shared" si="53"/>
        <v>1</v>
      </c>
    </row>
    <row r="106" spans="1:20" ht="76.5" hidden="1" outlineLevel="1">
      <c r="A106" s="313" t="s">
        <v>2597</v>
      </c>
      <c r="B106" s="314" t="s">
        <v>2598</v>
      </c>
      <c r="C106" s="406">
        <v>348</v>
      </c>
      <c r="D106" s="406">
        <v>36</v>
      </c>
      <c r="E106" s="406">
        <v>74</v>
      </c>
      <c r="F106" s="406">
        <v>103</v>
      </c>
      <c r="G106" s="406">
        <v>25</v>
      </c>
      <c r="H106" s="406">
        <v>765</v>
      </c>
      <c r="I106" s="406">
        <v>11</v>
      </c>
      <c r="J106" s="406">
        <v>2</v>
      </c>
      <c r="K106" s="406">
        <v>2</v>
      </c>
      <c r="L106" s="406">
        <v>2</v>
      </c>
      <c r="M106" s="406">
        <v>1</v>
      </c>
      <c r="N106" s="406">
        <v>21</v>
      </c>
      <c r="O106" s="315">
        <f t="shared" si="54"/>
        <v>1351</v>
      </c>
      <c r="P106" s="315">
        <f t="shared" si="51"/>
        <v>39</v>
      </c>
      <c r="Q106" s="315">
        <f t="shared" si="52"/>
        <v>1390</v>
      </c>
      <c r="R106" s="316">
        <v>1</v>
      </c>
      <c r="S106" s="316">
        <v>0</v>
      </c>
      <c r="T106" s="315">
        <f t="shared" si="53"/>
        <v>1</v>
      </c>
    </row>
    <row r="107" spans="1:20" ht="25.5" hidden="1" outlineLevel="1">
      <c r="A107" s="313" t="s">
        <v>2599</v>
      </c>
      <c r="B107" s="314" t="s">
        <v>2600</v>
      </c>
      <c r="C107" s="406">
        <v>23</v>
      </c>
      <c r="D107" s="406">
        <v>1</v>
      </c>
      <c r="E107" s="406">
        <v>2</v>
      </c>
      <c r="F107" s="406">
        <v>3</v>
      </c>
      <c r="G107" s="406">
        <v>0</v>
      </c>
      <c r="H107" s="406">
        <v>53</v>
      </c>
      <c r="I107" s="406">
        <v>0</v>
      </c>
      <c r="J107" s="406">
        <v>0</v>
      </c>
      <c r="K107" s="406">
        <v>0</v>
      </c>
      <c r="L107" s="406">
        <v>1</v>
      </c>
      <c r="M107" s="406">
        <v>0</v>
      </c>
      <c r="N107" s="406">
        <v>1</v>
      </c>
      <c r="O107" s="315">
        <f t="shared" si="54"/>
        <v>82</v>
      </c>
      <c r="P107" s="315">
        <f t="shared" si="51"/>
        <v>2</v>
      </c>
      <c r="Q107" s="315">
        <f t="shared" si="52"/>
        <v>84</v>
      </c>
      <c r="R107" s="316">
        <v>0</v>
      </c>
      <c r="S107" s="316">
        <v>0</v>
      </c>
      <c r="T107" s="315">
        <f t="shared" si="53"/>
        <v>0</v>
      </c>
    </row>
    <row r="108" spans="1:20" ht="102" hidden="1" outlineLevel="1">
      <c r="A108" s="313" t="s">
        <v>2601</v>
      </c>
      <c r="B108" s="314" t="s">
        <v>2602</v>
      </c>
      <c r="C108" s="406">
        <v>402</v>
      </c>
      <c r="D108" s="406">
        <v>47</v>
      </c>
      <c r="E108" s="406">
        <v>85</v>
      </c>
      <c r="F108" s="406">
        <v>117</v>
      </c>
      <c r="G108" s="406">
        <v>36</v>
      </c>
      <c r="H108" s="406">
        <v>987</v>
      </c>
      <c r="I108" s="406">
        <v>20</v>
      </c>
      <c r="J108" s="406">
        <v>0</v>
      </c>
      <c r="K108" s="406">
        <v>4</v>
      </c>
      <c r="L108" s="406">
        <v>7</v>
      </c>
      <c r="M108" s="406">
        <v>3</v>
      </c>
      <c r="N108" s="406">
        <v>36</v>
      </c>
      <c r="O108" s="315">
        <f t="shared" si="54"/>
        <v>1674</v>
      </c>
      <c r="P108" s="315">
        <f t="shared" si="51"/>
        <v>70</v>
      </c>
      <c r="Q108" s="315">
        <f t="shared" si="52"/>
        <v>1744</v>
      </c>
      <c r="R108" s="316">
        <v>1</v>
      </c>
      <c r="S108" s="316">
        <v>0</v>
      </c>
      <c r="T108" s="315">
        <f t="shared" si="53"/>
        <v>1</v>
      </c>
    </row>
    <row r="109" spans="1:20" ht="63.75" hidden="1" outlineLevel="1">
      <c r="A109" s="313" t="s">
        <v>2603</v>
      </c>
      <c r="B109" s="314" t="s">
        <v>2604</v>
      </c>
      <c r="C109" s="406">
        <v>117</v>
      </c>
      <c r="D109" s="406">
        <v>9</v>
      </c>
      <c r="E109" s="406">
        <v>15</v>
      </c>
      <c r="F109" s="406">
        <v>32</v>
      </c>
      <c r="G109" s="406">
        <v>9</v>
      </c>
      <c r="H109" s="406">
        <v>195</v>
      </c>
      <c r="I109" s="406">
        <v>15</v>
      </c>
      <c r="J109" s="406">
        <v>2</v>
      </c>
      <c r="K109" s="406">
        <v>3</v>
      </c>
      <c r="L109" s="406">
        <v>4</v>
      </c>
      <c r="M109" s="406">
        <v>0</v>
      </c>
      <c r="N109" s="406">
        <v>15</v>
      </c>
      <c r="O109" s="315">
        <f t="shared" si="54"/>
        <v>377</v>
      </c>
      <c r="P109" s="315">
        <f t="shared" si="51"/>
        <v>39</v>
      </c>
      <c r="Q109" s="315">
        <f t="shared" si="52"/>
        <v>416</v>
      </c>
      <c r="R109" s="316">
        <v>1</v>
      </c>
      <c r="S109" s="316">
        <v>0</v>
      </c>
      <c r="T109" s="315">
        <f t="shared" si="53"/>
        <v>1</v>
      </c>
    </row>
    <row r="110" spans="1:20" ht="63.75" hidden="1" outlineLevel="1">
      <c r="A110" s="313" t="s">
        <v>2605</v>
      </c>
      <c r="B110" s="314" t="s">
        <v>2606</v>
      </c>
      <c r="C110" s="406">
        <v>10</v>
      </c>
      <c r="D110" s="406">
        <v>0</v>
      </c>
      <c r="E110" s="406">
        <v>4</v>
      </c>
      <c r="F110" s="406">
        <v>4</v>
      </c>
      <c r="G110" s="406">
        <v>0</v>
      </c>
      <c r="H110" s="406">
        <v>10</v>
      </c>
      <c r="I110" s="406">
        <v>0</v>
      </c>
      <c r="J110" s="406">
        <v>0</v>
      </c>
      <c r="K110" s="406">
        <v>0</v>
      </c>
      <c r="L110" s="406">
        <v>0</v>
      </c>
      <c r="M110" s="406">
        <v>0</v>
      </c>
      <c r="N110" s="406">
        <v>0</v>
      </c>
      <c r="O110" s="315">
        <f>SUM(C110:N110)</f>
        <v>28</v>
      </c>
      <c r="P110" s="315">
        <f t="shared" si="51"/>
        <v>0</v>
      </c>
      <c r="Q110" s="315">
        <f t="shared" si="52"/>
        <v>28</v>
      </c>
      <c r="R110" s="316">
        <v>0</v>
      </c>
      <c r="S110" s="316">
        <v>0</v>
      </c>
      <c r="T110" s="315">
        <f t="shared" si="53"/>
        <v>0</v>
      </c>
    </row>
    <row r="111" spans="1:20" ht="76.5" hidden="1" outlineLevel="1">
      <c r="A111" s="313" t="s">
        <v>2607</v>
      </c>
      <c r="B111" s="314" t="s">
        <v>2608</v>
      </c>
      <c r="C111" s="406">
        <v>280</v>
      </c>
      <c r="D111" s="406">
        <v>29</v>
      </c>
      <c r="E111" s="406">
        <v>48</v>
      </c>
      <c r="F111" s="406">
        <v>67</v>
      </c>
      <c r="G111" s="406">
        <v>14</v>
      </c>
      <c r="H111" s="406">
        <v>423</v>
      </c>
      <c r="I111" s="406">
        <v>49</v>
      </c>
      <c r="J111" s="406">
        <v>3</v>
      </c>
      <c r="K111" s="406">
        <v>8</v>
      </c>
      <c r="L111" s="406">
        <v>7</v>
      </c>
      <c r="M111" s="406">
        <v>1</v>
      </c>
      <c r="N111" s="406">
        <v>94</v>
      </c>
      <c r="O111" s="315">
        <f t="shared" si="54"/>
        <v>861</v>
      </c>
      <c r="P111" s="315">
        <f t="shared" si="51"/>
        <v>162</v>
      </c>
      <c r="Q111" s="315">
        <f t="shared" si="52"/>
        <v>1023</v>
      </c>
      <c r="R111" s="316">
        <v>1</v>
      </c>
      <c r="S111" s="316">
        <v>0</v>
      </c>
      <c r="T111" s="315">
        <f t="shared" si="53"/>
        <v>1</v>
      </c>
    </row>
    <row r="112" spans="1:20" ht="51" hidden="1" outlineLevel="1">
      <c r="A112" s="313" t="s">
        <v>2609</v>
      </c>
      <c r="B112" s="314" t="s">
        <v>2610</v>
      </c>
      <c r="C112" s="406">
        <v>227</v>
      </c>
      <c r="D112" s="406">
        <v>17</v>
      </c>
      <c r="E112" s="406">
        <v>32</v>
      </c>
      <c r="F112" s="406">
        <v>55</v>
      </c>
      <c r="G112" s="406">
        <v>17</v>
      </c>
      <c r="H112" s="406">
        <v>395</v>
      </c>
      <c r="I112" s="406">
        <v>130</v>
      </c>
      <c r="J112" s="406">
        <v>11</v>
      </c>
      <c r="K112" s="406">
        <v>20</v>
      </c>
      <c r="L112" s="406">
        <v>31</v>
      </c>
      <c r="M112" s="406">
        <v>12</v>
      </c>
      <c r="N112" s="406">
        <v>214</v>
      </c>
      <c r="O112" s="315">
        <f t="shared" si="54"/>
        <v>743</v>
      </c>
      <c r="P112" s="315">
        <f t="shared" si="51"/>
        <v>418</v>
      </c>
      <c r="Q112" s="315">
        <f t="shared" si="52"/>
        <v>1161</v>
      </c>
      <c r="R112" s="316">
        <v>0</v>
      </c>
      <c r="S112" s="316">
        <v>0</v>
      </c>
      <c r="T112" s="315">
        <f t="shared" si="53"/>
        <v>0</v>
      </c>
    </row>
    <row r="113" spans="1:20" ht="63.75" hidden="1" outlineLevel="1">
      <c r="A113" s="313" t="s">
        <v>2611</v>
      </c>
      <c r="B113" s="314" t="s">
        <v>2612</v>
      </c>
      <c r="C113" s="406">
        <v>80</v>
      </c>
      <c r="D113" s="406">
        <v>12</v>
      </c>
      <c r="E113" s="406">
        <v>21</v>
      </c>
      <c r="F113" s="406">
        <v>18</v>
      </c>
      <c r="G113" s="406">
        <v>5</v>
      </c>
      <c r="H113" s="406">
        <v>133</v>
      </c>
      <c r="I113" s="406">
        <v>35</v>
      </c>
      <c r="J113" s="406">
        <v>3</v>
      </c>
      <c r="K113" s="406">
        <v>4</v>
      </c>
      <c r="L113" s="406">
        <v>7</v>
      </c>
      <c r="M113" s="406">
        <v>0</v>
      </c>
      <c r="N113" s="406">
        <v>22</v>
      </c>
      <c r="O113" s="315">
        <f t="shared" si="54"/>
        <v>269</v>
      </c>
      <c r="P113" s="315">
        <f t="shared" si="51"/>
        <v>71</v>
      </c>
      <c r="Q113" s="315">
        <f t="shared" si="52"/>
        <v>340</v>
      </c>
      <c r="R113" s="316">
        <v>0</v>
      </c>
      <c r="S113" s="316">
        <v>0</v>
      </c>
      <c r="T113" s="315">
        <f t="shared" si="53"/>
        <v>0</v>
      </c>
    </row>
    <row r="114" spans="1:20" ht="63.75" hidden="1" outlineLevel="1">
      <c r="A114" s="313" t="s">
        <v>2613</v>
      </c>
      <c r="B114" s="314" t="s">
        <v>2614</v>
      </c>
      <c r="C114" s="406">
        <v>5</v>
      </c>
      <c r="D114" s="406">
        <v>0</v>
      </c>
      <c r="E114" s="406">
        <v>1</v>
      </c>
      <c r="F114" s="406">
        <v>2</v>
      </c>
      <c r="G114" s="406">
        <v>1</v>
      </c>
      <c r="H114" s="406">
        <v>4</v>
      </c>
      <c r="I114" s="406">
        <v>3</v>
      </c>
      <c r="J114" s="406">
        <v>0</v>
      </c>
      <c r="K114" s="406">
        <v>0</v>
      </c>
      <c r="L114" s="406">
        <v>0</v>
      </c>
      <c r="M114" s="406">
        <v>0</v>
      </c>
      <c r="N114" s="406">
        <v>3</v>
      </c>
      <c r="O114" s="315">
        <f t="shared" si="54"/>
        <v>13</v>
      </c>
      <c r="P114" s="315">
        <f t="shared" si="51"/>
        <v>6</v>
      </c>
      <c r="Q114" s="315">
        <f t="shared" si="52"/>
        <v>19</v>
      </c>
      <c r="R114" s="316">
        <v>0</v>
      </c>
      <c r="S114" s="316">
        <v>0</v>
      </c>
      <c r="T114" s="315">
        <f t="shared" si="53"/>
        <v>0</v>
      </c>
    </row>
    <row r="115" spans="1:20" ht="63.75" hidden="1" outlineLevel="1">
      <c r="A115" s="313" t="s">
        <v>2615</v>
      </c>
      <c r="B115" s="314" t="s">
        <v>2616</v>
      </c>
      <c r="C115" s="406">
        <v>893</v>
      </c>
      <c r="D115" s="406">
        <v>74</v>
      </c>
      <c r="E115" s="406">
        <v>159</v>
      </c>
      <c r="F115" s="406">
        <v>175</v>
      </c>
      <c r="G115" s="406">
        <v>61</v>
      </c>
      <c r="H115" s="406">
        <v>1488</v>
      </c>
      <c r="I115" s="406">
        <v>190</v>
      </c>
      <c r="J115" s="406">
        <v>19</v>
      </c>
      <c r="K115" s="406">
        <v>36</v>
      </c>
      <c r="L115" s="406">
        <v>32</v>
      </c>
      <c r="M115" s="406">
        <v>16</v>
      </c>
      <c r="N115" s="406">
        <v>226</v>
      </c>
      <c r="O115" s="315">
        <f t="shared" si="54"/>
        <v>2850</v>
      </c>
      <c r="P115" s="315">
        <f t="shared" si="51"/>
        <v>519</v>
      </c>
      <c r="Q115" s="315">
        <f t="shared" si="52"/>
        <v>3369</v>
      </c>
      <c r="R115" s="316">
        <v>11</v>
      </c>
      <c r="S115" s="316">
        <v>0</v>
      </c>
      <c r="T115" s="315">
        <f t="shared" si="53"/>
        <v>11</v>
      </c>
    </row>
    <row r="116" spans="1:20" ht="51" collapsed="1">
      <c r="A116" s="298" t="s">
        <v>2617</v>
      </c>
      <c r="B116" s="47" t="s">
        <v>2618</v>
      </c>
      <c r="C116" s="52">
        <f t="shared" ref="C116:T116" si="55">SUM(C117:C126)</f>
        <v>2791</v>
      </c>
      <c r="D116" s="52">
        <f t="shared" si="55"/>
        <v>236</v>
      </c>
      <c r="E116" s="52">
        <f t="shared" si="55"/>
        <v>439</v>
      </c>
      <c r="F116" s="52">
        <f t="shared" si="55"/>
        <v>576</v>
      </c>
      <c r="G116" s="53">
        <f t="shared" si="55"/>
        <v>149</v>
      </c>
      <c r="H116" s="53">
        <f t="shared" si="55"/>
        <v>3275</v>
      </c>
      <c r="I116" s="52">
        <f t="shared" si="55"/>
        <v>428</v>
      </c>
      <c r="J116" s="52">
        <f t="shared" si="55"/>
        <v>36</v>
      </c>
      <c r="K116" s="52">
        <f t="shared" si="55"/>
        <v>43</v>
      </c>
      <c r="L116" s="52">
        <f t="shared" si="55"/>
        <v>76</v>
      </c>
      <c r="M116" s="53">
        <f t="shared" si="55"/>
        <v>20</v>
      </c>
      <c r="N116" s="53">
        <f t="shared" si="55"/>
        <v>279</v>
      </c>
      <c r="O116" s="73">
        <f t="shared" si="55"/>
        <v>7466</v>
      </c>
      <c r="P116" s="73">
        <f t="shared" si="55"/>
        <v>882</v>
      </c>
      <c r="Q116" s="73">
        <f t="shared" si="55"/>
        <v>8348</v>
      </c>
      <c r="R116" s="37">
        <f t="shared" si="55"/>
        <v>25</v>
      </c>
      <c r="S116" s="37">
        <f t="shared" si="55"/>
        <v>2</v>
      </c>
      <c r="T116" s="73">
        <f t="shared" si="55"/>
        <v>27</v>
      </c>
    </row>
    <row r="117" spans="1:20" ht="76.5" hidden="1" outlineLevel="1">
      <c r="A117" s="313" t="s">
        <v>2619</v>
      </c>
      <c r="B117" s="314" t="s">
        <v>2620</v>
      </c>
      <c r="C117" s="406">
        <v>140</v>
      </c>
      <c r="D117" s="406">
        <v>8</v>
      </c>
      <c r="E117" s="406">
        <v>15</v>
      </c>
      <c r="F117" s="406">
        <v>22</v>
      </c>
      <c r="G117" s="406">
        <v>8</v>
      </c>
      <c r="H117" s="406">
        <v>200</v>
      </c>
      <c r="I117" s="406">
        <v>17</v>
      </c>
      <c r="J117" s="406">
        <v>2</v>
      </c>
      <c r="K117" s="406">
        <v>2</v>
      </c>
      <c r="L117" s="406">
        <v>6</v>
      </c>
      <c r="M117" s="406">
        <v>2</v>
      </c>
      <c r="N117" s="406">
        <v>17</v>
      </c>
      <c r="O117" s="315">
        <f t="shared" ref="O117:O126" si="56">SUM(C117:H117)</f>
        <v>393</v>
      </c>
      <c r="P117" s="315">
        <f t="shared" ref="P117:P126" si="57">SUM(I117:N117)</f>
        <v>46</v>
      </c>
      <c r="Q117" s="315">
        <f t="shared" ref="Q117:Q126" si="58">O117+P117</f>
        <v>439</v>
      </c>
      <c r="R117" s="316">
        <v>3</v>
      </c>
      <c r="S117" s="316">
        <v>0</v>
      </c>
      <c r="T117" s="315">
        <f t="shared" ref="T117:T126" si="59">+S117+R117</f>
        <v>3</v>
      </c>
    </row>
    <row r="118" spans="1:20" ht="51" hidden="1" outlineLevel="1">
      <c r="A118" s="313" t="s">
        <v>2621</v>
      </c>
      <c r="B118" s="314" t="s">
        <v>2622</v>
      </c>
      <c r="C118" s="406">
        <v>83</v>
      </c>
      <c r="D118" s="406">
        <v>5</v>
      </c>
      <c r="E118" s="406">
        <v>18</v>
      </c>
      <c r="F118" s="406">
        <v>17</v>
      </c>
      <c r="G118" s="406">
        <v>5</v>
      </c>
      <c r="H118" s="406">
        <v>161</v>
      </c>
      <c r="I118" s="406">
        <v>14</v>
      </c>
      <c r="J118" s="406">
        <v>0</v>
      </c>
      <c r="K118" s="406">
        <v>2</v>
      </c>
      <c r="L118" s="406">
        <v>1</v>
      </c>
      <c r="M118" s="406">
        <v>0</v>
      </c>
      <c r="N118" s="406">
        <v>9</v>
      </c>
      <c r="O118" s="315">
        <f t="shared" si="56"/>
        <v>289</v>
      </c>
      <c r="P118" s="315">
        <f t="shared" si="57"/>
        <v>26</v>
      </c>
      <c r="Q118" s="315">
        <f t="shared" si="58"/>
        <v>315</v>
      </c>
      <c r="R118" s="316">
        <v>3</v>
      </c>
      <c r="S118" s="316">
        <v>1</v>
      </c>
      <c r="T118" s="315">
        <f t="shared" si="59"/>
        <v>4</v>
      </c>
    </row>
    <row r="119" spans="1:20" ht="89.25" hidden="1" outlineLevel="1">
      <c r="A119" s="313" t="s">
        <v>2623</v>
      </c>
      <c r="B119" s="314" t="s">
        <v>2624</v>
      </c>
      <c r="C119" s="406">
        <v>187</v>
      </c>
      <c r="D119" s="406">
        <v>22</v>
      </c>
      <c r="E119" s="406">
        <v>47</v>
      </c>
      <c r="F119" s="406">
        <v>60</v>
      </c>
      <c r="G119" s="406">
        <v>13</v>
      </c>
      <c r="H119" s="406">
        <v>405</v>
      </c>
      <c r="I119" s="406">
        <v>2</v>
      </c>
      <c r="J119" s="406">
        <v>0</v>
      </c>
      <c r="K119" s="406">
        <v>0</v>
      </c>
      <c r="L119" s="406">
        <v>0</v>
      </c>
      <c r="M119" s="406">
        <v>0</v>
      </c>
      <c r="N119" s="406">
        <v>3</v>
      </c>
      <c r="O119" s="315">
        <f t="shared" si="56"/>
        <v>734</v>
      </c>
      <c r="P119" s="315">
        <f t="shared" si="57"/>
        <v>5</v>
      </c>
      <c r="Q119" s="315">
        <f t="shared" si="58"/>
        <v>739</v>
      </c>
      <c r="R119" s="316">
        <v>8</v>
      </c>
      <c r="S119" s="316">
        <v>0</v>
      </c>
      <c r="T119" s="315">
        <f t="shared" si="59"/>
        <v>8</v>
      </c>
    </row>
    <row r="120" spans="1:20" ht="76.5" hidden="1" outlineLevel="1">
      <c r="A120" s="313" t="s">
        <v>2625</v>
      </c>
      <c r="B120" s="314" t="s">
        <v>2626</v>
      </c>
      <c r="C120" s="406">
        <v>448</v>
      </c>
      <c r="D120" s="406">
        <v>44</v>
      </c>
      <c r="E120" s="406">
        <v>68</v>
      </c>
      <c r="F120" s="406">
        <v>79</v>
      </c>
      <c r="G120" s="406">
        <v>31</v>
      </c>
      <c r="H120" s="406">
        <v>410</v>
      </c>
      <c r="I120" s="406">
        <v>60</v>
      </c>
      <c r="J120" s="406">
        <v>2</v>
      </c>
      <c r="K120" s="406">
        <v>5</v>
      </c>
      <c r="L120" s="406">
        <v>14</v>
      </c>
      <c r="M120" s="406">
        <v>3</v>
      </c>
      <c r="N120" s="406">
        <v>45</v>
      </c>
      <c r="O120" s="315">
        <f t="shared" si="56"/>
        <v>1080</v>
      </c>
      <c r="P120" s="315">
        <f t="shared" si="57"/>
        <v>129</v>
      </c>
      <c r="Q120" s="315">
        <f t="shared" si="58"/>
        <v>1209</v>
      </c>
      <c r="R120" s="316">
        <v>1</v>
      </c>
      <c r="S120" s="316">
        <v>0</v>
      </c>
      <c r="T120" s="315">
        <f t="shared" si="59"/>
        <v>1</v>
      </c>
    </row>
    <row r="121" spans="1:20" ht="76.5" hidden="1" outlineLevel="1">
      <c r="A121" s="313" t="s">
        <v>2627</v>
      </c>
      <c r="B121" s="314" t="s">
        <v>2628</v>
      </c>
      <c r="C121" s="406">
        <v>242</v>
      </c>
      <c r="D121" s="406">
        <v>19</v>
      </c>
      <c r="E121" s="406">
        <v>38</v>
      </c>
      <c r="F121" s="406">
        <v>67</v>
      </c>
      <c r="G121" s="406">
        <v>18</v>
      </c>
      <c r="H121" s="406">
        <v>352</v>
      </c>
      <c r="I121" s="406">
        <v>10</v>
      </c>
      <c r="J121" s="406">
        <v>0</v>
      </c>
      <c r="K121" s="406">
        <v>2</v>
      </c>
      <c r="L121" s="406">
        <v>0</v>
      </c>
      <c r="M121" s="406">
        <v>1</v>
      </c>
      <c r="N121" s="406">
        <v>15</v>
      </c>
      <c r="O121" s="315">
        <f t="shared" si="56"/>
        <v>736</v>
      </c>
      <c r="P121" s="315">
        <f t="shared" si="57"/>
        <v>28</v>
      </c>
      <c r="Q121" s="315">
        <f t="shared" si="58"/>
        <v>764</v>
      </c>
      <c r="R121" s="316">
        <v>1</v>
      </c>
      <c r="S121" s="316">
        <v>0</v>
      </c>
      <c r="T121" s="315">
        <f t="shared" si="59"/>
        <v>1</v>
      </c>
    </row>
    <row r="122" spans="1:20" ht="76.5" hidden="1" outlineLevel="1">
      <c r="A122" s="313" t="s">
        <v>2629</v>
      </c>
      <c r="B122" s="314" t="s">
        <v>2630</v>
      </c>
      <c r="C122" s="406">
        <v>140</v>
      </c>
      <c r="D122" s="406">
        <v>11</v>
      </c>
      <c r="E122" s="406">
        <v>18</v>
      </c>
      <c r="F122" s="406">
        <v>21</v>
      </c>
      <c r="G122" s="406">
        <v>6</v>
      </c>
      <c r="H122" s="406">
        <v>155</v>
      </c>
      <c r="I122" s="406">
        <v>25</v>
      </c>
      <c r="J122" s="406">
        <v>1</v>
      </c>
      <c r="K122" s="406">
        <v>0</v>
      </c>
      <c r="L122" s="406">
        <v>4</v>
      </c>
      <c r="M122" s="406">
        <v>0</v>
      </c>
      <c r="N122" s="406">
        <v>13</v>
      </c>
      <c r="O122" s="315">
        <f t="shared" si="56"/>
        <v>351</v>
      </c>
      <c r="P122" s="315">
        <f t="shared" si="57"/>
        <v>43</v>
      </c>
      <c r="Q122" s="315">
        <f t="shared" si="58"/>
        <v>394</v>
      </c>
      <c r="R122" s="316">
        <v>1</v>
      </c>
      <c r="S122" s="316">
        <v>0</v>
      </c>
      <c r="T122" s="315">
        <f t="shared" si="59"/>
        <v>1</v>
      </c>
    </row>
    <row r="123" spans="1:20" ht="51" hidden="1" outlineLevel="1">
      <c r="A123" s="313" t="s">
        <v>2631</v>
      </c>
      <c r="B123" s="314" t="s">
        <v>2632</v>
      </c>
      <c r="C123" s="406">
        <v>227</v>
      </c>
      <c r="D123" s="406">
        <v>14</v>
      </c>
      <c r="E123" s="406">
        <v>41</v>
      </c>
      <c r="F123" s="406">
        <v>50</v>
      </c>
      <c r="G123" s="406">
        <v>8</v>
      </c>
      <c r="H123" s="406">
        <v>252</v>
      </c>
      <c r="I123" s="406">
        <v>89</v>
      </c>
      <c r="J123" s="406">
        <v>12</v>
      </c>
      <c r="K123" s="406">
        <v>14</v>
      </c>
      <c r="L123" s="406">
        <v>19</v>
      </c>
      <c r="M123" s="406">
        <v>4</v>
      </c>
      <c r="N123" s="406">
        <v>40</v>
      </c>
      <c r="O123" s="315">
        <f t="shared" si="56"/>
        <v>592</v>
      </c>
      <c r="P123" s="315">
        <f t="shared" si="57"/>
        <v>178</v>
      </c>
      <c r="Q123" s="315">
        <f t="shared" si="58"/>
        <v>770</v>
      </c>
      <c r="R123" s="316">
        <v>0</v>
      </c>
      <c r="S123" s="316">
        <v>0</v>
      </c>
      <c r="T123" s="315">
        <f t="shared" si="59"/>
        <v>0</v>
      </c>
    </row>
    <row r="124" spans="1:20" ht="38.25" hidden="1" outlineLevel="1">
      <c r="A124" s="313" t="s">
        <v>2633</v>
      </c>
      <c r="B124" s="314" t="s">
        <v>2634</v>
      </c>
      <c r="C124" s="406">
        <v>610</v>
      </c>
      <c r="D124" s="406">
        <v>51</v>
      </c>
      <c r="E124" s="406">
        <v>96</v>
      </c>
      <c r="F124" s="406">
        <v>120</v>
      </c>
      <c r="G124" s="406">
        <v>28</v>
      </c>
      <c r="H124" s="406">
        <v>512</v>
      </c>
      <c r="I124" s="406">
        <v>107</v>
      </c>
      <c r="J124" s="406">
        <v>7</v>
      </c>
      <c r="K124" s="406">
        <v>9</v>
      </c>
      <c r="L124" s="406">
        <v>14</v>
      </c>
      <c r="M124" s="406">
        <v>7</v>
      </c>
      <c r="N124" s="406">
        <v>61</v>
      </c>
      <c r="O124" s="315">
        <f t="shared" si="56"/>
        <v>1417</v>
      </c>
      <c r="P124" s="315">
        <f t="shared" si="57"/>
        <v>205</v>
      </c>
      <c r="Q124" s="315">
        <f t="shared" si="58"/>
        <v>1622</v>
      </c>
      <c r="R124" s="316">
        <v>3</v>
      </c>
      <c r="S124" s="316">
        <v>1</v>
      </c>
      <c r="T124" s="315">
        <f t="shared" si="59"/>
        <v>4</v>
      </c>
    </row>
    <row r="125" spans="1:20" ht="76.5" hidden="1" outlineLevel="1">
      <c r="A125" s="313" t="s">
        <v>2635</v>
      </c>
      <c r="B125" s="314" t="s">
        <v>2636</v>
      </c>
      <c r="C125" s="406">
        <v>131</v>
      </c>
      <c r="D125" s="406">
        <v>15</v>
      </c>
      <c r="E125" s="406">
        <v>11</v>
      </c>
      <c r="F125" s="406">
        <v>18</v>
      </c>
      <c r="G125" s="406">
        <v>6</v>
      </c>
      <c r="H125" s="406">
        <v>75</v>
      </c>
      <c r="I125" s="406">
        <v>50</v>
      </c>
      <c r="J125" s="406">
        <v>3</v>
      </c>
      <c r="K125" s="406">
        <v>5</v>
      </c>
      <c r="L125" s="406">
        <v>8</v>
      </c>
      <c r="M125" s="406">
        <v>2</v>
      </c>
      <c r="N125" s="406">
        <v>25</v>
      </c>
      <c r="O125" s="315">
        <f t="shared" si="56"/>
        <v>256</v>
      </c>
      <c r="P125" s="315">
        <f t="shared" si="57"/>
        <v>93</v>
      </c>
      <c r="Q125" s="315">
        <f t="shared" si="58"/>
        <v>349</v>
      </c>
      <c r="R125" s="316">
        <v>0</v>
      </c>
      <c r="S125" s="316">
        <v>0</v>
      </c>
      <c r="T125" s="315">
        <f t="shared" si="59"/>
        <v>0</v>
      </c>
    </row>
    <row r="126" spans="1:20" ht="76.5" hidden="1" outlineLevel="1">
      <c r="A126" s="313" t="s">
        <v>2637</v>
      </c>
      <c r="B126" s="314" t="s">
        <v>2638</v>
      </c>
      <c r="C126" s="406">
        <v>583</v>
      </c>
      <c r="D126" s="406">
        <v>47</v>
      </c>
      <c r="E126" s="406">
        <v>87</v>
      </c>
      <c r="F126" s="406">
        <v>122</v>
      </c>
      <c r="G126" s="406">
        <v>26</v>
      </c>
      <c r="H126" s="406">
        <v>753</v>
      </c>
      <c r="I126" s="406">
        <v>54</v>
      </c>
      <c r="J126" s="406">
        <v>9</v>
      </c>
      <c r="K126" s="406">
        <v>4</v>
      </c>
      <c r="L126" s="406">
        <v>10</v>
      </c>
      <c r="M126" s="406">
        <v>1</v>
      </c>
      <c r="N126" s="406">
        <v>51</v>
      </c>
      <c r="O126" s="315">
        <f t="shared" si="56"/>
        <v>1618</v>
      </c>
      <c r="P126" s="315">
        <f t="shared" si="57"/>
        <v>129</v>
      </c>
      <c r="Q126" s="315">
        <f t="shared" si="58"/>
        <v>1747</v>
      </c>
      <c r="R126" s="316">
        <v>5</v>
      </c>
      <c r="S126" s="316">
        <v>0</v>
      </c>
      <c r="T126" s="315">
        <f t="shared" si="59"/>
        <v>5</v>
      </c>
    </row>
    <row r="127" spans="1:20" ht="25.5" collapsed="1">
      <c r="A127" s="298" t="s">
        <v>2639</v>
      </c>
      <c r="B127" s="47" t="s">
        <v>2640</v>
      </c>
      <c r="C127" s="52">
        <f t="shared" ref="C127:T127" si="60">SUM(C128:C132)</f>
        <v>6127</v>
      </c>
      <c r="D127" s="52">
        <f t="shared" si="60"/>
        <v>128</v>
      </c>
      <c r="E127" s="52">
        <f t="shared" si="60"/>
        <v>255</v>
      </c>
      <c r="F127" s="52">
        <f t="shared" si="60"/>
        <v>362</v>
      </c>
      <c r="G127" s="53">
        <f t="shared" si="60"/>
        <v>113</v>
      </c>
      <c r="H127" s="53">
        <f t="shared" si="60"/>
        <v>3339</v>
      </c>
      <c r="I127" s="52">
        <f t="shared" si="60"/>
        <v>565</v>
      </c>
      <c r="J127" s="52">
        <f t="shared" si="60"/>
        <v>23</v>
      </c>
      <c r="K127" s="52">
        <f t="shared" si="60"/>
        <v>18</v>
      </c>
      <c r="L127" s="52">
        <f t="shared" si="60"/>
        <v>24</v>
      </c>
      <c r="M127" s="53">
        <f t="shared" si="60"/>
        <v>10</v>
      </c>
      <c r="N127" s="53">
        <f t="shared" si="60"/>
        <v>152</v>
      </c>
      <c r="O127" s="73">
        <f t="shared" si="60"/>
        <v>10324</v>
      </c>
      <c r="P127" s="73">
        <f t="shared" si="60"/>
        <v>792</v>
      </c>
      <c r="Q127" s="73">
        <f t="shared" si="60"/>
        <v>11116</v>
      </c>
      <c r="R127" s="37">
        <f t="shared" si="60"/>
        <v>263</v>
      </c>
      <c r="S127" s="37">
        <f t="shared" si="60"/>
        <v>4</v>
      </c>
      <c r="T127" s="73">
        <f t="shared" si="60"/>
        <v>267</v>
      </c>
    </row>
    <row r="128" spans="1:20" ht="51" hidden="1" outlineLevel="1">
      <c r="A128" s="313" t="s">
        <v>2641</v>
      </c>
      <c r="B128" s="314" t="s">
        <v>2642</v>
      </c>
      <c r="C128" s="406">
        <v>2203</v>
      </c>
      <c r="D128" s="406">
        <v>52</v>
      </c>
      <c r="E128" s="406">
        <v>110</v>
      </c>
      <c r="F128" s="406">
        <v>135</v>
      </c>
      <c r="G128" s="406">
        <v>38</v>
      </c>
      <c r="H128" s="406">
        <v>1502</v>
      </c>
      <c r="I128" s="406">
        <v>143</v>
      </c>
      <c r="J128" s="406">
        <v>9</v>
      </c>
      <c r="K128" s="406">
        <v>9</v>
      </c>
      <c r="L128" s="406">
        <v>8</v>
      </c>
      <c r="M128" s="406">
        <v>3</v>
      </c>
      <c r="N128" s="406">
        <v>62</v>
      </c>
      <c r="O128" s="315">
        <f t="shared" ref="O128:O132" si="61">SUM(C128:H128)</f>
        <v>4040</v>
      </c>
      <c r="P128" s="315">
        <f t="shared" ref="P128:P132" si="62">SUM(I128:N128)</f>
        <v>234</v>
      </c>
      <c r="Q128" s="315">
        <f t="shared" ref="Q128:Q132" si="63">O128+P128</f>
        <v>4274</v>
      </c>
      <c r="R128" s="316">
        <v>153</v>
      </c>
      <c r="S128" s="316">
        <v>0</v>
      </c>
      <c r="T128" s="315">
        <f t="shared" ref="T128:T132" si="64">+S128+R128</f>
        <v>153</v>
      </c>
    </row>
    <row r="129" spans="1:20" ht="25.5" hidden="1" outlineLevel="1">
      <c r="A129" s="313" t="s">
        <v>2643</v>
      </c>
      <c r="B129" s="314" t="s">
        <v>2644</v>
      </c>
      <c r="C129" s="406">
        <v>1870</v>
      </c>
      <c r="D129" s="406">
        <v>43</v>
      </c>
      <c r="E129" s="406">
        <v>64</v>
      </c>
      <c r="F129" s="406">
        <v>86</v>
      </c>
      <c r="G129" s="406">
        <v>35</v>
      </c>
      <c r="H129" s="406">
        <v>642</v>
      </c>
      <c r="I129" s="406">
        <v>361</v>
      </c>
      <c r="J129" s="406">
        <v>11</v>
      </c>
      <c r="K129" s="406">
        <v>9</v>
      </c>
      <c r="L129" s="406">
        <v>15</v>
      </c>
      <c r="M129" s="406">
        <v>7</v>
      </c>
      <c r="N129" s="406">
        <v>68</v>
      </c>
      <c r="O129" s="315">
        <f t="shared" si="61"/>
        <v>2740</v>
      </c>
      <c r="P129" s="315">
        <f t="shared" si="62"/>
        <v>471</v>
      </c>
      <c r="Q129" s="315">
        <f t="shared" si="63"/>
        <v>3211</v>
      </c>
      <c r="R129" s="316">
        <v>65</v>
      </c>
      <c r="S129" s="316">
        <v>3</v>
      </c>
      <c r="T129" s="315">
        <f t="shared" si="64"/>
        <v>68</v>
      </c>
    </row>
    <row r="130" spans="1:20" ht="51" hidden="1" outlineLevel="1">
      <c r="A130" s="313" t="s">
        <v>2645</v>
      </c>
      <c r="B130" s="314" t="s">
        <v>2646</v>
      </c>
      <c r="C130" s="406">
        <v>1603</v>
      </c>
      <c r="D130" s="406">
        <v>24</v>
      </c>
      <c r="E130" s="406">
        <v>63</v>
      </c>
      <c r="F130" s="406">
        <v>111</v>
      </c>
      <c r="G130" s="406">
        <v>34</v>
      </c>
      <c r="H130" s="406">
        <v>874</v>
      </c>
      <c r="I130" s="406">
        <v>31</v>
      </c>
      <c r="J130" s="406">
        <v>2</v>
      </c>
      <c r="K130" s="406">
        <v>0</v>
      </c>
      <c r="L130" s="406">
        <v>1</v>
      </c>
      <c r="M130" s="406">
        <v>0</v>
      </c>
      <c r="N130" s="406">
        <v>16</v>
      </c>
      <c r="O130" s="315">
        <f t="shared" si="61"/>
        <v>2709</v>
      </c>
      <c r="P130" s="315">
        <f t="shared" si="62"/>
        <v>50</v>
      </c>
      <c r="Q130" s="315">
        <f t="shared" si="63"/>
        <v>2759</v>
      </c>
      <c r="R130" s="316">
        <v>15</v>
      </c>
      <c r="S130" s="316">
        <v>0</v>
      </c>
      <c r="T130" s="315">
        <f t="shared" si="64"/>
        <v>15</v>
      </c>
    </row>
    <row r="131" spans="1:20" ht="25.5" hidden="1" outlineLevel="1">
      <c r="A131" s="313" t="s">
        <v>2647</v>
      </c>
      <c r="B131" s="314" t="s">
        <v>2648</v>
      </c>
      <c r="C131" s="406">
        <v>38</v>
      </c>
      <c r="D131" s="406">
        <v>2</v>
      </c>
      <c r="E131" s="406">
        <v>1</v>
      </c>
      <c r="F131" s="406">
        <v>3</v>
      </c>
      <c r="G131" s="406">
        <v>1</v>
      </c>
      <c r="H131" s="406">
        <v>29</v>
      </c>
      <c r="I131" s="406">
        <v>1</v>
      </c>
      <c r="J131" s="406">
        <v>1</v>
      </c>
      <c r="K131" s="406">
        <v>0</v>
      </c>
      <c r="L131" s="406">
        <v>0</v>
      </c>
      <c r="M131" s="406">
        <v>0</v>
      </c>
      <c r="N131" s="406">
        <v>0</v>
      </c>
      <c r="O131" s="315">
        <f t="shared" si="61"/>
        <v>74</v>
      </c>
      <c r="P131" s="315">
        <f t="shared" si="62"/>
        <v>2</v>
      </c>
      <c r="Q131" s="315">
        <f t="shared" si="63"/>
        <v>76</v>
      </c>
      <c r="R131" s="316">
        <v>3</v>
      </c>
      <c r="S131" s="316">
        <v>0</v>
      </c>
      <c r="T131" s="315">
        <f t="shared" si="64"/>
        <v>3</v>
      </c>
    </row>
    <row r="132" spans="1:20" ht="51" hidden="1" outlineLevel="1">
      <c r="A132" s="313" t="s">
        <v>2649</v>
      </c>
      <c r="B132" s="314" t="s">
        <v>2650</v>
      </c>
      <c r="C132" s="406">
        <v>413</v>
      </c>
      <c r="D132" s="406">
        <v>7</v>
      </c>
      <c r="E132" s="406">
        <v>17</v>
      </c>
      <c r="F132" s="406">
        <v>27</v>
      </c>
      <c r="G132" s="406">
        <v>5</v>
      </c>
      <c r="H132" s="406">
        <v>292</v>
      </c>
      <c r="I132" s="406">
        <v>29</v>
      </c>
      <c r="J132" s="406">
        <v>0</v>
      </c>
      <c r="K132" s="406">
        <v>0</v>
      </c>
      <c r="L132" s="406">
        <v>0</v>
      </c>
      <c r="M132" s="406">
        <v>0</v>
      </c>
      <c r="N132" s="406">
        <v>6</v>
      </c>
      <c r="O132" s="315">
        <f t="shared" si="61"/>
        <v>761</v>
      </c>
      <c r="P132" s="315">
        <f t="shared" si="62"/>
        <v>35</v>
      </c>
      <c r="Q132" s="315">
        <f t="shared" si="63"/>
        <v>796</v>
      </c>
      <c r="R132" s="316">
        <v>27</v>
      </c>
      <c r="S132" s="316">
        <v>1</v>
      </c>
      <c r="T132" s="315">
        <f t="shared" si="64"/>
        <v>28</v>
      </c>
    </row>
    <row r="133" spans="1:20" ht="25.5" collapsed="1">
      <c r="A133" s="298" t="s">
        <v>2651</v>
      </c>
      <c r="B133" s="47" t="s">
        <v>2652</v>
      </c>
      <c r="C133" s="52">
        <f t="shared" ref="C133:T133" si="65">SUM(C134:C141)</f>
        <v>561</v>
      </c>
      <c r="D133" s="52">
        <f t="shared" si="65"/>
        <v>35</v>
      </c>
      <c r="E133" s="52">
        <f t="shared" si="65"/>
        <v>58</v>
      </c>
      <c r="F133" s="52">
        <f t="shared" si="65"/>
        <v>63</v>
      </c>
      <c r="G133" s="53">
        <f t="shared" si="65"/>
        <v>17</v>
      </c>
      <c r="H133" s="53">
        <f t="shared" si="65"/>
        <v>386</v>
      </c>
      <c r="I133" s="52">
        <f t="shared" si="65"/>
        <v>134</v>
      </c>
      <c r="J133" s="52">
        <f t="shared" si="65"/>
        <v>11</v>
      </c>
      <c r="K133" s="52">
        <f t="shared" si="65"/>
        <v>13</v>
      </c>
      <c r="L133" s="52">
        <f t="shared" si="65"/>
        <v>9</v>
      </c>
      <c r="M133" s="53">
        <f t="shared" si="65"/>
        <v>7</v>
      </c>
      <c r="N133" s="53">
        <f t="shared" si="65"/>
        <v>50</v>
      </c>
      <c r="O133" s="73">
        <f t="shared" si="65"/>
        <v>1120</v>
      </c>
      <c r="P133" s="73">
        <f t="shared" si="65"/>
        <v>224</v>
      </c>
      <c r="Q133" s="73">
        <f t="shared" si="65"/>
        <v>1344</v>
      </c>
      <c r="R133" s="37">
        <f t="shared" si="65"/>
        <v>11</v>
      </c>
      <c r="S133" s="37">
        <f t="shared" si="65"/>
        <v>0</v>
      </c>
      <c r="T133" s="73">
        <f t="shared" si="65"/>
        <v>11</v>
      </c>
    </row>
    <row r="134" spans="1:20" ht="51" hidden="1" outlineLevel="1">
      <c r="A134" s="313" t="s">
        <v>2653</v>
      </c>
      <c r="B134" s="314" t="s">
        <v>2654</v>
      </c>
      <c r="C134" s="406">
        <v>36</v>
      </c>
      <c r="D134" s="406">
        <v>4</v>
      </c>
      <c r="E134" s="406">
        <v>4</v>
      </c>
      <c r="F134" s="406">
        <v>7</v>
      </c>
      <c r="G134" s="406">
        <v>0</v>
      </c>
      <c r="H134" s="406">
        <v>50</v>
      </c>
      <c r="I134" s="406">
        <v>0</v>
      </c>
      <c r="J134" s="406">
        <v>0</v>
      </c>
      <c r="K134" s="406">
        <v>0</v>
      </c>
      <c r="L134" s="406">
        <v>0</v>
      </c>
      <c r="M134" s="406">
        <v>0</v>
      </c>
      <c r="N134" s="406">
        <v>1</v>
      </c>
      <c r="O134" s="315">
        <f t="shared" ref="O134:O141" si="66">SUM(C134:H134)</f>
        <v>101</v>
      </c>
      <c r="P134" s="315">
        <f t="shared" ref="P134:P141" si="67">SUM(I134:N134)</f>
        <v>1</v>
      </c>
      <c r="Q134" s="315">
        <f t="shared" ref="Q134:Q141" si="68">O134+P134</f>
        <v>102</v>
      </c>
      <c r="R134" s="316">
        <v>0</v>
      </c>
      <c r="S134" s="316">
        <v>0</v>
      </c>
      <c r="T134" s="315">
        <f t="shared" ref="T134:T141" si="69">+S134+R134</f>
        <v>0</v>
      </c>
    </row>
    <row r="135" spans="1:20" ht="51" hidden="1" outlineLevel="1">
      <c r="A135" s="313" t="s">
        <v>2655</v>
      </c>
      <c r="B135" s="314" t="s">
        <v>2656</v>
      </c>
      <c r="C135" s="406">
        <v>16</v>
      </c>
      <c r="D135" s="406">
        <v>11</v>
      </c>
      <c r="E135" s="406">
        <v>8</v>
      </c>
      <c r="F135" s="406">
        <v>5</v>
      </c>
      <c r="G135" s="406">
        <v>2</v>
      </c>
      <c r="H135" s="406">
        <v>22</v>
      </c>
      <c r="I135" s="406">
        <v>1</v>
      </c>
      <c r="J135" s="406">
        <v>0</v>
      </c>
      <c r="K135" s="406">
        <v>0</v>
      </c>
      <c r="L135" s="406">
        <v>0</v>
      </c>
      <c r="M135" s="406">
        <v>0</v>
      </c>
      <c r="N135" s="406">
        <v>0</v>
      </c>
      <c r="O135" s="315">
        <f t="shared" si="66"/>
        <v>64</v>
      </c>
      <c r="P135" s="315">
        <f t="shared" si="67"/>
        <v>1</v>
      </c>
      <c r="Q135" s="315">
        <f t="shared" si="68"/>
        <v>65</v>
      </c>
      <c r="R135" s="316">
        <v>0</v>
      </c>
      <c r="S135" s="316">
        <v>0</v>
      </c>
      <c r="T135" s="315">
        <f t="shared" si="69"/>
        <v>0</v>
      </c>
    </row>
    <row r="136" spans="1:20" ht="25.5" hidden="1" outlineLevel="1">
      <c r="A136" s="313" t="s">
        <v>2657</v>
      </c>
      <c r="B136" s="314" t="s">
        <v>2658</v>
      </c>
      <c r="C136" s="406">
        <v>11</v>
      </c>
      <c r="D136" s="406">
        <v>0</v>
      </c>
      <c r="E136" s="406">
        <v>1</v>
      </c>
      <c r="F136" s="406">
        <v>0</v>
      </c>
      <c r="G136" s="406">
        <v>0</v>
      </c>
      <c r="H136" s="406">
        <v>9</v>
      </c>
      <c r="I136" s="406">
        <v>2</v>
      </c>
      <c r="J136" s="406">
        <v>0</v>
      </c>
      <c r="K136" s="406">
        <v>0</v>
      </c>
      <c r="L136" s="406">
        <v>0</v>
      </c>
      <c r="M136" s="406">
        <v>0</v>
      </c>
      <c r="N136" s="406">
        <v>1</v>
      </c>
      <c r="O136" s="315">
        <f t="shared" si="66"/>
        <v>21</v>
      </c>
      <c r="P136" s="315">
        <f t="shared" si="67"/>
        <v>3</v>
      </c>
      <c r="Q136" s="315">
        <f t="shared" si="68"/>
        <v>24</v>
      </c>
      <c r="R136" s="316">
        <v>0</v>
      </c>
      <c r="S136" s="316">
        <v>0</v>
      </c>
      <c r="T136" s="315">
        <f t="shared" si="69"/>
        <v>0</v>
      </c>
    </row>
    <row r="137" spans="1:20" ht="25.5" hidden="1" outlineLevel="1">
      <c r="A137" s="313" t="s">
        <v>2659</v>
      </c>
      <c r="B137" s="314" t="s">
        <v>2660</v>
      </c>
      <c r="C137" s="406">
        <v>10</v>
      </c>
      <c r="D137" s="406">
        <v>0</v>
      </c>
      <c r="E137" s="406">
        <v>1</v>
      </c>
      <c r="F137" s="406">
        <v>1</v>
      </c>
      <c r="G137" s="406">
        <v>0</v>
      </c>
      <c r="H137" s="406">
        <v>6</v>
      </c>
      <c r="I137" s="406">
        <v>0</v>
      </c>
      <c r="J137" s="406">
        <v>0</v>
      </c>
      <c r="K137" s="406">
        <v>0</v>
      </c>
      <c r="L137" s="406">
        <v>0</v>
      </c>
      <c r="M137" s="406">
        <v>0</v>
      </c>
      <c r="N137" s="406">
        <v>1</v>
      </c>
      <c r="O137" s="315">
        <f t="shared" si="66"/>
        <v>18</v>
      </c>
      <c r="P137" s="315">
        <f t="shared" si="67"/>
        <v>1</v>
      </c>
      <c r="Q137" s="315">
        <f t="shared" si="68"/>
        <v>19</v>
      </c>
      <c r="R137" s="316">
        <v>0</v>
      </c>
      <c r="S137" s="316">
        <v>0</v>
      </c>
      <c r="T137" s="315">
        <f t="shared" si="69"/>
        <v>0</v>
      </c>
    </row>
    <row r="138" spans="1:20" ht="25.5" hidden="1" outlineLevel="1">
      <c r="A138" s="313" t="s">
        <v>2661</v>
      </c>
      <c r="B138" s="314" t="s">
        <v>2662</v>
      </c>
      <c r="C138" s="406">
        <v>1</v>
      </c>
      <c r="D138" s="406">
        <v>1</v>
      </c>
      <c r="E138" s="406">
        <v>0</v>
      </c>
      <c r="F138" s="406">
        <v>1</v>
      </c>
      <c r="G138" s="406">
        <v>0</v>
      </c>
      <c r="H138" s="406">
        <v>7</v>
      </c>
      <c r="I138" s="406">
        <v>0</v>
      </c>
      <c r="J138" s="406">
        <v>0</v>
      </c>
      <c r="K138" s="406">
        <v>0</v>
      </c>
      <c r="L138" s="406">
        <v>0</v>
      </c>
      <c r="M138" s="406">
        <v>0</v>
      </c>
      <c r="N138" s="406">
        <v>0</v>
      </c>
      <c r="O138" s="315">
        <f>SUM(C138:N138)</f>
        <v>10</v>
      </c>
      <c r="P138" s="315">
        <f t="shared" si="67"/>
        <v>0</v>
      </c>
      <c r="Q138" s="315">
        <f t="shared" si="68"/>
        <v>10</v>
      </c>
      <c r="R138" s="316">
        <v>0</v>
      </c>
      <c r="S138" s="316">
        <v>0</v>
      </c>
      <c r="T138" s="315">
        <f t="shared" si="69"/>
        <v>0</v>
      </c>
    </row>
    <row r="139" spans="1:20" ht="25.5" hidden="1" outlineLevel="1">
      <c r="A139" s="313" t="s">
        <v>2663</v>
      </c>
      <c r="B139" s="314" t="s">
        <v>2664</v>
      </c>
      <c r="C139" s="406">
        <v>75</v>
      </c>
      <c r="D139" s="406">
        <v>1</v>
      </c>
      <c r="E139" s="406">
        <v>4</v>
      </c>
      <c r="F139" s="406">
        <v>1</v>
      </c>
      <c r="G139" s="406">
        <v>2</v>
      </c>
      <c r="H139" s="406">
        <v>11</v>
      </c>
      <c r="I139" s="406">
        <v>25</v>
      </c>
      <c r="J139" s="406">
        <v>0</v>
      </c>
      <c r="K139" s="406">
        <v>1</v>
      </c>
      <c r="L139" s="406">
        <v>2</v>
      </c>
      <c r="M139" s="406">
        <v>1</v>
      </c>
      <c r="N139" s="406">
        <v>7</v>
      </c>
      <c r="O139" s="315">
        <f t="shared" si="66"/>
        <v>94</v>
      </c>
      <c r="P139" s="315">
        <f t="shared" si="67"/>
        <v>36</v>
      </c>
      <c r="Q139" s="315">
        <f t="shared" si="68"/>
        <v>130</v>
      </c>
      <c r="R139" s="316">
        <v>1</v>
      </c>
      <c r="S139" s="316">
        <v>0</v>
      </c>
      <c r="T139" s="315">
        <f t="shared" si="69"/>
        <v>1</v>
      </c>
    </row>
    <row r="140" spans="1:20" ht="25.5" hidden="1" outlineLevel="1">
      <c r="A140" s="313" t="s">
        <v>2665</v>
      </c>
      <c r="B140" s="314" t="s">
        <v>2666</v>
      </c>
      <c r="C140" s="406">
        <v>77</v>
      </c>
      <c r="D140" s="406">
        <v>3</v>
      </c>
      <c r="E140" s="406">
        <v>6</v>
      </c>
      <c r="F140" s="406">
        <v>4</v>
      </c>
      <c r="G140" s="406">
        <v>2</v>
      </c>
      <c r="H140" s="406">
        <v>19</v>
      </c>
      <c r="I140" s="406">
        <v>92</v>
      </c>
      <c r="J140" s="406">
        <v>10</v>
      </c>
      <c r="K140" s="406">
        <v>11</v>
      </c>
      <c r="L140" s="406">
        <v>7</v>
      </c>
      <c r="M140" s="406">
        <v>5</v>
      </c>
      <c r="N140" s="406">
        <v>23</v>
      </c>
      <c r="O140" s="315">
        <f t="shared" si="66"/>
        <v>111</v>
      </c>
      <c r="P140" s="315">
        <f t="shared" si="67"/>
        <v>148</v>
      </c>
      <c r="Q140" s="315">
        <f t="shared" si="68"/>
        <v>259</v>
      </c>
      <c r="R140" s="316">
        <v>0</v>
      </c>
      <c r="S140" s="316">
        <v>0</v>
      </c>
      <c r="T140" s="315">
        <f t="shared" si="69"/>
        <v>0</v>
      </c>
    </row>
    <row r="141" spans="1:20" ht="63.75" hidden="1" outlineLevel="1">
      <c r="A141" s="313" t="s">
        <v>2667</v>
      </c>
      <c r="B141" s="314" t="s">
        <v>2668</v>
      </c>
      <c r="C141" s="406">
        <v>335</v>
      </c>
      <c r="D141" s="406">
        <v>15</v>
      </c>
      <c r="E141" s="406">
        <v>34</v>
      </c>
      <c r="F141" s="406">
        <v>44</v>
      </c>
      <c r="G141" s="406">
        <v>11</v>
      </c>
      <c r="H141" s="406">
        <v>262</v>
      </c>
      <c r="I141" s="406">
        <v>14</v>
      </c>
      <c r="J141" s="406">
        <v>1</v>
      </c>
      <c r="K141" s="406">
        <v>1</v>
      </c>
      <c r="L141" s="406">
        <v>0</v>
      </c>
      <c r="M141" s="406">
        <v>1</v>
      </c>
      <c r="N141" s="406">
        <v>17</v>
      </c>
      <c r="O141" s="315">
        <f t="shared" si="66"/>
        <v>701</v>
      </c>
      <c r="P141" s="315">
        <f t="shared" si="67"/>
        <v>34</v>
      </c>
      <c r="Q141" s="315">
        <f t="shared" si="68"/>
        <v>735</v>
      </c>
      <c r="R141" s="316">
        <v>10</v>
      </c>
      <c r="S141" s="316">
        <v>0</v>
      </c>
      <c r="T141" s="315">
        <f t="shared" si="69"/>
        <v>10</v>
      </c>
    </row>
    <row r="142" spans="1:20" ht="77.25" customHeight="1" collapsed="1">
      <c r="A142" s="298" t="s">
        <v>2669</v>
      </c>
      <c r="B142" s="47" t="s">
        <v>2670</v>
      </c>
      <c r="C142" s="52">
        <f t="shared" ref="C142:T142" si="70">SUM(C143:C155)</f>
        <v>6931</v>
      </c>
      <c r="D142" s="52">
        <f t="shared" si="70"/>
        <v>662</v>
      </c>
      <c r="E142" s="52">
        <f t="shared" si="70"/>
        <v>1021</v>
      </c>
      <c r="F142" s="52">
        <f t="shared" si="70"/>
        <v>1377</v>
      </c>
      <c r="G142" s="53">
        <f t="shared" si="70"/>
        <v>432</v>
      </c>
      <c r="H142" s="53">
        <f t="shared" si="70"/>
        <v>7542</v>
      </c>
      <c r="I142" s="52">
        <f t="shared" si="70"/>
        <v>941</v>
      </c>
      <c r="J142" s="52">
        <f t="shared" si="70"/>
        <v>82</v>
      </c>
      <c r="K142" s="52">
        <f t="shared" si="70"/>
        <v>135</v>
      </c>
      <c r="L142" s="52">
        <f t="shared" si="70"/>
        <v>149</v>
      </c>
      <c r="M142" s="53">
        <f t="shared" si="70"/>
        <v>58</v>
      </c>
      <c r="N142" s="53">
        <f t="shared" si="70"/>
        <v>549</v>
      </c>
      <c r="O142" s="73">
        <f t="shared" si="70"/>
        <v>17965</v>
      </c>
      <c r="P142" s="73">
        <f t="shared" si="70"/>
        <v>1914</v>
      </c>
      <c r="Q142" s="73">
        <f t="shared" si="70"/>
        <v>19879</v>
      </c>
      <c r="R142" s="37">
        <f t="shared" si="70"/>
        <v>14</v>
      </c>
      <c r="S142" s="37">
        <f t="shared" si="70"/>
        <v>0</v>
      </c>
      <c r="T142" s="73">
        <f t="shared" si="70"/>
        <v>14</v>
      </c>
    </row>
    <row r="143" spans="1:20" ht="76.5" hidden="1" outlineLevel="1">
      <c r="A143" s="313" t="s">
        <v>2671</v>
      </c>
      <c r="B143" s="314" t="s">
        <v>2672</v>
      </c>
      <c r="C143" s="406">
        <v>964</v>
      </c>
      <c r="D143" s="406">
        <v>60</v>
      </c>
      <c r="E143" s="406">
        <v>91</v>
      </c>
      <c r="F143" s="406">
        <v>182</v>
      </c>
      <c r="G143" s="406">
        <v>44</v>
      </c>
      <c r="H143" s="406">
        <v>872</v>
      </c>
      <c r="I143" s="406">
        <v>25</v>
      </c>
      <c r="J143" s="406">
        <v>2</v>
      </c>
      <c r="K143" s="406">
        <v>4</v>
      </c>
      <c r="L143" s="406">
        <v>15</v>
      </c>
      <c r="M143" s="406">
        <v>2</v>
      </c>
      <c r="N143" s="406">
        <v>27</v>
      </c>
      <c r="O143" s="315">
        <f t="shared" ref="O143:O155" si="71">SUM(C143:H143)</f>
        <v>2213</v>
      </c>
      <c r="P143" s="315">
        <f t="shared" ref="P143:P155" si="72">SUM(I143:N143)</f>
        <v>75</v>
      </c>
      <c r="Q143" s="315">
        <f t="shared" ref="Q143:Q155" si="73">O143+P143</f>
        <v>2288</v>
      </c>
      <c r="R143" s="316">
        <v>7</v>
      </c>
      <c r="S143" s="316">
        <v>0</v>
      </c>
      <c r="T143" s="315">
        <f t="shared" ref="T143:T155" si="74">+S143+R143</f>
        <v>7</v>
      </c>
    </row>
    <row r="144" spans="1:20" ht="63.75" hidden="1" outlineLevel="1">
      <c r="A144" s="313" t="s">
        <v>2673</v>
      </c>
      <c r="B144" s="314" t="s">
        <v>2674</v>
      </c>
      <c r="C144" s="406">
        <v>347</v>
      </c>
      <c r="D144" s="406">
        <v>46</v>
      </c>
      <c r="E144" s="406">
        <v>54</v>
      </c>
      <c r="F144" s="406">
        <v>101</v>
      </c>
      <c r="G144" s="406">
        <v>22</v>
      </c>
      <c r="H144" s="406">
        <v>518</v>
      </c>
      <c r="I144" s="406">
        <v>11</v>
      </c>
      <c r="J144" s="406">
        <v>0</v>
      </c>
      <c r="K144" s="406">
        <v>3</v>
      </c>
      <c r="L144" s="406">
        <v>5</v>
      </c>
      <c r="M144" s="406">
        <v>1</v>
      </c>
      <c r="N144" s="406">
        <v>10</v>
      </c>
      <c r="O144" s="315">
        <f t="shared" si="71"/>
        <v>1088</v>
      </c>
      <c r="P144" s="315">
        <f t="shared" si="72"/>
        <v>30</v>
      </c>
      <c r="Q144" s="315">
        <f t="shared" si="73"/>
        <v>1118</v>
      </c>
      <c r="R144" s="316">
        <v>0</v>
      </c>
      <c r="S144" s="316">
        <v>0</v>
      </c>
      <c r="T144" s="315">
        <f t="shared" si="74"/>
        <v>0</v>
      </c>
    </row>
    <row r="145" spans="1:20" ht="76.5" hidden="1" outlineLevel="1">
      <c r="A145" s="313" t="s">
        <v>2675</v>
      </c>
      <c r="B145" s="314" t="s">
        <v>2676</v>
      </c>
      <c r="C145" s="406">
        <v>517</v>
      </c>
      <c r="D145" s="406">
        <v>60</v>
      </c>
      <c r="E145" s="406">
        <v>105</v>
      </c>
      <c r="F145" s="406">
        <v>146</v>
      </c>
      <c r="G145" s="406">
        <v>45</v>
      </c>
      <c r="H145" s="406">
        <v>886</v>
      </c>
      <c r="I145" s="406">
        <v>30</v>
      </c>
      <c r="J145" s="406">
        <v>3</v>
      </c>
      <c r="K145" s="406">
        <v>6</v>
      </c>
      <c r="L145" s="406">
        <v>8</v>
      </c>
      <c r="M145" s="406">
        <v>1</v>
      </c>
      <c r="N145" s="406">
        <v>35</v>
      </c>
      <c r="O145" s="315">
        <f t="shared" si="71"/>
        <v>1759</v>
      </c>
      <c r="P145" s="315">
        <f t="shared" si="72"/>
        <v>83</v>
      </c>
      <c r="Q145" s="315">
        <f t="shared" si="73"/>
        <v>1842</v>
      </c>
      <c r="R145" s="316">
        <v>1</v>
      </c>
      <c r="S145" s="316">
        <v>0</v>
      </c>
      <c r="T145" s="315">
        <f t="shared" si="74"/>
        <v>1</v>
      </c>
    </row>
    <row r="146" spans="1:20" ht="51" hidden="1" outlineLevel="1">
      <c r="A146" s="313" t="s">
        <v>2677</v>
      </c>
      <c r="B146" s="314" t="s">
        <v>2678</v>
      </c>
      <c r="C146" s="406">
        <v>187</v>
      </c>
      <c r="D146" s="406">
        <v>15</v>
      </c>
      <c r="E146" s="406">
        <v>26</v>
      </c>
      <c r="F146" s="406">
        <v>18</v>
      </c>
      <c r="G146" s="406">
        <v>10</v>
      </c>
      <c r="H146" s="406">
        <v>169</v>
      </c>
      <c r="I146" s="406">
        <v>5</v>
      </c>
      <c r="J146" s="406">
        <v>0</v>
      </c>
      <c r="K146" s="406">
        <v>0</v>
      </c>
      <c r="L146" s="406">
        <v>3</v>
      </c>
      <c r="M146" s="406">
        <v>3</v>
      </c>
      <c r="N146" s="406">
        <v>4</v>
      </c>
      <c r="O146" s="315">
        <f t="shared" si="71"/>
        <v>425</v>
      </c>
      <c r="P146" s="315">
        <f t="shared" si="72"/>
        <v>15</v>
      </c>
      <c r="Q146" s="315">
        <f t="shared" si="73"/>
        <v>440</v>
      </c>
      <c r="R146" s="316">
        <v>0</v>
      </c>
      <c r="S146" s="316">
        <v>0</v>
      </c>
      <c r="T146" s="315">
        <f t="shared" si="74"/>
        <v>0</v>
      </c>
    </row>
    <row r="147" spans="1:20" ht="51" hidden="1" outlineLevel="1">
      <c r="A147" s="313" t="s">
        <v>2679</v>
      </c>
      <c r="B147" s="314" t="s">
        <v>2680</v>
      </c>
      <c r="C147" s="406">
        <v>621</v>
      </c>
      <c r="D147" s="406">
        <v>85</v>
      </c>
      <c r="E147" s="406">
        <v>103</v>
      </c>
      <c r="F147" s="406">
        <v>90</v>
      </c>
      <c r="G147" s="406">
        <v>53</v>
      </c>
      <c r="H147" s="406">
        <v>611</v>
      </c>
      <c r="I147" s="406">
        <v>91</v>
      </c>
      <c r="J147" s="406">
        <v>15</v>
      </c>
      <c r="K147" s="406">
        <v>17</v>
      </c>
      <c r="L147" s="406">
        <v>17</v>
      </c>
      <c r="M147" s="406">
        <v>10</v>
      </c>
      <c r="N147" s="406">
        <v>63</v>
      </c>
      <c r="O147" s="315">
        <f t="shared" si="71"/>
        <v>1563</v>
      </c>
      <c r="P147" s="315">
        <f t="shared" si="72"/>
        <v>213</v>
      </c>
      <c r="Q147" s="315">
        <f t="shared" si="73"/>
        <v>1776</v>
      </c>
      <c r="R147" s="316">
        <v>0</v>
      </c>
      <c r="S147" s="316">
        <v>0</v>
      </c>
      <c r="T147" s="315">
        <f t="shared" si="74"/>
        <v>0</v>
      </c>
    </row>
    <row r="148" spans="1:20" ht="51" hidden="1" outlineLevel="1">
      <c r="A148" s="313" t="s">
        <v>2681</v>
      </c>
      <c r="B148" s="314" t="s">
        <v>2682</v>
      </c>
      <c r="C148" s="406">
        <v>2</v>
      </c>
      <c r="D148" s="406">
        <v>0</v>
      </c>
      <c r="E148" s="406">
        <v>0</v>
      </c>
      <c r="F148" s="406">
        <v>1</v>
      </c>
      <c r="G148" s="406">
        <v>0</v>
      </c>
      <c r="H148" s="406">
        <v>1</v>
      </c>
      <c r="I148" s="406">
        <v>0</v>
      </c>
      <c r="J148" s="406">
        <v>0</v>
      </c>
      <c r="K148" s="406">
        <v>0</v>
      </c>
      <c r="L148" s="406">
        <v>0</v>
      </c>
      <c r="M148" s="406">
        <v>0</v>
      </c>
      <c r="N148" s="406">
        <v>0</v>
      </c>
      <c r="O148" s="315">
        <f>SUM(C148:N148)</f>
        <v>4</v>
      </c>
      <c r="P148" s="315">
        <f t="shared" si="72"/>
        <v>0</v>
      </c>
      <c r="Q148" s="315">
        <f t="shared" si="73"/>
        <v>4</v>
      </c>
      <c r="R148" s="316">
        <v>0</v>
      </c>
      <c r="S148" s="316">
        <v>0</v>
      </c>
      <c r="T148" s="315">
        <f t="shared" si="74"/>
        <v>0</v>
      </c>
    </row>
    <row r="149" spans="1:20" ht="63.75" hidden="1" outlineLevel="1">
      <c r="A149" s="313" t="s">
        <v>2683</v>
      </c>
      <c r="B149" s="314" t="s">
        <v>2684</v>
      </c>
      <c r="C149" s="406">
        <v>4</v>
      </c>
      <c r="D149" s="406">
        <v>0</v>
      </c>
      <c r="E149" s="406">
        <v>0</v>
      </c>
      <c r="F149" s="406">
        <v>2</v>
      </c>
      <c r="G149" s="406">
        <v>0</v>
      </c>
      <c r="H149" s="406">
        <v>1</v>
      </c>
      <c r="I149" s="406">
        <v>1</v>
      </c>
      <c r="J149" s="406">
        <v>0</v>
      </c>
      <c r="K149" s="406">
        <v>0</v>
      </c>
      <c r="L149" s="406">
        <v>1</v>
      </c>
      <c r="M149" s="406">
        <v>0</v>
      </c>
      <c r="N149" s="406">
        <v>2</v>
      </c>
      <c r="O149" s="315">
        <f t="shared" si="71"/>
        <v>7</v>
      </c>
      <c r="P149" s="315">
        <f t="shared" si="72"/>
        <v>4</v>
      </c>
      <c r="Q149" s="315">
        <f t="shared" si="73"/>
        <v>11</v>
      </c>
      <c r="R149" s="316">
        <v>0</v>
      </c>
      <c r="S149" s="316">
        <v>0</v>
      </c>
      <c r="T149" s="315">
        <f t="shared" si="74"/>
        <v>0</v>
      </c>
    </row>
    <row r="150" spans="1:20" ht="63.75" hidden="1" outlineLevel="1">
      <c r="A150" s="313" t="s">
        <v>2685</v>
      </c>
      <c r="B150" s="314" t="s">
        <v>2686</v>
      </c>
      <c r="C150" s="406">
        <v>622</v>
      </c>
      <c r="D150" s="406">
        <v>47</v>
      </c>
      <c r="E150" s="406">
        <v>83</v>
      </c>
      <c r="F150" s="406">
        <v>118</v>
      </c>
      <c r="G150" s="406">
        <v>30</v>
      </c>
      <c r="H150" s="406">
        <v>571</v>
      </c>
      <c r="I150" s="406">
        <v>188</v>
      </c>
      <c r="J150" s="406">
        <v>10</v>
      </c>
      <c r="K150" s="406">
        <v>21</v>
      </c>
      <c r="L150" s="406">
        <v>19</v>
      </c>
      <c r="M150" s="406">
        <v>6</v>
      </c>
      <c r="N150" s="406">
        <v>69</v>
      </c>
      <c r="O150" s="315">
        <f t="shared" si="71"/>
        <v>1471</v>
      </c>
      <c r="P150" s="315">
        <f t="shared" si="72"/>
        <v>313</v>
      </c>
      <c r="Q150" s="315">
        <f t="shared" si="73"/>
        <v>1784</v>
      </c>
      <c r="R150" s="316">
        <v>0</v>
      </c>
      <c r="S150" s="316">
        <v>0</v>
      </c>
      <c r="T150" s="315">
        <f t="shared" si="74"/>
        <v>0</v>
      </c>
    </row>
    <row r="151" spans="1:20" ht="38.25" hidden="1" outlineLevel="1">
      <c r="A151" s="313" t="s">
        <v>2687</v>
      </c>
      <c r="B151" s="314" t="s">
        <v>2688</v>
      </c>
      <c r="C151" s="406">
        <v>72</v>
      </c>
      <c r="D151" s="406">
        <v>13</v>
      </c>
      <c r="E151" s="406">
        <v>16</v>
      </c>
      <c r="F151" s="406">
        <v>24</v>
      </c>
      <c r="G151" s="406">
        <v>5</v>
      </c>
      <c r="H151" s="406">
        <v>99</v>
      </c>
      <c r="I151" s="406">
        <v>9</v>
      </c>
      <c r="J151" s="406">
        <v>5</v>
      </c>
      <c r="K151" s="406">
        <v>2</v>
      </c>
      <c r="L151" s="406">
        <v>2</v>
      </c>
      <c r="M151" s="406">
        <v>4</v>
      </c>
      <c r="N151" s="406">
        <v>11</v>
      </c>
      <c r="O151" s="315">
        <f t="shared" si="71"/>
        <v>229</v>
      </c>
      <c r="P151" s="315">
        <f t="shared" si="72"/>
        <v>33</v>
      </c>
      <c r="Q151" s="315">
        <f t="shared" si="73"/>
        <v>262</v>
      </c>
      <c r="R151" s="316">
        <v>0</v>
      </c>
      <c r="S151" s="316">
        <v>0</v>
      </c>
      <c r="T151" s="315">
        <f t="shared" si="74"/>
        <v>0</v>
      </c>
    </row>
    <row r="152" spans="1:20" ht="51" hidden="1" outlineLevel="1">
      <c r="A152" s="313" t="s">
        <v>2689</v>
      </c>
      <c r="B152" s="314" t="s">
        <v>2690</v>
      </c>
      <c r="C152" s="406">
        <v>81</v>
      </c>
      <c r="D152" s="406">
        <v>6</v>
      </c>
      <c r="E152" s="406">
        <v>13</v>
      </c>
      <c r="F152" s="406">
        <v>18</v>
      </c>
      <c r="G152" s="406">
        <v>6</v>
      </c>
      <c r="H152" s="406">
        <v>127</v>
      </c>
      <c r="I152" s="406">
        <v>6</v>
      </c>
      <c r="J152" s="406">
        <v>0</v>
      </c>
      <c r="K152" s="406">
        <v>2</v>
      </c>
      <c r="L152" s="406">
        <v>1</v>
      </c>
      <c r="M152" s="406">
        <v>1</v>
      </c>
      <c r="N152" s="406">
        <v>7</v>
      </c>
      <c r="O152" s="315">
        <f t="shared" si="71"/>
        <v>251</v>
      </c>
      <c r="P152" s="315">
        <f t="shared" si="72"/>
        <v>17</v>
      </c>
      <c r="Q152" s="315">
        <f t="shared" si="73"/>
        <v>268</v>
      </c>
      <c r="R152" s="316">
        <v>0</v>
      </c>
      <c r="S152" s="316">
        <v>0</v>
      </c>
      <c r="T152" s="315">
        <f t="shared" si="74"/>
        <v>0</v>
      </c>
    </row>
    <row r="153" spans="1:20" ht="51" hidden="1" outlineLevel="1">
      <c r="A153" s="313" t="s">
        <v>2691</v>
      </c>
      <c r="B153" s="314" t="s">
        <v>2692</v>
      </c>
      <c r="C153" s="406">
        <v>66</v>
      </c>
      <c r="D153" s="406">
        <v>7</v>
      </c>
      <c r="E153" s="406">
        <v>11</v>
      </c>
      <c r="F153" s="406">
        <v>20</v>
      </c>
      <c r="G153" s="406">
        <v>3</v>
      </c>
      <c r="H153" s="406">
        <v>98</v>
      </c>
      <c r="I153" s="406">
        <v>3</v>
      </c>
      <c r="J153" s="406">
        <v>0</v>
      </c>
      <c r="K153" s="406">
        <v>0</v>
      </c>
      <c r="L153" s="406">
        <v>0</v>
      </c>
      <c r="M153" s="406">
        <v>0</v>
      </c>
      <c r="N153" s="406">
        <v>2</v>
      </c>
      <c r="O153" s="315">
        <f t="shared" si="71"/>
        <v>205</v>
      </c>
      <c r="P153" s="315">
        <f t="shared" si="72"/>
        <v>5</v>
      </c>
      <c r="Q153" s="315">
        <f t="shared" si="73"/>
        <v>210</v>
      </c>
      <c r="R153" s="316">
        <v>1</v>
      </c>
      <c r="S153" s="316">
        <v>0</v>
      </c>
      <c r="T153" s="315">
        <f t="shared" si="74"/>
        <v>1</v>
      </c>
    </row>
    <row r="154" spans="1:20" ht="25.5" hidden="1" outlineLevel="1">
      <c r="A154" s="313" t="s">
        <v>2693</v>
      </c>
      <c r="B154" s="314" t="s">
        <v>2694</v>
      </c>
      <c r="C154" s="406">
        <v>1118</v>
      </c>
      <c r="D154" s="406">
        <v>67</v>
      </c>
      <c r="E154" s="406">
        <v>122</v>
      </c>
      <c r="F154" s="406">
        <v>176</v>
      </c>
      <c r="G154" s="406">
        <v>36</v>
      </c>
      <c r="H154" s="406">
        <v>743</v>
      </c>
      <c r="I154" s="406">
        <v>114</v>
      </c>
      <c r="J154" s="406">
        <v>4</v>
      </c>
      <c r="K154" s="406">
        <v>11</v>
      </c>
      <c r="L154" s="406">
        <v>14</v>
      </c>
      <c r="M154" s="406">
        <v>2</v>
      </c>
      <c r="N154" s="406">
        <v>69</v>
      </c>
      <c r="O154" s="315">
        <f t="shared" si="71"/>
        <v>2262</v>
      </c>
      <c r="P154" s="315">
        <f t="shared" si="72"/>
        <v>214</v>
      </c>
      <c r="Q154" s="315">
        <f t="shared" si="73"/>
        <v>2476</v>
      </c>
      <c r="R154" s="316">
        <v>4</v>
      </c>
      <c r="S154" s="316">
        <v>0</v>
      </c>
      <c r="T154" s="315">
        <f t="shared" si="74"/>
        <v>4</v>
      </c>
    </row>
    <row r="155" spans="1:20" ht="76.5" hidden="1" outlineLevel="1">
      <c r="A155" s="313" t="s">
        <v>2695</v>
      </c>
      <c r="B155" s="314" t="s">
        <v>2696</v>
      </c>
      <c r="C155" s="406">
        <v>2330</v>
      </c>
      <c r="D155" s="406">
        <v>256</v>
      </c>
      <c r="E155" s="406">
        <v>397</v>
      </c>
      <c r="F155" s="406">
        <v>481</v>
      </c>
      <c r="G155" s="406">
        <v>178</v>
      </c>
      <c r="H155" s="406">
        <v>2846</v>
      </c>
      <c r="I155" s="406">
        <v>458</v>
      </c>
      <c r="J155" s="406">
        <v>43</v>
      </c>
      <c r="K155" s="406">
        <v>69</v>
      </c>
      <c r="L155" s="406">
        <v>64</v>
      </c>
      <c r="M155" s="406">
        <v>28</v>
      </c>
      <c r="N155" s="406">
        <v>250</v>
      </c>
      <c r="O155" s="315">
        <f t="shared" si="71"/>
        <v>6488</v>
      </c>
      <c r="P155" s="315">
        <f t="shared" si="72"/>
        <v>912</v>
      </c>
      <c r="Q155" s="315">
        <f t="shared" si="73"/>
        <v>7400</v>
      </c>
      <c r="R155" s="316">
        <v>1</v>
      </c>
      <c r="S155" s="316">
        <v>0</v>
      </c>
      <c r="T155" s="315">
        <f t="shared" si="74"/>
        <v>1</v>
      </c>
    </row>
    <row r="156" spans="1:20" ht="51" collapsed="1">
      <c r="A156" s="298" t="s">
        <v>2697</v>
      </c>
      <c r="B156" s="47" t="s">
        <v>2698</v>
      </c>
      <c r="C156" s="52">
        <f t="shared" ref="C156:T156" si="75">SUM(C157:C165)</f>
        <v>669</v>
      </c>
      <c r="D156" s="52">
        <f t="shared" si="75"/>
        <v>55</v>
      </c>
      <c r="E156" s="52">
        <f t="shared" si="75"/>
        <v>73</v>
      </c>
      <c r="F156" s="52">
        <f t="shared" si="75"/>
        <v>87</v>
      </c>
      <c r="G156" s="53">
        <f t="shared" si="75"/>
        <v>23</v>
      </c>
      <c r="H156" s="53">
        <f t="shared" si="75"/>
        <v>312</v>
      </c>
      <c r="I156" s="52">
        <f t="shared" si="75"/>
        <v>232</v>
      </c>
      <c r="J156" s="52">
        <f t="shared" si="75"/>
        <v>14</v>
      </c>
      <c r="K156" s="52">
        <f t="shared" si="75"/>
        <v>22</v>
      </c>
      <c r="L156" s="52">
        <f t="shared" si="75"/>
        <v>14</v>
      </c>
      <c r="M156" s="53">
        <f t="shared" si="75"/>
        <v>1</v>
      </c>
      <c r="N156" s="53">
        <f t="shared" si="75"/>
        <v>34</v>
      </c>
      <c r="O156" s="73">
        <f t="shared" si="75"/>
        <v>1219</v>
      </c>
      <c r="P156" s="73">
        <f t="shared" si="75"/>
        <v>317</v>
      </c>
      <c r="Q156" s="73">
        <f t="shared" si="75"/>
        <v>1536</v>
      </c>
      <c r="R156" s="37">
        <f t="shared" si="75"/>
        <v>1</v>
      </c>
      <c r="S156" s="37">
        <f t="shared" si="75"/>
        <v>0</v>
      </c>
      <c r="T156" s="73">
        <f t="shared" si="75"/>
        <v>1</v>
      </c>
    </row>
    <row r="157" spans="1:20" ht="51" hidden="1" outlineLevel="1">
      <c r="A157" s="313" t="s">
        <v>2699</v>
      </c>
      <c r="B157" s="314" t="s">
        <v>2700</v>
      </c>
      <c r="C157" s="406">
        <v>183</v>
      </c>
      <c r="D157" s="406">
        <v>16</v>
      </c>
      <c r="E157" s="406">
        <v>23</v>
      </c>
      <c r="F157" s="406">
        <v>25</v>
      </c>
      <c r="G157" s="406">
        <v>6</v>
      </c>
      <c r="H157" s="406">
        <v>123</v>
      </c>
      <c r="I157" s="406">
        <v>47</v>
      </c>
      <c r="J157" s="406">
        <v>2</v>
      </c>
      <c r="K157" s="406">
        <v>5</v>
      </c>
      <c r="L157" s="406">
        <v>4</v>
      </c>
      <c r="M157" s="406">
        <v>0</v>
      </c>
      <c r="N157" s="406">
        <v>11</v>
      </c>
      <c r="O157" s="315">
        <f t="shared" ref="O157:O165" si="76">SUM(C157:H157)</f>
        <v>376</v>
      </c>
      <c r="P157" s="315">
        <f t="shared" ref="P157:P165" si="77">SUM(I157:N157)</f>
        <v>69</v>
      </c>
      <c r="Q157" s="315">
        <f t="shared" ref="Q157:Q165" si="78">O157+P157</f>
        <v>445</v>
      </c>
      <c r="R157" s="316">
        <v>0</v>
      </c>
      <c r="S157" s="316">
        <v>0</v>
      </c>
      <c r="T157" s="315">
        <f t="shared" ref="T157:T165" si="79">+S157+R157</f>
        <v>0</v>
      </c>
    </row>
    <row r="158" spans="1:20" ht="51" hidden="1" outlineLevel="1">
      <c r="A158" s="313" t="s">
        <v>2701</v>
      </c>
      <c r="B158" s="314" t="s">
        <v>2702</v>
      </c>
      <c r="C158" s="406">
        <v>227</v>
      </c>
      <c r="D158" s="406">
        <v>18</v>
      </c>
      <c r="E158" s="406">
        <v>21</v>
      </c>
      <c r="F158" s="406">
        <v>31</v>
      </c>
      <c r="G158" s="406">
        <v>6</v>
      </c>
      <c r="H158" s="406">
        <v>50</v>
      </c>
      <c r="I158" s="406">
        <v>91</v>
      </c>
      <c r="J158" s="406">
        <v>8</v>
      </c>
      <c r="K158" s="406">
        <v>10</v>
      </c>
      <c r="L158" s="406">
        <v>6</v>
      </c>
      <c r="M158" s="406">
        <v>0</v>
      </c>
      <c r="N158" s="406">
        <v>8</v>
      </c>
      <c r="O158" s="315">
        <f t="shared" si="76"/>
        <v>353</v>
      </c>
      <c r="P158" s="315">
        <f t="shared" si="77"/>
        <v>123</v>
      </c>
      <c r="Q158" s="315">
        <f t="shared" si="78"/>
        <v>476</v>
      </c>
      <c r="R158" s="316">
        <v>0</v>
      </c>
      <c r="S158" s="316">
        <v>0</v>
      </c>
      <c r="T158" s="315">
        <f t="shared" si="79"/>
        <v>0</v>
      </c>
    </row>
    <row r="159" spans="1:20" ht="51" hidden="1" outlineLevel="1">
      <c r="A159" s="313" t="s">
        <v>2703</v>
      </c>
      <c r="B159" s="314" t="s">
        <v>2704</v>
      </c>
      <c r="C159" s="406">
        <v>50</v>
      </c>
      <c r="D159" s="406">
        <v>4</v>
      </c>
      <c r="E159" s="406">
        <v>8</v>
      </c>
      <c r="F159" s="406">
        <v>6</v>
      </c>
      <c r="G159" s="406">
        <v>0</v>
      </c>
      <c r="H159" s="406">
        <v>68</v>
      </c>
      <c r="I159" s="406">
        <v>7</v>
      </c>
      <c r="J159" s="406">
        <v>0</v>
      </c>
      <c r="K159" s="406">
        <v>2</v>
      </c>
      <c r="L159" s="406">
        <v>0</v>
      </c>
      <c r="M159" s="406">
        <v>0</v>
      </c>
      <c r="N159" s="406">
        <v>6</v>
      </c>
      <c r="O159" s="315">
        <f t="shared" si="76"/>
        <v>136</v>
      </c>
      <c r="P159" s="315">
        <f t="shared" si="77"/>
        <v>15</v>
      </c>
      <c r="Q159" s="315">
        <f t="shared" si="78"/>
        <v>151</v>
      </c>
      <c r="R159" s="316">
        <v>1</v>
      </c>
      <c r="S159" s="316">
        <v>0</v>
      </c>
      <c r="T159" s="315">
        <f t="shared" si="79"/>
        <v>1</v>
      </c>
    </row>
    <row r="160" spans="1:20" ht="51" hidden="1" outlineLevel="1">
      <c r="A160" s="313" t="s">
        <v>2705</v>
      </c>
      <c r="B160" s="314" t="s">
        <v>2706</v>
      </c>
      <c r="C160" s="406">
        <v>7</v>
      </c>
      <c r="D160" s="406">
        <v>2</v>
      </c>
      <c r="E160" s="406">
        <v>3</v>
      </c>
      <c r="F160" s="406">
        <v>1</v>
      </c>
      <c r="G160" s="406">
        <v>3</v>
      </c>
      <c r="H160" s="406">
        <v>20</v>
      </c>
      <c r="I160" s="406">
        <v>4</v>
      </c>
      <c r="J160" s="406">
        <v>0</v>
      </c>
      <c r="K160" s="406">
        <v>0</v>
      </c>
      <c r="L160" s="406">
        <v>1</v>
      </c>
      <c r="M160" s="406">
        <v>0</v>
      </c>
      <c r="N160" s="406">
        <v>1</v>
      </c>
      <c r="O160" s="315">
        <f t="shared" si="76"/>
        <v>36</v>
      </c>
      <c r="P160" s="315">
        <f t="shared" si="77"/>
        <v>6</v>
      </c>
      <c r="Q160" s="315">
        <f t="shared" si="78"/>
        <v>42</v>
      </c>
      <c r="R160" s="316">
        <v>0</v>
      </c>
      <c r="S160" s="316">
        <v>0</v>
      </c>
      <c r="T160" s="315">
        <f t="shared" si="79"/>
        <v>0</v>
      </c>
    </row>
    <row r="161" spans="1:20" ht="63.75" hidden="1" outlineLevel="1">
      <c r="A161" s="313" t="s">
        <v>2707</v>
      </c>
      <c r="B161" s="314" t="s">
        <v>2708</v>
      </c>
      <c r="C161" s="406">
        <v>19</v>
      </c>
      <c r="D161" s="406">
        <v>2</v>
      </c>
      <c r="E161" s="406">
        <v>2</v>
      </c>
      <c r="F161" s="406">
        <v>2</v>
      </c>
      <c r="G161" s="406">
        <v>0</v>
      </c>
      <c r="H161" s="406">
        <v>5</v>
      </c>
      <c r="I161" s="406">
        <v>4</v>
      </c>
      <c r="J161" s="406">
        <v>0</v>
      </c>
      <c r="K161" s="406">
        <v>0</v>
      </c>
      <c r="L161" s="406">
        <v>0</v>
      </c>
      <c r="M161" s="406">
        <v>0</v>
      </c>
      <c r="N161" s="406">
        <v>1</v>
      </c>
      <c r="O161" s="315">
        <f t="shared" si="76"/>
        <v>30</v>
      </c>
      <c r="P161" s="315">
        <f t="shared" si="77"/>
        <v>5</v>
      </c>
      <c r="Q161" s="315">
        <f t="shared" si="78"/>
        <v>35</v>
      </c>
      <c r="R161" s="316">
        <v>0</v>
      </c>
      <c r="S161" s="316">
        <v>0</v>
      </c>
      <c r="T161" s="315">
        <f t="shared" si="79"/>
        <v>0</v>
      </c>
    </row>
    <row r="162" spans="1:20" ht="25.5" hidden="1" outlineLevel="1">
      <c r="A162" s="313" t="s">
        <v>2709</v>
      </c>
      <c r="B162" s="314" t="s">
        <v>2710</v>
      </c>
      <c r="C162" s="406">
        <v>0</v>
      </c>
      <c r="D162" s="406">
        <v>0</v>
      </c>
      <c r="E162" s="406">
        <v>1</v>
      </c>
      <c r="F162" s="406">
        <v>0</v>
      </c>
      <c r="G162" s="406">
        <v>0</v>
      </c>
      <c r="H162" s="406">
        <v>0</v>
      </c>
      <c r="I162" s="406">
        <v>0</v>
      </c>
      <c r="J162" s="406">
        <v>1</v>
      </c>
      <c r="K162" s="406">
        <v>0</v>
      </c>
      <c r="L162" s="406">
        <v>0</v>
      </c>
      <c r="M162" s="406">
        <v>0</v>
      </c>
      <c r="N162" s="406">
        <v>1</v>
      </c>
      <c r="O162" s="315">
        <f t="shared" si="76"/>
        <v>1</v>
      </c>
      <c r="P162" s="315">
        <f t="shared" si="77"/>
        <v>2</v>
      </c>
      <c r="Q162" s="315">
        <f t="shared" si="78"/>
        <v>3</v>
      </c>
      <c r="R162" s="316">
        <v>0</v>
      </c>
      <c r="S162" s="316">
        <v>0</v>
      </c>
      <c r="T162" s="315">
        <f t="shared" si="79"/>
        <v>0</v>
      </c>
    </row>
    <row r="163" spans="1:20" ht="25.5" hidden="1" outlineLevel="1">
      <c r="A163" s="313" t="s">
        <v>2711</v>
      </c>
      <c r="B163" s="314" t="s">
        <v>2712</v>
      </c>
      <c r="C163" s="406">
        <v>5</v>
      </c>
      <c r="D163" s="406">
        <v>0</v>
      </c>
      <c r="E163" s="406">
        <v>1</v>
      </c>
      <c r="F163" s="406">
        <v>2</v>
      </c>
      <c r="G163" s="406">
        <v>1</v>
      </c>
      <c r="H163" s="406">
        <v>2</v>
      </c>
      <c r="I163" s="406">
        <v>18</v>
      </c>
      <c r="J163" s="406">
        <v>1</v>
      </c>
      <c r="K163" s="406">
        <v>1</v>
      </c>
      <c r="L163" s="406">
        <v>0</v>
      </c>
      <c r="M163" s="406">
        <v>0</v>
      </c>
      <c r="N163" s="406">
        <v>0</v>
      </c>
      <c r="O163" s="315">
        <f t="shared" si="76"/>
        <v>11</v>
      </c>
      <c r="P163" s="315">
        <f t="shared" si="77"/>
        <v>20</v>
      </c>
      <c r="Q163" s="315">
        <f t="shared" si="78"/>
        <v>31</v>
      </c>
      <c r="R163" s="316">
        <v>0</v>
      </c>
      <c r="S163" s="316">
        <v>0</v>
      </c>
      <c r="T163" s="315">
        <f t="shared" si="79"/>
        <v>0</v>
      </c>
    </row>
    <row r="164" spans="1:20" ht="51" hidden="1" outlineLevel="1">
      <c r="A164" s="313" t="s">
        <v>2713</v>
      </c>
      <c r="B164" s="314" t="s">
        <v>2714</v>
      </c>
      <c r="C164" s="406">
        <v>61</v>
      </c>
      <c r="D164" s="406">
        <v>1</v>
      </c>
      <c r="E164" s="406">
        <v>3</v>
      </c>
      <c r="F164" s="406">
        <v>9</v>
      </c>
      <c r="G164" s="406">
        <v>3</v>
      </c>
      <c r="H164" s="406">
        <v>18</v>
      </c>
      <c r="I164" s="406">
        <v>37</v>
      </c>
      <c r="J164" s="406">
        <v>1</v>
      </c>
      <c r="K164" s="406">
        <v>1</v>
      </c>
      <c r="L164" s="406">
        <v>0</v>
      </c>
      <c r="M164" s="406">
        <v>0</v>
      </c>
      <c r="N164" s="406">
        <v>2</v>
      </c>
      <c r="O164" s="315">
        <f t="shared" si="76"/>
        <v>95</v>
      </c>
      <c r="P164" s="315">
        <f t="shared" si="77"/>
        <v>41</v>
      </c>
      <c r="Q164" s="315">
        <f t="shared" si="78"/>
        <v>136</v>
      </c>
      <c r="R164" s="316">
        <v>0</v>
      </c>
      <c r="S164" s="316">
        <v>0</v>
      </c>
      <c r="T164" s="315">
        <f t="shared" si="79"/>
        <v>0</v>
      </c>
    </row>
    <row r="165" spans="1:20" ht="76.5" hidden="1" outlineLevel="1">
      <c r="A165" s="313" t="s">
        <v>2715</v>
      </c>
      <c r="B165" s="314" t="s">
        <v>2716</v>
      </c>
      <c r="C165" s="406">
        <v>117</v>
      </c>
      <c r="D165" s="406">
        <v>12</v>
      </c>
      <c r="E165" s="406">
        <v>11</v>
      </c>
      <c r="F165" s="406">
        <v>11</v>
      </c>
      <c r="G165" s="406">
        <v>4</v>
      </c>
      <c r="H165" s="406">
        <v>26</v>
      </c>
      <c r="I165" s="406">
        <v>24</v>
      </c>
      <c r="J165" s="406">
        <v>1</v>
      </c>
      <c r="K165" s="406">
        <v>3</v>
      </c>
      <c r="L165" s="406">
        <v>3</v>
      </c>
      <c r="M165" s="406">
        <v>1</v>
      </c>
      <c r="N165" s="406">
        <v>4</v>
      </c>
      <c r="O165" s="315">
        <f t="shared" si="76"/>
        <v>181</v>
      </c>
      <c r="P165" s="315">
        <f t="shared" si="77"/>
        <v>36</v>
      </c>
      <c r="Q165" s="315">
        <f t="shared" si="78"/>
        <v>217</v>
      </c>
      <c r="R165" s="316">
        <v>0</v>
      </c>
      <c r="S165" s="316">
        <v>0</v>
      </c>
      <c r="T165" s="315">
        <f t="shared" si="79"/>
        <v>0</v>
      </c>
    </row>
    <row r="166" spans="1:20" ht="56.25" customHeight="1" collapsed="1">
      <c r="A166" s="298" t="s">
        <v>2717</v>
      </c>
      <c r="B166" s="47" t="s">
        <v>2718</v>
      </c>
      <c r="C166" s="52">
        <f t="shared" ref="C166:T166" si="80">SUM(C167:C170)</f>
        <v>157</v>
      </c>
      <c r="D166" s="52">
        <f t="shared" si="80"/>
        <v>9</v>
      </c>
      <c r="E166" s="52">
        <f t="shared" si="80"/>
        <v>9</v>
      </c>
      <c r="F166" s="52">
        <f t="shared" si="80"/>
        <v>25</v>
      </c>
      <c r="G166" s="53">
        <f t="shared" si="80"/>
        <v>0</v>
      </c>
      <c r="H166" s="53">
        <f t="shared" si="80"/>
        <v>120</v>
      </c>
      <c r="I166" s="52">
        <f t="shared" si="80"/>
        <v>36</v>
      </c>
      <c r="J166" s="52">
        <f t="shared" si="80"/>
        <v>0</v>
      </c>
      <c r="K166" s="52">
        <f t="shared" si="80"/>
        <v>5</v>
      </c>
      <c r="L166" s="52">
        <f t="shared" si="80"/>
        <v>2</v>
      </c>
      <c r="M166" s="53">
        <f t="shared" si="80"/>
        <v>1</v>
      </c>
      <c r="N166" s="53">
        <f t="shared" si="80"/>
        <v>16</v>
      </c>
      <c r="O166" s="73">
        <f t="shared" si="80"/>
        <v>320</v>
      </c>
      <c r="P166" s="73">
        <f t="shared" si="80"/>
        <v>60</v>
      </c>
      <c r="Q166" s="73">
        <f t="shared" si="80"/>
        <v>380</v>
      </c>
      <c r="R166" s="37">
        <f t="shared" si="80"/>
        <v>5</v>
      </c>
      <c r="S166" s="37">
        <f t="shared" si="80"/>
        <v>0</v>
      </c>
      <c r="T166" s="73">
        <f t="shared" si="80"/>
        <v>5</v>
      </c>
    </row>
    <row r="167" spans="1:20" ht="25.5" hidden="1" outlineLevel="1">
      <c r="A167" s="313" t="s">
        <v>2719</v>
      </c>
      <c r="B167" s="314" t="s">
        <v>2720</v>
      </c>
      <c r="C167" s="406">
        <v>24</v>
      </c>
      <c r="D167" s="406">
        <v>2</v>
      </c>
      <c r="E167" s="406">
        <v>3</v>
      </c>
      <c r="F167" s="406">
        <v>5</v>
      </c>
      <c r="G167" s="406">
        <v>0</v>
      </c>
      <c r="H167" s="406">
        <v>19</v>
      </c>
      <c r="I167" s="406">
        <v>5</v>
      </c>
      <c r="J167" s="406">
        <v>0</v>
      </c>
      <c r="K167" s="406">
        <v>0</v>
      </c>
      <c r="L167" s="406">
        <v>0</v>
      </c>
      <c r="M167" s="406">
        <v>0</v>
      </c>
      <c r="N167" s="406">
        <v>3</v>
      </c>
      <c r="O167" s="315">
        <f t="shared" ref="O167:O170" si="81">SUM(C167:H167)</f>
        <v>53</v>
      </c>
      <c r="P167" s="315">
        <f t="shared" ref="P167:P170" si="82">SUM(I167:N167)</f>
        <v>8</v>
      </c>
      <c r="Q167" s="315">
        <f t="shared" ref="Q167:Q170" si="83">O167+P167</f>
        <v>61</v>
      </c>
      <c r="R167" s="316">
        <v>0</v>
      </c>
      <c r="S167" s="316">
        <v>0</v>
      </c>
      <c r="T167" s="315">
        <f t="shared" ref="T167:T170" si="84">+S167+R167</f>
        <v>0</v>
      </c>
    </row>
    <row r="168" spans="1:20" ht="25.5" hidden="1" outlineLevel="1">
      <c r="A168" s="313" t="s">
        <v>2721</v>
      </c>
      <c r="B168" s="314" t="s">
        <v>2722</v>
      </c>
      <c r="C168" s="406">
        <v>110</v>
      </c>
      <c r="D168" s="406">
        <v>6</v>
      </c>
      <c r="E168" s="406">
        <v>4</v>
      </c>
      <c r="F168" s="406">
        <v>19</v>
      </c>
      <c r="G168" s="406">
        <v>0</v>
      </c>
      <c r="H168" s="406">
        <v>76</v>
      </c>
      <c r="I168" s="406">
        <v>26</v>
      </c>
      <c r="J168" s="406">
        <v>0</v>
      </c>
      <c r="K168" s="406">
        <v>4</v>
      </c>
      <c r="L168" s="406">
        <v>2</v>
      </c>
      <c r="M168" s="406">
        <v>0</v>
      </c>
      <c r="N168" s="406">
        <v>12</v>
      </c>
      <c r="O168" s="315">
        <f t="shared" si="81"/>
        <v>215</v>
      </c>
      <c r="P168" s="315">
        <f t="shared" si="82"/>
        <v>44</v>
      </c>
      <c r="Q168" s="315">
        <f t="shared" si="83"/>
        <v>259</v>
      </c>
      <c r="R168" s="316">
        <v>2</v>
      </c>
      <c r="S168" s="316">
        <v>0</v>
      </c>
      <c r="T168" s="315">
        <f t="shared" si="84"/>
        <v>2</v>
      </c>
    </row>
    <row r="169" spans="1:20" ht="25.5" hidden="1" outlineLevel="1">
      <c r="A169" s="313" t="s">
        <v>2723</v>
      </c>
      <c r="B169" s="314" t="s">
        <v>2724</v>
      </c>
      <c r="C169" s="406">
        <v>8</v>
      </c>
      <c r="D169" s="406">
        <v>0</v>
      </c>
      <c r="E169" s="406">
        <v>0</v>
      </c>
      <c r="F169" s="406">
        <v>1</v>
      </c>
      <c r="G169" s="406">
        <v>0</v>
      </c>
      <c r="H169" s="406">
        <v>1</v>
      </c>
      <c r="I169" s="406">
        <v>2</v>
      </c>
      <c r="J169" s="406">
        <v>0</v>
      </c>
      <c r="K169" s="406">
        <v>1</v>
      </c>
      <c r="L169" s="406">
        <v>0</v>
      </c>
      <c r="M169" s="406">
        <v>0</v>
      </c>
      <c r="N169" s="406">
        <v>1</v>
      </c>
      <c r="O169" s="315">
        <f t="shared" si="81"/>
        <v>10</v>
      </c>
      <c r="P169" s="315">
        <f t="shared" si="82"/>
        <v>4</v>
      </c>
      <c r="Q169" s="315">
        <f t="shared" si="83"/>
        <v>14</v>
      </c>
      <c r="R169" s="316">
        <v>1</v>
      </c>
      <c r="S169" s="316">
        <v>0</v>
      </c>
      <c r="T169" s="315">
        <f t="shared" si="84"/>
        <v>1</v>
      </c>
    </row>
    <row r="170" spans="1:20" ht="63.75" hidden="1" outlineLevel="1">
      <c r="A170" s="313" t="s">
        <v>2725</v>
      </c>
      <c r="B170" s="314" t="s">
        <v>2726</v>
      </c>
      <c r="C170" s="406">
        <v>15</v>
      </c>
      <c r="D170" s="406">
        <v>1</v>
      </c>
      <c r="E170" s="406">
        <v>2</v>
      </c>
      <c r="F170" s="406">
        <v>0</v>
      </c>
      <c r="G170" s="406">
        <v>0</v>
      </c>
      <c r="H170" s="406">
        <v>24</v>
      </c>
      <c r="I170" s="406">
        <v>3</v>
      </c>
      <c r="J170" s="406">
        <v>0</v>
      </c>
      <c r="K170" s="406">
        <v>0</v>
      </c>
      <c r="L170" s="406">
        <v>0</v>
      </c>
      <c r="M170" s="406">
        <v>1</v>
      </c>
      <c r="N170" s="406">
        <v>0</v>
      </c>
      <c r="O170" s="315">
        <f t="shared" si="81"/>
        <v>42</v>
      </c>
      <c r="P170" s="315">
        <f t="shared" si="82"/>
        <v>4</v>
      </c>
      <c r="Q170" s="315">
        <f t="shared" si="83"/>
        <v>46</v>
      </c>
      <c r="R170" s="316">
        <v>2</v>
      </c>
      <c r="S170" s="316">
        <v>0</v>
      </c>
      <c r="T170" s="315">
        <f t="shared" si="84"/>
        <v>2</v>
      </c>
    </row>
    <row r="171" spans="1:20" ht="81" customHeight="1" collapsed="1">
      <c r="A171" s="298" t="s">
        <v>2727</v>
      </c>
      <c r="B171" s="47" t="s">
        <v>2728</v>
      </c>
      <c r="C171" s="52">
        <f t="shared" ref="C171:T171" si="85">SUM(C172:C180)</f>
        <v>471</v>
      </c>
      <c r="D171" s="52">
        <f t="shared" si="85"/>
        <v>18</v>
      </c>
      <c r="E171" s="52">
        <f t="shared" si="85"/>
        <v>38</v>
      </c>
      <c r="F171" s="52">
        <f t="shared" si="85"/>
        <v>41</v>
      </c>
      <c r="G171" s="53">
        <f t="shared" si="85"/>
        <v>7</v>
      </c>
      <c r="H171" s="53">
        <f t="shared" si="85"/>
        <v>233</v>
      </c>
      <c r="I171" s="52">
        <f t="shared" si="85"/>
        <v>429</v>
      </c>
      <c r="J171" s="52">
        <f t="shared" si="85"/>
        <v>14</v>
      </c>
      <c r="K171" s="52">
        <f t="shared" si="85"/>
        <v>30</v>
      </c>
      <c r="L171" s="52">
        <f t="shared" si="85"/>
        <v>30</v>
      </c>
      <c r="M171" s="53">
        <f t="shared" si="85"/>
        <v>11</v>
      </c>
      <c r="N171" s="53">
        <f t="shared" si="85"/>
        <v>128</v>
      </c>
      <c r="O171" s="73">
        <f t="shared" si="85"/>
        <v>808</v>
      </c>
      <c r="P171" s="73">
        <f t="shared" si="85"/>
        <v>642</v>
      </c>
      <c r="Q171" s="73">
        <f t="shared" si="85"/>
        <v>1450</v>
      </c>
      <c r="R171" s="37">
        <f t="shared" si="85"/>
        <v>2</v>
      </c>
      <c r="S171" s="37">
        <f t="shared" si="85"/>
        <v>0</v>
      </c>
      <c r="T171" s="73">
        <f t="shared" si="85"/>
        <v>2</v>
      </c>
    </row>
    <row r="172" spans="1:20" ht="25.5" hidden="1" outlineLevel="1">
      <c r="A172" s="313" t="s">
        <v>2729</v>
      </c>
      <c r="B172" s="314" t="s">
        <v>2730</v>
      </c>
      <c r="C172" s="406">
        <v>68</v>
      </c>
      <c r="D172" s="406">
        <v>4</v>
      </c>
      <c r="E172" s="406">
        <v>7</v>
      </c>
      <c r="F172" s="406">
        <v>8</v>
      </c>
      <c r="G172" s="406">
        <v>3</v>
      </c>
      <c r="H172" s="406">
        <v>55</v>
      </c>
      <c r="I172" s="406">
        <v>59</v>
      </c>
      <c r="J172" s="406">
        <v>4</v>
      </c>
      <c r="K172" s="406">
        <v>5</v>
      </c>
      <c r="L172" s="406">
        <v>9</v>
      </c>
      <c r="M172" s="406">
        <v>3</v>
      </c>
      <c r="N172" s="406">
        <v>20</v>
      </c>
      <c r="O172" s="315">
        <f t="shared" ref="O172:O180" si="86">SUM(C172:H172)</f>
        <v>145</v>
      </c>
      <c r="P172" s="315">
        <f t="shared" ref="P172:P180" si="87">SUM(I172:N172)</f>
        <v>100</v>
      </c>
      <c r="Q172" s="315">
        <f t="shared" ref="Q172:Q180" si="88">O172+P172</f>
        <v>245</v>
      </c>
      <c r="R172" s="316">
        <v>0</v>
      </c>
      <c r="S172" s="316">
        <v>0</v>
      </c>
      <c r="T172" s="315">
        <f t="shared" ref="T172:T180" si="89">+S172+R172</f>
        <v>0</v>
      </c>
    </row>
    <row r="173" spans="1:20" ht="63.75" hidden="1" outlineLevel="1">
      <c r="A173" s="313" t="s">
        <v>2731</v>
      </c>
      <c r="B173" s="314" t="s">
        <v>2732</v>
      </c>
      <c r="C173" s="406">
        <v>59</v>
      </c>
      <c r="D173" s="406">
        <v>0</v>
      </c>
      <c r="E173" s="406">
        <v>5</v>
      </c>
      <c r="F173" s="406">
        <v>6</v>
      </c>
      <c r="G173" s="406">
        <v>0</v>
      </c>
      <c r="H173" s="406">
        <v>24</v>
      </c>
      <c r="I173" s="406">
        <v>68</v>
      </c>
      <c r="J173" s="406">
        <v>1</v>
      </c>
      <c r="K173" s="406">
        <v>2</v>
      </c>
      <c r="L173" s="406">
        <v>2</v>
      </c>
      <c r="M173" s="406">
        <v>2</v>
      </c>
      <c r="N173" s="406">
        <v>13</v>
      </c>
      <c r="O173" s="315">
        <f t="shared" si="86"/>
        <v>94</v>
      </c>
      <c r="P173" s="315">
        <f t="shared" si="87"/>
        <v>88</v>
      </c>
      <c r="Q173" s="315">
        <f t="shared" si="88"/>
        <v>182</v>
      </c>
      <c r="R173" s="316">
        <v>0</v>
      </c>
      <c r="S173" s="316">
        <v>0</v>
      </c>
      <c r="T173" s="315">
        <f t="shared" si="89"/>
        <v>0</v>
      </c>
    </row>
    <row r="174" spans="1:20" ht="102" hidden="1" outlineLevel="1">
      <c r="A174" s="313" t="s">
        <v>2733</v>
      </c>
      <c r="B174" s="314" t="s">
        <v>2734</v>
      </c>
      <c r="C174" s="406">
        <v>9</v>
      </c>
      <c r="D174" s="406">
        <v>0</v>
      </c>
      <c r="E174" s="406">
        <v>1</v>
      </c>
      <c r="F174" s="406">
        <v>1</v>
      </c>
      <c r="G174" s="406">
        <v>0</v>
      </c>
      <c r="H174" s="406">
        <v>3</v>
      </c>
      <c r="I174" s="406">
        <v>9</v>
      </c>
      <c r="J174" s="406">
        <v>0</v>
      </c>
      <c r="K174" s="406">
        <v>0</v>
      </c>
      <c r="L174" s="406">
        <v>1</v>
      </c>
      <c r="M174" s="406">
        <v>0</v>
      </c>
      <c r="N174" s="406">
        <v>2</v>
      </c>
      <c r="O174" s="315">
        <f t="shared" si="86"/>
        <v>14</v>
      </c>
      <c r="P174" s="315">
        <f t="shared" si="87"/>
        <v>12</v>
      </c>
      <c r="Q174" s="315">
        <f t="shared" si="88"/>
        <v>26</v>
      </c>
      <c r="R174" s="316">
        <v>0</v>
      </c>
      <c r="S174" s="316">
        <v>0</v>
      </c>
      <c r="T174" s="315">
        <f t="shared" si="89"/>
        <v>0</v>
      </c>
    </row>
    <row r="175" spans="1:20" ht="38.25" hidden="1" outlineLevel="1">
      <c r="A175" s="313" t="s">
        <v>2735</v>
      </c>
      <c r="B175" s="314" t="s">
        <v>2736</v>
      </c>
      <c r="C175" s="406">
        <v>22</v>
      </c>
      <c r="D175" s="406">
        <v>2</v>
      </c>
      <c r="E175" s="406">
        <v>0</v>
      </c>
      <c r="F175" s="406">
        <v>1</v>
      </c>
      <c r="G175" s="406">
        <v>0</v>
      </c>
      <c r="H175" s="406">
        <v>17</v>
      </c>
      <c r="I175" s="406">
        <v>6</v>
      </c>
      <c r="J175" s="406">
        <v>0</v>
      </c>
      <c r="K175" s="406">
        <v>0</v>
      </c>
      <c r="L175" s="406">
        <v>0</v>
      </c>
      <c r="M175" s="406">
        <v>0</v>
      </c>
      <c r="N175" s="406">
        <v>0</v>
      </c>
      <c r="O175" s="315">
        <f t="shared" si="86"/>
        <v>42</v>
      </c>
      <c r="P175" s="315">
        <f t="shared" si="87"/>
        <v>6</v>
      </c>
      <c r="Q175" s="315">
        <f t="shared" si="88"/>
        <v>48</v>
      </c>
      <c r="R175" s="316">
        <v>0</v>
      </c>
      <c r="S175" s="316">
        <v>0</v>
      </c>
      <c r="T175" s="315">
        <f t="shared" si="89"/>
        <v>0</v>
      </c>
    </row>
    <row r="176" spans="1:20" ht="25.5" hidden="1" outlineLevel="1">
      <c r="A176" s="313" t="s">
        <v>2737</v>
      </c>
      <c r="B176" s="314" t="s">
        <v>2738</v>
      </c>
      <c r="C176" s="406">
        <v>1</v>
      </c>
      <c r="D176" s="406">
        <v>0</v>
      </c>
      <c r="E176" s="406">
        <v>0</v>
      </c>
      <c r="F176" s="406">
        <v>0</v>
      </c>
      <c r="G176" s="406">
        <v>0</v>
      </c>
      <c r="H176" s="406">
        <v>3</v>
      </c>
      <c r="I176" s="406">
        <v>0</v>
      </c>
      <c r="J176" s="406">
        <v>0</v>
      </c>
      <c r="K176" s="406">
        <v>0</v>
      </c>
      <c r="L176" s="406">
        <v>0</v>
      </c>
      <c r="M176" s="406">
        <v>0</v>
      </c>
      <c r="N176" s="406">
        <v>0</v>
      </c>
      <c r="O176" s="315">
        <f>SUM(C176:N176)</f>
        <v>4</v>
      </c>
      <c r="P176" s="315">
        <f t="shared" si="87"/>
        <v>0</v>
      </c>
      <c r="Q176" s="315">
        <f t="shared" si="88"/>
        <v>4</v>
      </c>
      <c r="R176" s="316">
        <v>0</v>
      </c>
      <c r="S176" s="316">
        <v>0</v>
      </c>
      <c r="T176" s="315">
        <f t="shared" si="89"/>
        <v>0</v>
      </c>
    </row>
    <row r="177" spans="1:20" ht="25.5" hidden="1" outlineLevel="1">
      <c r="A177" s="313" t="s">
        <v>2739</v>
      </c>
      <c r="B177" s="314" t="s">
        <v>2740</v>
      </c>
      <c r="C177" s="406">
        <v>18</v>
      </c>
      <c r="D177" s="406">
        <v>0</v>
      </c>
      <c r="E177" s="406">
        <v>3</v>
      </c>
      <c r="F177" s="406">
        <v>4</v>
      </c>
      <c r="G177" s="406">
        <v>0</v>
      </c>
      <c r="H177" s="406">
        <v>17</v>
      </c>
      <c r="I177" s="406">
        <v>14</v>
      </c>
      <c r="J177" s="406">
        <v>2</v>
      </c>
      <c r="K177" s="406">
        <v>1</v>
      </c>
      <c r="L177" s="406">
        <v>2</v>
      </c>
      <c r="M177" s="406">
        <v>0</v>
      </c>
      <c r="N177" s="406">
        <v>6</v>
      </c>
      <c r="O177" s="315">
        <f t="shared" si="86"/>
        <v>42</v>
      </c>
      <c r="P177" s="315">
        <f t="shared" si="87"/>
        <v>25</v>
      </c>
      <c r="Q177" s="315">
        <f t="shared" si="88"/>
        <v>67</v>
      </c>
      <c r="R177" s="316">
        <v>0</v>
      </c>
      <c r="S177" s="316">
        <v>0</v>
      </c>
      <c r="T177" s="315">
        <f t="shared" si="89"/>
        <v>0</v>
      </c>
    </row>
    <row r="178" spans="1:20" ht="25.5" hidden="1" outlineLevel="1">
      <c r="A178" s="313" t="s">
        <v>2741</v>
      </c>
      <c r="B178" s="314" t="s">
        <v>2742</v>
      </c>
      <c r="C178" s="406">
        <v>2</v>
      </c>
      <c r="D178" s="406">
        <v>0</v>
      </c>
      <c r="E178" s="406">
        <v>0</v>
      </c>
      <c r="F178" s="406">
        <v>1</v>
      </c>
      <c r="G178" s="406">
        <v>0</v>
      </c>
      <c r="H178" s="406">
        <v>0</v>
      </c>
      <c r="I178" s="406">
        <v>1</v>
      </c>
      <c r="J178" s="406">
        <v>0</v>
      </c>
      <c r="K178" s="406">
        <v>0</v>
      </c>
      <c r="L178" s="406">
        <v>0</v>
      </c>
      <c r="M178" s="406">
        <v>0</v>
      </c>
      <c r="N178" s="406">
        <v>0</v>
      </c>
      <c r="O178" s="315">
        <f t="shared" si="86"/>
        <v>3</v>
      </c>
      <c r="P178" s="315">
        <f t="shared" si="87"/>
        <v>1</v>
      </c>
      <c r="Q178" s="315">
        <f t="shared" si="88"/>
        <v>4</v>
      </c>
      <c r="R178" s="316">
        <v>0</v>
      </c>
      <c r="S178" s="316">
        <v>0</v>
      </c>
      <c r="T178" s="315">
        <f t="shared" si="89"/>
        <v>0</v>
      </c>
    </row>
    <row r="179" spans="1:20" ht="51" hidden="1" outlineLevel="1">
      <c r="A179" s="313" t="s">
        <v>2743</v>
      </c>
      <c r="B179" s="314" t="s">
        <v>2744</v>
      </c>
      <c r="C179" s="406">
        <v>210</v>
      </c>
      <c r="D179" s="406">
        <v>9</v>
      </c>
      <c r="E179" s="406">
        <v>17</v>
      </c>
      <c r="F179" s="406">
        <v>12</v>
      </c>
      <c r="G179" s="406">
        <v>3</v>
      </c>
      <c r="H179" s="406">
        <v>73</v>
      </c>
      <c r="I179" s="406">
        <v>201</v>
      </c>
      <c r="J179" s="406">
        <v>3</v>
      </c>
      <c r="K179" s="406">
        <v>16</v>
      </c>
      <c r="L179" s="406">
        <v>12</v>
      </c>
      <c r="M179" s="406">
        <v>3</v>
      </c>
      <c r="N179" s="406">
        <v>57</v>
      </c>
      <c r="O179" s="315">
        <f t="shared" si="86"/>
        <v>324</v>
      </c>
      <c r="P179" s="315">
        <f t="shared" si="87"/>
        <v>292</v>
      </c>
      <c r="Q179" s="315">
        <f t="shared" si="88"/>
        <v>616</v>
      </c>
      <c r="R179" s="316">
        <v>2</v>
      </c>
      <c r="S179" s="316">
        <v>0</v>
      </c>
      <c r="T179" s="315">
        <f t="shared" si="89"/>
        <v>2</v>
      </c>
    </row>
    <row r="180" spans="1:20" ht="89.25" hidden="1" outlineLevel="1">
      <c r="A180" s="313" t="s">
        <v>2745</v>
      </c>
      <c r="B180" s="314" t="s">
        <v>2746</v>
      </c>
      <c r="C180" s="406">
        <v>82</v>
      </c>
      <c r="D180" s="406">
        <v>3</v>
      </c>
      <c r="E180" s="406">
        <v>5</v>
      </c>
      <c r="F180" s="406">
        <v>8</v>
      </c>
      <c r="G180" s="406">
        <v>1</v>
      </c>
      <c r="H180" s="406">
        <v>41</v>
      </c>
      <c r="I180" s="406">
        <v>71</v>
      </c>
      <c r="J180" s="406">
        <v>4</v>
      </c>
      <c r="K180" s="406">
        <v>6</v>
      </c>
      <c r="L180" s="406">
        <v>4</v>
      </c>
      <c r="M180" s="406">
        <v>3</v>
      </c>
      <c r="N180" s="406">
        <v>30</v>
      </c>
      <c r="O180" s="315">
        <f t="shared" si="86"/>
        <v>140</v>
      </c>
      <c r="P180" s="315">
        <f t="shared" si="87"/>
        <v>118</v>
      </c>
      <c r="Q180" s="315">
        <f t="shared" si="88"/>
        <v>258</v>
      </c>
      <c r="R180" s="316">
        <v>0</v>
      </c>
      <c r="S180" s="316">
        <v>0</v>
      </c>
      <c r="T180" s="315">
        <f t="shared" si="89"/>
        <v>0</v>
      </c>
    </row>
    <row r="181" spans="1:20" ht="38.25" collapsed="1">
      <c r="A181" s="298" t="s">
        <v>2747</v>
      </c>
      <c r="B181" s="47" t="s">
        <v>2748</v>
      </c>
      <c r="C181" s="52">
        <f t="shared" ref="C181:T181" si="90">SUM(C182:C188)</f>
        <v>329</v>
      </c>
      <c r="D181" s="52">
        <f t="shared" si="90"/>
        <v>5</v>
      </c>
      <c r="E181" s="52">
        <f t="shared" si="90"/>
        <v>20</v>
      </c>
      <c r="F181" s="52">
        <f t="shared" si="90"/>
        <v>18</v>
      </c>
      <c r="G181" s="53">
        <f t="shared" si="90"/>
        <v>9</v>
      </c>
      <c r="H181" s="53">
        <f t="shared" si="90"/>
        <v>122</v>
      </c>
      <c r="I181" s="52">
        <f t="shared" si="90"/>
        <v>63</v>
      </c>
      <c r="J181" s="52">
        <f t="shared" si="90"/>
        <v>2</v>
      </c>
      <c r="K181" s="52">
        <f t="shared" si="90"/>
        <v>3</v>
      </c>
      <c r="L181" s="52">
        <f t="shared" si="90"/>
        <v>6</v>
      </c>
      <c r="M181" s="53">
        <f t="shared" si="90"/>
        <v>1</v>
      </c>
      <c r="N181" s="53">
        <f t="shared" si="90"/>
        <v>20</v>
      </c>
      <c r="O181" s="73">
        <f t="shared" si="90"/>
        <v>503</v>
      </c>
      <c r="P181" s="73">
        <f t="shared" si="90"/>
        <v>95</v>
      </c>
      <c r="Q181" s="73">
        <f t="shared" si="90"/>
        <v>598</v>
      </c>
      <c r="R181" s="37">
        <f t="shared" si="90"/>
        <v>3</v>
      </c>
      <c r="S181" s="37">
        <f t="shared" si="90"/>
        <v>0</v>
      </c>
      <c r="T181" s="73">
        <f t="shared" si="90"/>
        <v>3</v>
      </c>
    </row>
    <row r="182" spans="1:20" ht="25.5" hidden="1" outlineLevel="1">
      <c r="A182" s="313" t="s">
        <v>2749</v>
      </c>
      <c r="B182" s="314" t="s">
        <v>2750</v>
      </c>
      <c r="C182" s="406">
        <v>4</v>
      </c>
      <c r="D182" s="406">
        <v>0</v>
      </c>
      <c r="E182" s="406">
        <v>1</v>
      </c>
      <c r="F182" s="406">
        <v>0</v>
      </c>
      <c r="G182" s="406">
        <v>0</v>
      </c>
      <c r="H182" s="406">
        <v>3</v>
      </c>
      <c r="I182" s="406">
        <v>2</v>
      </c>
      <c r="J182" s="406">
        <v>0</v>
      </c>
      <c r="K182" s="406">
        <v>0</v>
      </c>
      <c r="L182" s="406">
        <v>0</v>
      </c>
      <c r="M182" s="406">
        <v>0</v>
      </c>
      <c r="N182" s="406">
        <v>1</v>
      </c>
      <c r="O182" s="315">
        <f t="shared" ref="O182:O188" si="91">SUM(C182:H182)</f>
        <v>8</v>
      </c>
      <c r="P182" s="315">
        <f t="shared" ref="P182:P188" si="92">SUM(I182:N182)</f>
        <v>3</v>
      </c>
      <c r="Q182" s="315">
        <f t="shared" ref="Q182:Q188" si="93">O182+P182</f>
        <v>11</v>
      </c>
      <c r="R182" s="316">
        <v>0</v>
      </c>
      <c r="S182" s="316">
        <v>0</v>
      </c>
      <c r="T182" s="315">
        <f t="shared" ref="T182:T188" si="94">+S182+R182</f>
        <v>0</v>
      </c>
    </row>
    <row r="183" spans="1:20" ht="25.5" hidden="1" outlineLevel="1">
      <c r="A183" s="313" t="s">
        <v>2751</v>
      </c>
      <c r="B183" s="314" t="s">
        <v>2752</v>
      </c>
      <c r="C183" s="406">
        <v>40</v>
      </c>
      <c r="D183" s="406">
        <v>3</v>
      </c>
      <c r="E183" s="406">
        <v>1</v>
      </c>
      <c r="F183" s="406">
        <v>3</v>
      </c>
      <c r="G183" s="406">
        <v>0</v>
      </c>
      <c r="H183" s="406">
        <v>20</v>
      </c>
      <c r="I183" s="406">
        <v>5</v>
      </c>
      <c r="J183" s="406">
        <v>0</v>
      </c>
      <c r="K183" s="406">
        <v>1</v>
      </c>
      <c r="L183" s="406">
        <v>0</v>
      </c>
      <c r="M183" s="406">
        <v>0</v>
      </c>
      <c r="N183" s="406">
        <v>1</v>
      </c>
      <c r="O183" s="315">
        <f t="shared" si="91"/>
        <v>67</v>
      </c>
      <c r="P183" s="315">
        <f t="shared" si="92"/>
        <v>7</v>
      </c>
      <c r="Q183" s="315">
        <f t="shared" si="93"/>
        <v>74</v>
      </c>
      <c r="R183" s="316">
        <v>0</v>
      </c>
      <c r="S183" s="316">
        <v>0</v>
      </c>
      <c r="T183" s="315">
        <f t="shared" si="94"/>
        <v>0</v>
      </c>
    </row>
    <row r="184" spans="1:20" ht="38.25" hidden="1" outlineLevel="1">
      <c r="A184" s="313" t="s">
        <v>2753</v>
      </c>
      <c r="B184" s="314" t="s">
        <v>2754</v>
      </c>
      <c r="C184" s="406">
        <v>30</v>
      </c>
      <c r="D184" s="406">
        <v>0</v>
      </c>
      <c r="E184" s="406">
        <v>1</v>
      </c>
      <c r="F184" s="406">
        <v>0</v>
      </c>
      <c r="G184" s="406">
        <v>0</v>
      </c>
      <c r="H184" s="406">
        <v>2</v>
      </c>
      <c r="I184" s="406">
        <v>7</v>
      </c>
      <c r="J184" s="406">
        <v>0</v>
      </c>
      <c r="K184" s="406">
        <v>0</v>
      </c>
      <c r="L184" s="406">
        <v>1</v>
      </c>
      <c r="M184" s="406">
        <v>0</v>
      </c>
      <c r="N184" s="406">
        <v>1</v>
      </c>
      <c r="O184" s="315">
        <f t="shared" si="91"/>
        <v>33</v>
      </c>
      <c r="P184" s="315">
        <f t="shared" si="92"/>
        <v>9</v>
      </c>
      <c r="Q184" s="315">
        <f t="shared" si="93"/>
        <v>42</v>
      </c>
      <c r="R184" s="316">
        <v>0</v>
      </c>
      <c r="S184" s="316">
        <v>0</v>
      </c>
      <c r="T184" s="315">
        <f t="shared" si="94"/>
        <v>0</v>
      </c>
    </row>
    <row r="185" spans="1:20" ht="25.5" hidden="1" outlineLevel="1">
      <c r="A185" s="313" t="s">
        <v>2755</v>
      </c>
      <c r="B185" s="314" t="s">
        <v>2756</v>
      </c>
      <c r="C185" s="406">
        <v>1</v>
      </c>
      <c r="D185" s="406">
        <v>0</v>
      </c>
      <c r="E185" s="406">
        <v>0</v>
      </c>
      <c r="F185" s="406">
        <v>0</v>
      </c>
      <c r="G185" s="406">
        <v>0</v>
      </c>
      <c r="H185" s="406">
        <v>1</v>
      </c>
      <c r="I185" s="406">
        <v>0</v>
      </c>
      <c r="J185" s="406">
        <v>0</v>
      </c>
      <c r="K185" s="406">
        <v>0</v>
      </c>
      <c r="L185" s="406">
        <v>0</v>
      </c>
      <c r="M185" s="406">
        <v>0</v>
      </c>
      <c r="N185" s="406">
        <v>0</v>
      </c>
      <c r="O185" s="315">
        <f>SUM(C185:N185)</f>
        <v>2</v>
      </c>
      <c r="P185" s="315">
        <f t="shared" si="92"/>
        <v>0</v>
      </c>
      <c r="Q185" s="315">
        <f t="shared" si="93"/>
        <v>2</v>
      </c>
      <c r="R185" s="316">
        <v>0</v>
      </c>
      <c r="S185" s="316">
        <v>0</v>
      </c>
      <c r="T185" s="315">
        <f t="shared" si="94"/>
        <v>0</v>
      </c>
    </row>
    <row r="186" spans="1:20" ht="25.5" hidden="1" outlineLevel="1">
      <c r="A186" s="313" t="s">
        <v>2757</v>
      </c>
      <c r="B186" s="314" t="s">
        <v>2758</v>
      </c>
      <c r="C186" s="406">
        <v>1</v>
      </c>
      <c r="D186" s="406">
        <v>0</v>
      </c>
      <c r="E186" s="406">
        <v>0</v>
      </c>
      <c r="F186" s="406">
        <v>0</v>
      </c>
      <c r="G186" s="406">
        <v>0</v>
      </c>
      <c r="H186" s="406">
        <v>1</v>
      </c>
      <c r="I186" s="406">
        <v>1</v>
      </c>
      <c r="J186" s="406">
        <v>0</v>
      </c>
      <c r="K186" s="406">
        <v>0</v>
      </c>
      <c r="L186" s="406">
        <v>0</v>
      </c>
      <c r="M186" s="406">
        <v>0</v>
      </c>
      <c r="N186" s="406">
        <v>0</v>
      </c>
      <c r="O186" s="315">
        <f t="shared" si="91"/>
        <v>2</v>
      </c>
      <c r="P186" s="315">
        <f t="shared" si="92"/>
        <v>1</v>
      </c>
      <c r="Q186" s="315">
        <f t="shared" si="93"/>
        <v>3</v>
      </c>
      <c r="R186" s="316">
        <v>0</v>
      </c>
      <c r="S186" s="316">
        <v>0</v>
      </c>
      <c r="T186" s="315">
        <f t="shared" si="94"/>
        <v>0</v>
      </c>
    </row>
    <row r="187" spans="1:20" ht="25.5" hidden="1" outlineLevel="1">
      <c r="A187" s="313" t="s">
        <v>2759</v>
      </c>
      <c r="B187" s="314" t="s">
        <v>2760</v>
      </c>
      <c r="C187" s="406">
        <v>242</v>
      </c>
      <c r="D187" s="406">
        <v>2</v>
      </c>
      <c r="E187" s="406">
        <v>16</v>
      </c>
      <c r="F187" s="406">
        <v>14</v>
      </c>
      <c r="G187" s="406">
        <v>9</v>
      </c>
      <c r="H187" s="406">
        <v>86</v>
      </c>
      <c r="I187" s="406">
        <v>44</v>
      </c>
      <c r="J187" s="406">
        <v>2</v>
      </c>
      <c r="K187" s="406">
        <v>2</v>
      </c>
      <c r="L187" s="406">
        <v>4</v>
      </c>
      <c r="M187" s="406">
        <v>1</v>
      </c>
      <c r="N187" s="406">
        <v>15</v>
      </c>
      <c r="O187" s="315">
        <f t="shared" si="91"/>
        <v>369</v>
      </c>
      <c r="P187" s="315">
        <f t="shared" si="92"/>
        <v>68</v>
      </c>
      <c r="Q187" s="315">
        <f t="shared" si="93"/>
        <v>437</v>
      </c>
      <c r="R187" s="316">
        <v>2</v>
      </c>
      <c r="S187" s="316">
        <v>0</v>
      </c>
      <c r="T187" s="315">
        <f t="shared" si="94"/>
        <v>2</v>
      </c>
    </row>
    <row r="188" spans="1:20" ht="63.75" hidden="1" outlineLevel="1">
      <c r="A188" s="313" t="s">
        <v>2761</v>
      </c>
      <c r="B188" s="314" t="s">
        <v>2762</v>
      </c>
      <c r="C188" s="406">
        <v>11</v>
      </c>
      <c r="D188" s="406">
        <v>0</v>
      </c>
      <c r="E188" s="406">
        <v>1</v>
      </c>
      <c r="F188" s="406">
        <v>1</v>
      </c>
      <c r="G188" s="406">
        <v>0</v>
      </c>
      <c r="H188" s="406">
        <v>9</v>
      </c>
      <c r="I188" s="406">
        <v>4</v>
      </c>
      <c r="J188" s="406">
        <v>0</v>
      </c>
      <c r="K188" s="406">
        <v>0</v>
      </c>
      <c r="L188" s="406">
        <v>1</v>
      </c>
      <c r="M188" s="406">
        <v>0</v>
      </c>
      <c r="N188" s="406">
        <v>2</v>
      </c>
      <c r="O188" s="315">
        <f t="shared" si="91"/>
        <v>22</v>
      </c>
      <c r="P188" s="315">
        <f t="shared" si="92"/>
        <v>7</v>
      </c>
      <c r="Q188" s="315">
        <f t="shared" si="93"/>
        <v>29</v>
      </c>
      <c r="R188" s="316">
        <v>1</v>
      </c>
      <c r="S188" s="316">
        <v>0</v>
      </c>
      <c r="T188" s="315">
        <f t="shared" si="94"/>
        <v>1</v>
      </c>
    </row>
    <row r="189" spans="1:20" ht="25.5" collapsed="1">
      <c r="A189" s="298" t="s">
        <v>2763</v>
      </c>
      <c r="B189" s="47" t="s">
        <v>2764</v>
      </c>
      <c r="C189" s="52">
        <f t="shared" ref="C189:T189" si="95">SUM(C190:C193)</f>
        <v>177</v>
      </c>
      <c r="D189" s="52">
        <f t="shared" si="95"/>
        <v>13</v>
      </c>
      <c r="E189" s="52">
        <f t="shared" si="95"/>
        <v>29</v>
      </c>
      <c r="F189" s="52">
        <f t="shared" si="95"/>
        <v>39</v>
      </c>
      <c r="G189" s="53">
        <f t="shared" si="95"/>
        <v>4</v>
      </c>
      <c r="H189" s="53">
        <f t="shared" si="95"/>
        <v>148</v>
      </c>
      <c r="I189" s="52">
        <f t="shared" si="95"/>
        <v>31</v>
      </c>
      <c r="J189" s="52">
        <f t="shared" si="95"/>
        <v>2</v>
      </c>
      <c r="K189" s="52">
        <f t="shared" si="95"/>
        <v>3</v>
      </c>
      <c r="L189" s="52">
        <f t="shared" si="95"/>
        <v>2</v>
      </c>
      <c r="M189" s="53">
        <f t="shared" si="95"/>
        <v>0</v>
      </c>
      <c r="N189" s="53">
        <f t="shared" si="95"/>
        <v>10</v>
      </c>
      <c r="O189" s="73">
        <f t="shared" si="95"/>
        <v>410</v>
      </c>
      <c r="P189" s="73">
        <f t="shared" si="95"/>
        <v>48</v>
      </c>
      <c r="Q189" s="73">
        <f t="shared" si="95"/>
        <v>458</v>
      </c>
      <c r="R189" s="37">
        <f t="shared" si="95"/>
        <v>0</v>
      </c>
      <c r="S189" s="37">
        <f t="shared" si="95"/>
        <v>0</v>
      </c>
      <c r="T189" s="73">
        <f t="shared" si="95"/>
        <v>0</v>
      </c>
    </row>
    <row r="190" spans="1:20" ht="51" hidden="1" outlineLevel="1">
      <c r="A190" s="313" t="s">
        <v>2765</v>
      </c>
      <c r="B190" s="314" t="s">
        <v>2766</v>
      </c>
      <c r="C190" s="406">
        <v>118</v>
      </c>
      <c r="D190" s="406">
        <v>11</v>
      </c>
      <c r="E190" s="406">
        <v>18</v>
      </c>
      <c r="F190" s="406">
        <v>29</v>
      </c>
      <c r="G190" s="406">
        <v>3</v>
      </c>
      <c r="H190" s="406">
        <v>110</v>
      </c>
      <c r="I190" s="406">
        <v>8</v>
      </c>
      <c r="J190" s="406">
        <v>1</v>
      </c>
      <c r="K190" s="406">
        <v>2</v>
      </c>
      <c r="L190" s="406">
        <v>2</v>
      </c>
      <c r="M190" s="406">
        <v>0</v>
      </c>
      <c r="N190" s="406">
        <v>6</v>
      </c>
      <c r="O190" s="315">
        <f t="shared" ref="O190:O193" si="96">SUM(C190:H190)</f>
        <v>289</v>
      </c>
      <c r="P190" s="315">
        <f t="shared" ref="P190:P193" si="97">SUM(I190:N190)</f>
        <v>19</v>
      </c>
      <c r="Q190" s="315">
        <f t="shared" ref="Q190:Q193" si="98">O190+P190</f>
        <v>308</v>
      </c>
      <c r="R190" s="316">
        <v>0</v>
      </c>
      <c r="S190" s="316">
        <v>0</v>
      </c>
      <c r="T190" s="315">
        <f t="shared" ref="T190:T193" si="99">+S190+R190</f>
        <v>0</v>
      </c>
    </row>
    <row r="191" spans="1:20" ht="25.5" hidden="1" outlineLevel="1">
      <c r="A191" s="313" t="s">
        <v>2767</v>
      </c>
      <c r="B191" s="314" t="s">
        <v>2768</v>
      </c>
      <c r="C191" s="406">
        <v>10</v>
      </c>
      <c r="D191" s="406">
        <v>0</v>
      </c>
      <c r="E191" s="406">
        <v>3</v>
      </c>
      <c r="F191" s="406">
        <v>0</v>
      </c>
      <c r="G191" s="406">
        <v>0</v>
      </c>
      <c r="H191" s="406">
        <v>1</v>
      </c>
      <c r="I191" s="406">
        <v>6</v>
      </c>
      <c r="J191" s="406">
        <v>0</v>
      </c>
      <c r="K191" s="406">
        <v>0</v>
      </c>
      <c r="L191" s="406">
        <v>0</v>
      </c>
      <c r="M191" s="406">
        <v>0</v>
      </c>
      <c r="N191" s="406">
        <v>2</v>
      </c>
      <c r="O191" s="315">
        <f t="shared" si="96"/>
        <v>14</v>
      </c>
      <c r="P191" s="315">
        <f t="shared" si="97"/>
        <v>8</v>
      </c>
      <c r="Q191" s="315">
        <f t="shared" si="98"/>
        <v>22</v>
      </c>
      <c r="R191" s="316">
        <v>0</v>
      </c>
      <c r="S191" s="316">
        <v>0</v>
      </c>
      <c r="T191" s="315">
        <f t="shared" si="99"/>
        <v>0</v>
      </c>
    </row>
    <row r="192" spans="1:20" ht="51" hidden="1" outlineLevel="1">
      <c r="A192" s="313" t="s">
        <v>2769</v>
      </c>
      <c r="B192" s="314" t="s">
        <v>2770</v>
      </c>
      <c r="C192" s="406">
        <v>10</v>
      </c>
      <c r="D192" s="406">
        <v>0</v>
      </c>
      <c r="E192" s="406">
        <v>0</v>
      </c>
      <c r="F192" s="406">
        <v>0</v>
      </c>
      <c r="G192" s="406">
        <v>0</v>
      </c>
      <c r="H192" s="406">
        <v>4</v>
      </c>
      <c r="I192" s="406">
        <v>10</v>
      </c>
      <c r="J192" s="406">
        <v>0</v>
      </c>
      <c r="K192" s="406">
        <v>0</v>
      </c>
      <c r="L192" s="406">
        <v>0</v>
      </c>
      <c r="M192" s="406">
        <v>0</v>
      </c>
      <c r="N192" s="406">
        <v>0</v>
      </c>
      <c r="O192" s="315">
        <f t="shared" si="96"/>
        <v>14</v>
      </c>
      <c r="P192" s="315">
        <f t="shared" si="97"/>
        <v>10</v>
      </c>
      <c r="Q192" s="315">
        <f t="shared" si="98"/>
        <v>24</v>
      </c>
      <c r="R192" s="316">
        <v>0</v>
      </c>
      <c r="S192" s="316">
        <v>0</v>
      </c>
      <c r="T192" s="315">
        <f t="shared" si="99"/>
        <v>0</v>
      </c>
    </row>
    <row r="193" spans="1:20" ht="51" hidden="1" outlineLevel="1">
      <c r="A193" s="313" t="s">
        <v>2771</v>
      </c>
      <c r="B193" s="314" t="s">
        <v>2772</v>
      </c>
      <c r="C193" s="406">
        <v>39</v>
      </c>
      <c r="D193" s="406">
        <v>2</v>
      </c>
      <c r="E193" s="406">
        <v>8</v>
      </c>
      <c r="F193" s="406">
        <v>10</v>
      </c>
      <c r="G193" s="406">
        <v>1</v>
      </c>
      <c r="H193" s="406">
        <v>33</v>
      </c>
      <c r="I193" s="406">
        <v>7</v>
      </c>
      <c r="J193" s="406">
        <v>1</v>
      </c>
      <c r="K193" s="406">
        <v>1</v>
      </c>
      <c r="L193" s="406">
        <v>0</v>
      </c>
      <c r="M193" s="406">
        <v>0</v>
      </c>
      <c r="N193" s="406">
        <v>2</v>
      </c>
      <c r="O193" s="315">
        <f t="shared" si="96"/>
        <v>93</v>
      </c>
      <c r="P193" s="315">
        <f t="shared" si="97"/>
        <v>11</v>
      </c>
      <c r="Q193" s="315">
        <f t="shared" si="98"/>
        <v>104</v>
      </c>
      <c r="R193" s="316">
        <v>0</v>
      </c>
      <c r="S193" s="316">
        <v>0</v>
      </c>
      <c r="T193" s="315">
        <f t="shared" si="99"/>
        <v>0</v>
      </c>
    </row>
    <row r="194" spans="1:20" ht="51" collapsed="1">
      <c r="A194" s="298" t="s">
        <v>2773</v>
      </c>
      <c r="B194" s="47" t="s">
        <v>2774</v>
      </c>
      <c r="C194" s="52">
        <f t="shared" ref="C194:T194" si="100">SUM(C195:C198)</f>
        <v>407</v>
      </c>
      <c r="D194" s="52">
        <f t="shared" si="100"/>
        <v>24</v>
      </c>
      <c r="E194" s="52">
        <f t="shared" si="100"/>
        <v>57</v>
      </c>
      <c r="F194" s="52">
        <f t="shared" si="100"/>
        <v>70</v>
      </c>
      <c r="G194" s="53">
        <f t="shared" si="100"/>
        <v>17</v>
      </c>
      <c r="H194" s="53">
        <f t="shared" si="100"/>
        <v>428</v>
      </c>
      <c r="I194" s="52">
        <f t="shared" si="100"/>
        <v>86</v>
      </c>
      <c r="J194" s="52">
        <f t="shared" si="100"/>
        <v>7</v>
      </c>
      <c r="K194" s="52">
        <f t="shared" si="100"/>
        <v>10</v>
      </c>
      <c r="L194" s="52">
        <f t="shared" si="100"/>
        <v>17</v>
      </c>
      <c r="M194" s="53">
        <f t="shared" si="100"/>
        <v>3</v>
      </c>
      <c r="N194" s="53">
        <f t="shared" si="100"/>
        <v>73</v>
      </c>
      <c r="O194" s="73">
        <f t="shared" si="100"/>
        <v>1003</v>
      </c>
      <c r="P194" s="73">
        <f t="shared" si="100"/>
        <v>196</v>
      </c>
      <c r="Q194" s="73">
        <f t="shared" si="100"/>
        <v>1199</v>
      </c>
      <c r="R194" s="37">
        <f t="shared" si="100"/>
        <v>7</v>
      </c>
      <c r="S194" s="37">
        <f t="shared" si="100"/>
        <v>0</v>
      </c>
      <c r="T194" s="73">
        <f t="shared" si="100"/>
        <v>7</v>
      </c>
    </row>
    <row r="195" spans="1:20" ht="76.5" hidden="1" outlineLevel="1">
      <c r="A195" s="313" t="s">
        <v>2775</v>
      </c>
      <c r="B195" s="314" t="s">
        <v>2776</v>
      </c>
      <c r="C195" s="406">
        <v>76</v>
      </c>
      <c r="D195" s="406">
        <v>7</v>
      </c>
      <c r="E195" s="406">
        <v>11</v>
      </c>
      <c r="F195" s="406">
        <v>25</v>
      </c>
      <c r="G195" s="406">
        <v>5</v>
      </c>
      <c r="H195" s="406">
        <v>106</v>
      </c>
      <c r="I195" s="406">
        <v>17</v>
      </c>
      <c r="J195" s="406">
        <v>0</v>
      </c>
      <c r="K195" s="406">
        <v>3</v>
      </c>
      <c r="L195" s="406">
        <v>5</v>
      </c>
      <c r="M195" s="406">
        <v>0</v>
      </c>
      <c r="N195" s="406">
        <v>17</v>
      </c>
      <c r="O195" s="315">
        <f t="shared" ref="O195:O198" si="101">SUM(C195:H195)</f>
        <v>230</v>
      </c>
      <c r="P195" s="315">
        <f t="shared" ref="P195:P198" si="102">SUM(I195:N195)</f>
        <v>42</v>
      </c>
      <c r="Q195" s="315">
        <f t="shared" ref="Q195:Q198" si="103">O195+P195</f>
        <v>272</v>
      </c>
      <c r="R195" s="316">
        <v>0</v>
      </c>
      <c r="S195" s="316">
        <v>0</v>
      </c>
      <c r="T195" s="315">
        <f t="shared" ref="T195:T198" si="104">+S195+R195</f>
        <v>0</v>
      </c>
    </row>
    <row r="196" spans="1:20" ht="76.5" hidden="1" outlineLevel="1">
      <c r="A196" s="313" t="s">
        <v>2777</v>
      </c>
      <c r="B196" s="314" t="s">
        <v>2778</v>
      </c>
      <c r="C196" s="406">
        <v>46</v>
      </c>
      <c r="D196" s="406">
        <v>5</v>
      </c>
      <c r="E196" s="406">
        <v>11</v>
      </c>
      <c r="F196" s="406">
        <v>8</v>
      </c>
      <c r="G196" s="406">
        <v>2</v>
      </c>
      <c r="H196" s="406">
        <v>51</v>
      </c>
      <c r="I196" s="406">
        <v>16</v>
      </c>
      <c r="J196" s="406">
        <v>2</v>
      </c>
      <c r="K196" s="406">
        <v>2</v>
      </c>
      <c r="L196" s="406">
        <v>2</v>
      </c>
      <c r="M196" s="406">
        <v>0</v>
      </c>
      <c r="N196" s="406">
        <v>6</v>
      </c>
      <c r="O196" s="315">
        <f t="shared" si="101"/>
        <v>123</v>
      </c>
      <c r="P196" s="315">
        <f t="shared" si="102"/>
        <v>28</v>
      </c>
      <c r="Q196" s="315">
        <f t="shared" si="103"/>
        <v>151</v>
      </c>
      <c r="R196" s="316">
        <v>0</v>
      </c>
      <c r="S196" s="316">
        <v>0</v>
      </c>
      <c r="T196" s="315">
        <f t="shared" si="104"/>
        <v>0</v>
      </c>
    </row>
    <row r="197" spans="1:20" ht="76.5" hidden="1" outlineLevel="1">
      <c r="A197" s="313" t="s">
        <v>2779</v>
      </c>
      <c r="B197" s="314" t="s">
        <v>2780</v>
      </c>
      <c r="C197" s="406">
        <v>7</v>
      </c>
      <c r="D197" s="406">
        <v>0</v>
      </c>
      <c r="E197" s="406">
        <v>0</v>
      </c>
      <c r="F197" s="406">
        <v>0</v>
      </c>
      <c r="G197" s="406">
        <v>0</v>
      </c>
      <c r="H197" s="406">
        <v>1</v>
      </c>
      <c r="I197" s="406">
        <v>0</v>
      </c>
      <c r="J197" s="406">
        <v>0</v>
      </c>
      <c r="K197" s="406">
        <v>0</v>
      </c>
      <c r="L197" s="406">
        <v>1</v>
      </c>
      <c r="M197" s="406">
        <v>0</v>
      </c>
      <c r="N197" s="406">
        <v>1</v>
      </c>
      <c r="O197" s="315">
        <f t="shared" si="101"/>
        <v>8</v>
      </c>
      <c r="P197" s="315">
        <f t="shared" si="102"/>
        <v>2</v>
      </c>
      <c r="Q197" s="315">
        <f t="shared" si="103"/>
        <v>10</v>
      </c>
      <c r="R197" s="316">
        <v>0</v>
      </c>
      <c r="S197" s="316">
        <v>0</v>
      </c>
      <c r="T197" s="315">
        <f t="shared" si="104"/>
        <v>0</v>
      </c>
    </row>
    <row r="198" spans="1:20" ht="63.75" hidden="1" outlineLevel="1">
      <c r="A198" s="313" t="s">
        <v>2781</v>
      </c>
      <c r="B198" s="314" t="s">
        <v>2782</v>
      </c>
      <c r="C198" s="406">
        <v>278</v>
      </c>
      <c r="D198" s="406">
        <v>12</v>
      </c>
      <c r="E198" s="406">
        <v>35</v>
      </c>
      <c r="F198" s="406">
        <v>37</v>
      </c>
      <c r="G198" s="406">
        <v>10</v>
      </c>
      <c r="H198" s="406">
        <v>270</v>
      </c>
      <c r="I198" s="406">
        <v>53</v>
      </c>
      <c r="J198" s="406">
        <v>5</v>
      </c>
      <c r="K198" s="406">
        <v>5</v>
      </c>
      <c r="L198" s="406">
        <v>9</v>
      </c>
      <c r="M198" s="406">
        <v>3</v>
      </c>
      <c r="N198" s="406">
        <v>49</v>
      </c>
      <c r="O198" s="315">
        <f t="shared" si="101"/>
        <v>642</v>
      </c>
      <c r="P198" s="315">
        <f t="shared" si="102"/>
        <v>124</v>
      </c>
      <c r="Q198" s="315">
        <f t="shared" si="103"/>
        <v>766</v>
      </c>
      <c r="R198" s="316">
        <v>7</v>
      </c>
      <c r="S198" s="316">
        <v>0</v>
      </c>
      <c r="T198" s="315">
        <f t="shared" si="104"/>
        <v>7</v>
      </c>
    </row>
    <row r="199" spans="1:20" ht="51" collapsed="1">
      <c r="A199" s="298" t="s">
        <v>2783</v>
      </c>
      <c r="B199" s="47" t="s">
        <v>2784</v>
      </c>
      <c r="C199" s="52">
        <v>31801</v>
      </c>
      <c r="D199" s="52">
        <v>2020</v>
      </c>
      <c r="E199" s="52">
        <v>3429</v>
      </c>
      <c r="F199" s="52">
        <v>4761</v>
      </c>
      <c r="G199" s="53">
        <v>1279</v>
      </c>
      <c r="H199" s="53">
        <v>26551</v>
      </c>
      <c r="I199" s="52">
        <v>9743</v>
      </c>
      <c r="J199" s="52">
        <v>432</v>
      </c>
      <c r="K199" s="52">
        <v>717</v>
      </c>
      <c r="L199" s="52">
        <v>914</v>
      </c>
      <c r="M199" s="53">
        <v>263</v>
      </c>
      <c r="N199" s="53">
        <v>3792</v>
      </c>
      <c r="O199" s="73">
        <f t="shared" ref="O199" si="105">SUM(C199:H199)</f>
        <v>69841</v>
      </c>
      <c r="P199" s="73">
        <f t="shared" ref="P199" si="106">SUM(I199:N199)</f>
        <v>15861</v>
      </c>
      <c r="Q199" s="73">
        <f t="shared" ref="Q199" si="107">O199+P199</f>
        <v>85702</v>
      </c>
      <c r="R199" s="37">
        <v>329</v>
      </c>
      <c r="S199" s="37">
        <v>19</v>
      </c>
      <c r="T199" s="73">
        <f t="shared" ref="T199" si="108">+S199+R199</f>
        <v>348</v>
      </c>
    </row>
    <row r="200" spans="1:20" ht="17.25" customHeight="1">
      <c r="A200" s="80"/>
      <c r="B200" s="81" t="s">
        <v>3183</v>
      </c>
      <c r="C200" s="85">
        <f>+C199+C194+C189+C181+C171+C166+C156+C142+C133+C127+C116+C96+C90+C73+C54+C37+C33+C28+C23+C16+C11+C7</f>
        <v>87663</v>
      </c>
      <c r="D200" s="85">
        <f t="shared" ref="D200:T200" si="109">+D199+D194+D189+D181+D171+D166+D156+D142+D133+D127+D116+D96+D90+D73+D54+D37+D33+D28+D23+D16+D11+D7</f>
        <v>5738</v>
      </c>
      <c r="E200" s="85">
        <f t="shared" si="109"/>
        <v>9943</v>
      </c>
      <c r="F200" s="85">
        <f t="shared" si="109"/>
        <v>13721</v>
      </c>
      <c r="G200" s="85">
        <f t="shared" si="109"/>
        <v>3758</v>
      </c>
      <c r="H200" s="85">
        <f t="shared" si="109"/>
        <v>86099</v>
      </c>
      <c r="I200" s="85">
        <f t="shared" si="109"/>
        <v>19515</v>
      </c>
      <c r="J200" s="85">
        <f t="shared" si="109"/>
        <v>1073</v>
      </c>
      <c r="K200" s="85">
        <f t="shared" si="109"/>
        <v>1677</v>
      </c>
      <c r="L200" s="85">
        <f t="shared" si="109"/>
        <v>2222</v>
      </c>
      <c r="M200" s="85">
        <f t="shared" si="109"/>
        <v>621</v>
      </c>
      <c r="N200" s="85">
        <f t="shared" si="109"/>
        <v>9517</v>
      </c>
      <c r="O200" s="85">
        <f t="shared" si="109"/>
        <v>206922</v>
      </c>
      <c r="P200" s="85">
        <f t="shared" si="109"/>
        <v>34625</v>
      </c>
      <c r="Q200" s="85">
        <f t="shared" si="109"/>
        <v>241547</v>
      </c>
      <c r="R200" s="85">
        <f t="shared" si="109"/>
        <v>1219</v>
      </c>
      <c r="S200" s="85">
        <f t="shared" si="109"/>
        <v>33</v>
      </c>
      <c r="T200" s="85">
        <f t="shared" si="109"/>
        <v>1252</v>
      </c>
    </row>
    <row r="201" spans="1:20" ht="15.75">
      <c r="A201" s="655" t="s">
        <v>3233</v>
      </c>
      <c r="B201" s="655"/>
      <c r="C201" s="655"/>
      <c r="D201" s="656"/>
      <c r="E201" s="656"/>
      <c r="F201" s="656"/>
      <c r="G201" s="656"/>
      <c r="H201" s="656"/>
      <c r="I201" s="656"/>
      <c r="J201" s="656"/>
      <c r="K201" s="656"/>
      <c r="L201" s="656"/>
      <c r="M201" s="656"/>
      <c r="N201" s="656"/>
      <c r="O201" s="656"/>
      <c r="P201" s="656"/>
      <c r="Q201" s="656"/>
      <c r="R201" s="656"/>
      <c r="S201" s="656"/>
      <c r="T201" s="656"/>
    </row>
  </sheetData>
  <mergeCells count="9">
    <mergeCell ref="A1:T1"/>
    <mergeCell ref="A2:T2"/>
    <mergeCell ref="A4:A6"/>
    <mergeCell ref="B4:B6"/>
    <mergeCell ref="C4:Q4"/>
    <mergeCell ref="C5:H5"/>
    <mergeCell ref="I5:N5"/>
    <mergeCell ref="O5:Q5"/>
    <mergeCell ref="R4:T5"/>
  </mergeCells>
  <printOptions horizontalCentered="1" verticalCentered="1"/>
  <pageMargins left="0.31496062992125984" right="0.27559055118110237" top="0.39370078740157483" bottom="0" header="0.31496062992125984" footer="0.31496062992125984"/>
  <pageSetup paperSize="9" scale="58" fitToHeight="8" orientation="portrait" r:id="rId1"/>
  <ignoredErrors>
    <ignoredError sqref="E6:N6" numberStoredAsText="1"/>
    <ignoredError sqref="O8:P8 C194:N194 R194:S194 O199:P199" formulaRange="1"/>
    <ignoredError sqref="O11:P11 O16:P16 O23:P23 O28:P28 O33:P33 O37:P37 O54:P54 O73:P73 O90:P90 O96:P96 O116:P116 O127:P127 O133:P133 O142:P142 O156:P156 O166:P166 O171:P171 O181:P181 O189:P189 Q194 O194:P194 T194" formula="1" formulaRange="1"/>
    <ignoredError sqref="Q16 Q23 Q28 Q33 Q37 Q54:T54 Q73:T73 Q90:T90 Q96:T96 Q116:T116 Q127:T127 Q133:T133 Q142:T142 Q156:T156 Q166:T166 Q171:T171 Q181:T181 Q189:T189" formula="1"/>
  </ignoredErrors>
</worksheet>
</file>

<file path=xl/worksheets/sheet41.xml><?xml version="1.0" encoding="utf-8"?>
<worksheet xmlns="http://schemas.openxmlformats.org/spreadsheetml/2006/main" xmlns:r="http://schemas.openxmlformats.org/officeDocument/2006/relationships">
  <dimension ref="A1:T33"/>
  <sheetViews>
    <sheetView showGridLines="0" zoomScaleNormal="100" workbookViewId="0">
      <pane xSplit="3" ySplit="6" topLeftCell="D27"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5.85546875" style="55" customWidth="1"/>
    <col min="2" max="3" width="9.140625" style="55" customWidth="1"/>
    <col min="4" max="5" width="10.42578125" style="55" customWidth="1"/>
    <col min="6" max="9" width="7.140625" style="55" customWidth="1"/>
    <col min="10" max="11" width="10.7109375" style="55" customWidth="1"/>
    <col min="12" max="15" width="7.5703125" style="55" customWidth="1"/>
    <col min="16" max="18" width="8" style="55" customWidth="1"/>
    <col min="19" max="16384" width="9.140625" style="55"/>
  </cols>
  <sheetData>
    <row r="1" spans="1:18">
      <c r="A1" s="1036" t="s">
        <v>3171</v>
      </c>
      <c r="B1" s="1036"/>
      <c r="C1" s="1036"/>
      <c r="D1" s="1036"/>
      <c r="E1" s="1036"/>
      <c r="F1" s="1036"/>
      <c r="G1" s="1036"/>
      <c r="H1" s="1036"/>
      <c r="I1" s="1036"/>
      <c r="J1" s="1036"/>
      <c r="K1" s="1036"/>
      <c r="L1" s="1036"/>
      <c r="M1" s="1036"/>
      <c r="N1" s="1036"/>
      <c r="O1" s="1036"/>
      <c r="P1" s="1036"/>
      <c r="Q1" s="1036"/>
      <c r="R1" s="1036"/>
    </row>
    <row r="2" spans="1:18" s="56" customFormat="1">
      <c r="A2" s="1043" t="s">
        <v>3126</v>
      </c>
      <c r="B2" s="1043"/>
      <c r="C2" s="1043"/>
      <c r="D2" s="1043"/>
      <c r="E2" s="1043"/>
      <c r="F2" s="1043"/>
      <c r="G2" s="1043"/>
      <c r="H2" s="1043"/>
      <c r="I2" s="1043"/>
      <c r="J2" s="1043"/>
      <c r="K2" s="1043"/>
      <c r="L2" s="1043"/>
      <c r="M2" s="1043"/>
      <c r="N2" s="1043"/>
      <c r="O2" s="1043"/>
      <c r="P2" s="1043"/>
      <c r="Q2" s="1043"/>
      <c r="R2" s="1043"/>
    </row>
    <row r="3" spans="1:18" ht="9.75" customHeight="1">
      <c r="A3" s="1044"/>
      <c r="B3" s="1044"/>
      <c r="C3" s="1044"/>
      <c r="D3" s="1044"/>
      <c r="E3" s="1044"/>
      <c r="F3" s="1044"/>
      <c r="G3" s="1044"/>
      <c r="H3" s="1044"/>
      <c r="I3" s="1044"/>
      <c r="J3" s="1044"/>
      <c r="K3" s="1044"/>
      <c r="L3" s="1044"/>
      <c r="M3" s="1044"/>
      <c r="N3" s="1044"/>
      <c r="O3" s="1044"/>
      <c r="P3" s="1044"/>
      <c r="Q3" s="1044"/>
      <c r="R3" s="1044"/>
    </row>
    <row r="4" spans="1:18" ht="28.5" customHeight="1">
      <c r="A4" s="822" t="s">
        <v>1997</v>
      </c>
      <c r="B4" s="1045" t="s">
        <v>3109</v>
      </c>
      <c r="C4" s="1046"/>
      <c r="D4" s="769" t="s">
        <v>2906</v>
      </c>
      <c r="E4" s="770"/>
      <c r="F4" s="770"/>
      <c r="G4" s="770"/>
      <c r="H4" s="770"/>
      <c r="I4" s="770"/>
      <c r="J4" s="770"/>
      <c r="K4" s="770"/>
      <c r="L4" s="770"/>
      <c r="M4" s="770"/>
      <c r="N4" s="770"/>
      <c r="O4" s="770"/>
      <c r="P4" s="770"/>
      <c r="Q4" s="770"/>
      <c r="R4" s="770"/>
    </row>
    <row r="5" spans="1:18" ht="19.5" customHeight="1">
      <c r="A5" s="823"/>
      <c r="B5" s="1047"/>
      <c r="C5" s="1048"/>
      <c r="D5" s="769" t="s">
        <v>1109</v>
      </c>
      <c r="E5" s="770"/>
      <c r="F5" s="770"/>
      <c r="G5" s="770"/>
      <c r="H5" s="770"/>
      <c r="I5" s="770"/>
      <c r="J5" s="769" t="s">
        <v>1110</v>
      </c>
      <c r="K5" s="770"/>
      <c r="L5" s="770"/>
      <c r="M5" s="770"/>
      <c r="N5" s="770"/>
      <c r="O5" s="770"/>
      <c r="P5" s="769" t="s">
        <v>1111</v>
      </c>
      <c r="Q5" s="770"/>
      <c r="R5" s="832"/>
    </row>
    <row r="6" spans="1:18" ht="66.75" customHeight="1">
      <c r="A6" s="824"/>
      <c r="B6" s="1049"/>
      <c r="C6" s="1050"/>
      <c r="D6" s="611" t="s">
        <v>2980</v>
      </c>
      <c r="E6" s="611" t="s">
        <v>2981</v>
      </c>
      <c r="F6" s="611" t="s">
        <v>2895</v>
      </c>
      <c r="G6" s="611" t="s">
        <v>2896</v>
      </c>
      <c r="H6" s="611" t="s">
        <v>2897</v>
      </c>
      <c r="I6" s="611" t="s">
        <v>2982</v>
      </c>
      <c r="J6" s="611" t="s">
        <v>2980</v>
      </c>
      <c r="K6" s="611" t="s">
        <v>2981</v>
      </c>
      <c r="L6" s="611" t="s">
        <v>2895</v>
      </c>
      <c r="M6" s="611" t="s">
        <v>2896</v>
      </c>
      <c r="N6" s="611" t="s">
        <v>2897</v>
      </c>
      <c r="O6" s="611" t="s">
        <v>2982</v>
      </c>
      <c r="P6" s="580" t="s">
        <v>1008</v>
      </c>
      <c r="Q6" s="579" t="s">
        <v>1009</v>
      </c>
      <c r="R6" s="578" t="s">
        <v>1010</v>
      </c>
    </row>
    <row r="7" spans="1:18" ht="17.100000000000001" customHeight="1">
      <c r="A7" s="57" t="s">
        <v>2089</v>
      </c>
      <c r="B7" s="58">
        <v>0</v>
      </c>
      <c r="C7" s="59">
        <v>4.0972222222222222E-2</v>
      </c>
      <c r="D7" s="26">
        <v>1252</v>
      </c>
      <c r="E7" s="26">
        <v>107</v>
      </c>
      <c r="F7" s="26">
        <v>141</v>
      </c>
      <c r="G7" s="26">
        <v>208</v>
      </c>
      <c r="H7" s="26">
        <v>57</v>
      </c>
      <c r="I7" s="130">
        <v>1211</v>
      </c>
      <c r="J7" s="60">
        <v>333</v>
      </c>
      <c r="K7" s="60">
        <v>25</v>
      </c>
      <c r="L7" s="60">
        <v>36</v>
      </c>
      <c r="M7" s="60">
        <v>34</v>
      </c>
      <c r="N7" s="26">
        <v>10</v>
      </c>
      <c r="O7" s="130">
        <v>153</v>
      </c>
      <c r="P7" s="617">
        <f>SUM(D7:I7)</f>
        <v>2976</v>
      </c>
      <c r="Q7" s="617">
        <f>SUM(J7:O7)</f>
        <v>591</v>
      </c>
      <c r="R7" s="617">
        <f>+Q7+P7</f>
        <v>3567</v>
      </c>
    </row>
    <row r="8" spans="1:18" ht="17.100000000000001" customHeight="1">
      <c r="A8" s="57" t="s">
        <v>1011</v>
      </c>
      <c r="B8" s="58">
        <v>4.1666666666666664E-2</v>
      </c>
      <c r="C8" s="59">
        <v>8.2638888888888887E-2</v>
      </c>
      <c r="D8" s="26">
        <v>1443</v>
      </c>
      <c r="E8" s="26">
        <v>168</v>
      </c>
      <c r="F8" s="26">
        <v>193</v>
      </c>
      <c r="G8" s="26">
        <v>288</v>
      </c>
      <c r="H8" s="26">
        <v>88</v>
      </c>
      <c r="I8" s="130">
        <v>1518</v>
      </c>
      <c r="J8" s="60">
        <v>257</v>
      </c>
      <c r="K8" s="60">
        <v>18</v>
      </c>
      <c r="L8" s="60">
        <v>28</v>
      </c>
      <c r="M8" s="60">
        <v>36</v>
      </c>
      <c r="N8" s="26">
        <v>13</v>
      </c>
      <c r="O8" s="130">
        <v>154</v>
      </c>
      <c r="P8" s="617">
        <f t="shared" ref="P8:P30" si="0">SUM(D8:I8)</f>
        <v>3698</v>
      </c>
      <c r="Q8" s="617">
        <f t="shared" ref="Q8:Q31" si="1">SUM(J8:O8)</f>
        <v>506</v>
      </c>
      <c r="R8" s="617">
        <f t="shared" ref="R8:R31" si="2">+Q8+P8</f>
        <v>4204</v>
      </c>
    </row>
    <row r="9" spans="1:18" ht="17.100000000000001" customHeight="1">
      <c r="A9" s="57" t="s">
        <v>1013</v>
      </c>
      <c r="B9" s="58">
        <v>8.3333333333333329E-2</v>
      </c>
      <c r="C9" s="59">
        <v>0.12430555555555556</v>
      </c>
      <c r="D9" s="26">
        <v>1335</v>
      </c>
      <c r="E9" s="26">
        <v>148</v>
      </c>
      <c r="F9" s="26">
        <v>179</v>
      </c>
      <c r="G9" s="26">
        <v>239</v>
      </c>
      <c r="H9" s="26">
        <v>71</v>
      </c>
      <c r="I9" s="130">
        <v>1430</v>
      </c>
      <c r="J9" s="60">
        <v>264</v>
      </c>
      <c r="K9" s="60">
        <v>23</v>
      </c>
      <c r="L9" s="60">
        <v>25</v>
      </c>
      <c r="M9" s="60">
        <v>41</v>
      </c>
      <c r="N9" s="26">
        <v>11</v>
      </c>
      <c r="O9" s="130">
        <v>148</v>
      </c>
      <c r="P9" s="617">
        <f t="shared" si="0"/>
        <v>3402</v>
      </c>
      <c r="Q9" s="617">
        <f t="shared" si="1"/>
        <v>512</v>
      </c>
      <c r="R9" s="617">
        <f t="shared" si="2"/>
        <v>3914</v>
      </c>
    </row>
    <row r="10" spans="1:18" ht="17.100000000000001" customHeight="1">
      <c r="A10" s="57" t="s">
        <v>1015</v>
      </c>
      <c r="B10" s="58">
        <v>0.125</v>
      </c>
      <c r="C10" s="59">
        <v>0.16597222222222222</v>
      </c>
      <c r="D10" s="26">
        <v>1186</v>
      </c>
      <c r="E10" s="26">
        <v>106</v>
      </c>
      <c r="F10" s="26">
        <v>161</v>
      </c>
      <c r="G10" s="26">
        <v>199</v>
      </c>
      <c r="H10" s="26">
        <v>62</v>
      </c>
      <c r="I10" s="130">
        <v>1260</v>
      </c>
      <c r="J10" s="60">
        <v>265</v>
      </c>
      <c r="K10" s="60">
        <v>24</v>
      </c>
      <c r="L10" s="60">
        <v>24</v>
      </c>
      <c r="M10" s="60">
        <v>34</v>
      </c>
      <c r="N10" s="26">
        <v>6</v>
      </c>
      <c r="O10" s="130">
        <v>122</v>
      </c>
      <c r="P10" s="617">
        <f t="shared" si="0"/>
        <v>2974</v>
      </c>
      <c r="Q10" s="617">
        <f t="shared" si="1"/>
        <v>475</v>
      </c>
      <c r="R10" s="617">
        <f t="shared" si="2"/>
        <v>3449</v>
      </c>
    </row>
    <row r="11" spans="1:18" ht="17.100000000000001" customHeight="1">
      <c r="A11" s="57" t="s">
        <v>1115</v>
      </c>
      <c r="B11" s="58">
        <v>0.16666666666666666</v>
      </c>
      <c r="C11" s="59">
        <v>0.2076388888888889</v>
      </c>
      <c r="D11" s="26">
        <v>1033</v>
      </c>
      <c r="E11" s="26">
        <v>53</v>
      </c>
      <c r="F11" s="26">
        <v>124</v>
      </c>
      <c r="G11" s="26">
        <v>169</v>
      </c>
      <c r="H11" s="26">
        <v>67</v>
      </c>
      <c r="I11" s="130">
        <v>1171</v>
      </c>
      <c r="J11" s="60">
        <v>248</v>
      </c>
      <c r="K11" s="60">
        <v>12</v>
      </c>
      <c r="L11" s="60">
        <v>29</v>
      </c>
      <c r="M11" s="60">
        <v>30</v>
      </c>
      <c r="N11" s="26">
        <v>9</v>
      </c>
      <c r="O11" s="130">
        <v>117</v>
      </c>
      <c r="P11" s="617">
        <f t="shared" si="0"/>
        <v>2617</v>
      </c>
      <c r="Q11" s="617">
        <f t="shared" si="1"/>
        <v>445</v>
      </c>
      <c r="R11" s="617">
        <f t="shared" si="2"/>
        <v>3062</v>
      </c>
    </row>
    <row r="12" spans="1:18" ht="17.100000000000001" customHeight="1">
      <c r="A12" s="57" t="s">
        <v>1017</v>
      </c>
      <c r="B12" s="58">
        <v>0.20833333333333334</v>
      </c>
      <c r="C12" s="59">
        <v>0.24930555555555556</v>
      </c>
      <c r="D12" s="26">
        <v>1124</v>
      </c>
      <c r="E12" s="26">
        <v>68</v>
      </c>
      <c r="F12" s="26">
        <v>152</v>
      </c>
      <c r="G12" s="26">
        <v>185</v>
      </c>
      <c r="H12" s="26">
        <v>64</v>
      </c>
      <c r="I12" s="130">
        <v>1158</v>
      </c>
      <c r="J12" s="60">
        <v>302</v>
      </c>
      <c r="K12" s="60">
        <v>13</v>
      </c>
      <c r="L12" s="60">
        <v>22</v>
      </c>
      <c r="M12" s="60">
        <v>32</v>
      </c>
      <c r="N12" s="26">
        <v>10</v>
      </c>
      <c r="O12" s="130">
        <v>115</v>
      </c>
      <c r="P12" s="617">
        <f t="shared" si="0"/>
        <v>2751</v>
      </c>
      <c r="Q12" s="617">
        <f t="shared" si="1"/>
        <v>494</v>
      </c>
      <c r="R12" s="617">
        <f t="shared" si="2"/>
        <v>3245</v>
      </c>
    </row>
    <row r="13" spans="1:18" ht="17.100000000000001" customHeight="1">
      <c r="A13" s="57" t="s">
        <v>1019</v>
      </c>
      <c r="B13" s="58">
        <v>0.25</v>
      </c>
      <c r="C13" s="59">
        <v>0.29097222222222224</v>
      </c>
      <c r="D13" s="26">
        <v>1091</v>
      </c>
      <c r="E13" s="26">
        <v>80</v>
      </c>
      <c r="F13" s="26">
        <v>153</v>
      </c>
      <c r="G13" s="26">
        <v>175</v>
      </c>
      <c r="H13" s="26">
        <v>52</v>
      </c>
      <c r="I13" s="130">
        <v>1162</v>
      </c>
      <c r="J13" s="60">
        <v>313</v>
      </c>
      <c r="K13" s="60">
        <v>17</v>
      </c>
      <c r="L13" s="60">
        <v>35</v>
      </c>
      <c r="M13" s="60">
        <v>28</v>
      </c>
      <c r="N13" s="26">
        <v>9</v>
      </c>
      <c r="O13" s="130">
        <v>183</v>
      </c>
      <c r="P13" s="617">
        <f t="shared" si="0"/>
        <v>2713</v>
      </c>
      <c r="Q13" s="617">
        <f t="shared" si="1"/>
        <v>585</v>
      </c>
      <c r="R13" s="617">
        <f t="shared" si="2"/>
        <v>3298</v>
      </c>
    </row>
    <row r="14" spans="1:18" ht="17.100000000000001" customHeight="1">
      <c r="A14" s="57" t="s">
        <v>1021</v>
      </c>
      <c r="B14" s="58">
        <v>0.29166666666666669</v>
      </c>
      <c r="C14" s="59">
        <v>0.33263888888888887</v>
      </c>
      <c r="D14" s="26">
        <v>1989</v>
      </c>
      <c r="E14" s="26">
        <v>178</v>
      </c>
      <c r="F14" s="26">
        <v>209</v>
      </c>
      <c r="G14" s="26">
        <v>291</v>
      </c>
      <c r="H14" s="26">
        <v>91</v>
      </c>
      <c r="I14" s="130">
        <v>1700</v>
      </c>
      <c r="J14" s="60">
        <v>705</v>
      </c>
      <c r="K14" s="60">
        <v>57</v>
      </c>
      <c r="L14" s="60">
        <v>60</v>
      </c>
      <c r="M14" s="60">
        <v>76</v>
      </c>
      <c r="N14" s="26">
        <v>29</v>
      </c>
      <c r="O14" s="130">
        <v>322</v>
      </c>
      <c r="P14" s="617">
        <f t="shared" si="0"/>
        <v>4458</v>
      </c>
      <c r="Q14" s="617">
        <f t="shared" si="1"/>
        <v>1249</v>
      </c>
      <c r="R14" s="617">
        <f t="shared" si="2"/>
        <v>5707</v>
      </c>
    </row>
    <row r="15" spans="1:18" ht="17.100000000000001" customHeight="1">
      <c r="A15" s="57" t="s">
        <v>1023</v>
      </c>
      <c r="B15" s="58">
        <v>0.33333333333333331</v>
      </c>
      <c r="C15" s="59">
        <v>0.3743055555555555</v>
      </c>
      <c r="D15" s="26">
        <v>4222</v>
      </c>
      <c r="E15" s="26">
        <v>377</v>
      </c>
      <c r="F15" s="26">
        <v>573</v>
      </c>
      <c r="G15" s="26">
        <v>737</v>
      </c>
      <c r="H15" s="26">
        <v>193</v>
      </c>
      <c r="I15" s="130">
        <v>4744</v>
      </c>
      <c r="J15" s="60">
        <v>1027</v>
      </c>
      <c r="K15" s="60">
        <v>100</v>
      </c>
      <c r="L15" s="60">
        <v>104</v>
      </c>
      <c r="M15" s="60">
        <v>137</v>
      </c>
      <c r="N15" s="26">
        <v>35</v>
      </c>
      <c r="O15" s="130">
        <v>533</v>
      </c>
      <c r="P15" s="617">
        <f t="shared" si="0"/>
        <v>10846</v>
      </c>
      <c r="Q15" s="617">
        <f t="shared" si="1"/>
        <v>1936</v>
      </c>
      <c r="R15" s="617">
        <f t="shared" si="2"/>
        <v>12782</v>
      </c>
    </row>
    <row r="16" spans="1:18" ht="17.100000000000001" customHeight="1">
      <c r="A16" s="57" t="s">
        <v>1025</v>
      </c>
      <c r="B16" s="58">
        <v>0.375</v>
      </c>
      <c r="C16" s="59">
        <v>0.41597222222222219</v>
      </c>
      <c r="D16" s="26">
        <v>6828</v>
      </c>
      <c r="E16" s="26">
        <v>695</v>
      </c>
      <c r="F16" s="26">
        <v>946</v>
      </c>
      <c r="G16" s="26">
        <v>1196</v>
      </c>
      <c r="H16" s="26">
        <v>299</v>
      </c>
      <c r="I16" s="130">
        <v>7560</v>
      </c>
      <c r="J16" s="60">
        <v>1326</v>
      </c>
      <c r="K16" s="60">
        <v>113</v>
      </c>
      <c r="L16" s="60">
        <v>135</v>
      </c>
      <c r="M16" s="60">
        <v>175</v>
      </c>
      <c r="N16" s="26">
        <v>39</v>
      </c>
      <c r="O16" s="130">
        <v>712</v>
      </c>
      <c r="P16" s="617">
        <f t="shared" si="0"/>
        <v>17524</v>
      </c>
      <c r="Q16" s="617">
        <f t="shared" si="1"/>
        <v>2500</v>
      </c>
      <c r="R16" s="617">
        <f t="shared" si="2"/>
        <v>20024</v>
      </c>
    </row>
    <row r="17" spans="1:18" ht="17.100000000000001" customHeight="1">
      <c r="A17" s="57">
        <v>10</v>
      </c>
      <c r="B17" s="58">
        <v>0.41666666666666669</v>
      </c>
      <c r="C17" s="59">
        <v>0.45763888888888887</v>
      </c>
      <c r="D17" s="26">
        <v>8278</v>
      </c>
      <c r="E17" s="26">
        <v>680</v>
      </c>
      <c r="F17" s="26">
        <v>1003</v>
      </c>
      <c r="G17" s="26">
        <v>1362</v>
      </c>
      <c r="H17" s="26">
        <v>352</v>
      </c>
      <c r="I17" s="130">
        <v>8238</v>
      </c>
      <c r="J17" s="60">
        <v>1610</v>
      </c>
      <c r="K17" s="60">
        <v>78</v>
      </c>
      <c r="L17" s="60">
        <v>160</v>
      </c>
      <c r="M17" s="60">
        <v>189</v>
      </c>
      <c r="N17" s="26">
        <v>51</v>
      </c>
      <c r="O17" s="130">
        <v>821</v>
      </c>
      <c r="P17" s="617">
        <f t="shared" si="0"/>
        <v>19913</v>
      </c>
      <c r="Q17" s="617">
        <f t="shared" si="1"/>
        <v>2909</v>
      </c>
      <c r="R17" s="617">
        <f t="shared" si="2"/>
        <v>22822</v>
      </c>
    </row>
    <row r="18" spans="1:18" ht="17.100000000000001" customHeight="1">
      <c r="A18" s="57">
        <f t="shared" ref="A18:A30" si="3">+A17+1</f>
        <v>11</v>
      </c>
      <c r="B18" s="58">
        <v>0.45833333333333331</v>
      </c>
      <c r="C18" s="59">
        <v>0.4993055555555555</v>
      </c>
      <c r="D18" s="26">
        <v>8832</v>
      </c>
      <c r="E18" s="26">
        <v>630</v>
      </c>
      <c r="F18" s="26">
        <v>1110</v>
      </c>
      <c r="G18" s="26">
        <v>1489</v>
      </c>
      <c r="H18" s="26">
        <v>366</v>
      </c>
      <c r="I18" s="130">
        <v>8708</v>
      </c>
      <c r="J18" s="60">
        <v>1659</v>
      </c>
      <c r="K18" s="60">
        <v>109</v>
      </c>
      <c r="L18" s="60">
        <v>162</v>
      </c>
      <c r="M18" s="60">
        <v>204</v>
      </c>
      <c r="N18" s="26">
        <v>56</v>
      </c>
      <c r="O18" s="130">
        <v>855</v>
      </c>
      <c r="P18" s="617">
        <f t="shared" si="0"/>
        <v>21135</v>
      </c>
      <c r="Q18" s="617">
        <f t="shared" si="1"/>
        <v>3045</v>
      </c>
      <c r="R18" s="617">
        <f t="shared" si="2"/>
        <v>24180</v>
      </c>
    </row>
    <row r="19" spans="1:18" ht="17.100000000000001" customHeight="1">
      <c r="A19" s="57">
        <f t="shared" si="3"/>
        <v>12</v>
      </c>
      <c r="B19" s="58">
        <v>0.5</v>
      </c>
      <c r="C19" s="59">
        <v>0.54097222222222219</v>
      </c>
      <c r="D19" s="26">
        <v>4313</v>
      </c>
      <c r="E19" s="26">
        <v>310</v>
      </c>
      <c r="F19" s="26">
        <v>491</v>
      </c>
      <c r="G19" s="26">
        <v>653</v>
      </c>
      <c r="H19" s="26">
        <v>164</v>
      </c>
      <c r="I19" s="130">
        <v>3865</v>
      </c>
      <c r="J19" s="60">
        <v>1243</v>
      </c>
      <c r="K19" s="60">
        <v>79</v>
      </c>
      <c r="L19" s="60">
        <v>116</v>
      </c>
      <c r="M19" s="60">
        <v>127</v>
      </c>
      <c r="N19" s="26">
        <v>29</v>
      </c>
      <c r="O19" s="130">
        <v>526</v>
      </c>
      <c r="P19" s="617">
        <f t="shared" si="0"/>
        <v>9796</v>
      </c>
      <c r="Q19" s="617">
        <f t="shared" si="1"/>
        <v>2120</v>
      </c>
      <c r="R19" s="617">
        <f t="shared" si="2"/>
        <v>11916</v>
      </c>
    </row>
    <row r="20" spans="1:18" ht="17.100000000000001" customHeight="1">
      <c r="A20" s="57">
        <f t="shared" si="3"/>
        <v>13</v>
      </c>
      <c r="B20" s="58">
        <v>0.54166666666666663</v>
      </c>
      <c r="C20" s="59">
        <v>0.58263888888888882</v>
      </c>
      <c r="D20" s="26">
        <v>5584</v>
      </c>
      <c r="E20" s="26">
        <v>300</v>
      </c>
      <c r="F20" s="26">
        <v>611</v>
      </c>
      <c r="G20" s="26">
        <v>838</v>
      </c>
      <c r="H20" s="26">
        <v>216</v>
      </c>
      <c r="I20" s="130">
        <v>5391</v>
      </c>
      <c r="J20" s="60">
        <v>1188</v>
      </c>
      <c r="K20" s="60">
        <v>50</v>
      </c>
      <c r="L20" s="60">
        <v>88</v>
      </c>
      <c r="M20" s="60">
        <v>112</v>
      </c>
      <c r="N20" s="26">
        <v>39</v>
      </c>
      <c r="O20" s="130">
        <v>595</v>
      </c>
      <c r="P20" s="617">
        <f t="shared" si="0"/>
        <v>12940</v>
      </c>
      <c r="Q20" s="617">
        <f t="shared" si="1"/>
        <v>2072</v>
      </c>
      <c r="R20" s="617">
        <f t="shared" si="2"/>
        <v>15012</v>
      </c>
    </row>
    <row r="21" spans="1:18" ht="17.100000000000001" customHeight="1">
      <c r="A21" s="57">
        <f t="shared" si="3"/>
        <v>14</v>
      </c>
      <c r="B21" s="58">
        <v>0.58333333333333337</v>
      </c>
      <c r="C21" s="59">
        <v>0.62430555555555556</v>
      </c>
      <c r="D21" s="26">
        <v>7537</v>
      </c>
      <c r="E21" s="26">
        <v>327</v>
      </c>
      <c r="F21" s="26">
        <v>777</v>
      </c>
      <c r="G21" s="26">
        <v>1107</v>
      </c>
      <c r="H21" s="26">
        <v>289</v>
      </c>
      <c r="I21" s="130">
        <v>7258</v>
      </c>
      <c r="J21" s="60">
        <v>1470</v>
      </c>
      <c r="K21" s="60">
        <v>52</v>
      </c>
      <c r="L21" s="60">
        <v>141</v>
      </c>
      <c r="M21" s="60">
        <v>169</v>
      </c>
      <c r="N21" s="26">
        <v>46</v>
      </c>
      <c r="O21" s="130">
        <v>725</v>
      </c>
      <c r="P21" s="617">
        <f t="shared" si="0"/>
        <v>17295</v>
      </c>
      <c r="Q21" s="617">
        <f t="shared" si="1"/>
        <v>2603</v>
      </c>
      <c r="R21" s="617">
        <f t="shared" si="2"/>
        <v>19898</v>
      </c>
    </row>
    <row r="22" spans="1:18" ht="17.100000000000001" customHeight="1">
      <c r="A22" s="57">
        <f t="shared" si="3"/>
        <v>15</v>
      </c>
      <c r="B22" s="58">
        <v>0.625</v>
      </c>
      <c r="C22" s="59">
        <v>0.66597222222222219</v>
      </c>
      <c r="D22" s="26">
        <v>7327</v>
      </c>
      <c r="E22" s="26">
        <v>284</v>
      </c>
      <c r="F22" s="26">
        <v>728</v>
      </c>
      <c r="G22" s="26">
        <v>1048</v>
      </c>
      <c r="H22" s="26">
        <v>258</v>
      </c>
      <c r="I22" s="130">
        <v>6676</v>
      </c>
      <c r="J22" s="60">
        <v>1629</v>
      </c>
      <c r="K22" s="60">
        <v>60</v>
      </c>
      <c r="L22" s="60">
        <v>122</v>
      </c>
      <c r="M22" s="60">
        <v>168</v>
      </c>
      <c r="N22" s="26">
        <v>61</v>
      </c>
      <c r="O22" s="130">
        <v>794</v>
      </c>
      <c r="P22" s="617">
        <f t="shared" si="0"/>
        <v>16321</v>
      </c>
      <c r="Q22" s="617">
        <f t="shared" si="1"/>
        <v>2834</v>
      </c>
      <c r="R22" s="617">
        <f t="shared" si="2"/>
        <v>19155</v>
      </c>
    </row>
    <row r="23" spans="1:18" ht="17.100000000000001" customHeight="1">
      <c r="A23" s="57">
        <f t="shared" si="3"/>
        <v>16</v>
      </c>
      <c r="B23" s="58">
        <v>0.66666666666666663</v>
      </c>
      <c r="C23" s="59">
        <v>0.70763888888888893</v>
      </c>
      <c r="D23" s="26">
        <v>6361</v>
      </c>
      <c r="E23" s="26">
        <v>244</v>
      </c>
      <c r="F23" s="26">
        <v>551</v>
      </c>
      <c r="G23" s="26">
        <v>821</v>
      </c>
      <c r="H23" s="26">
        <v>239</v>
      </c>
      <c r="I23" s="130">
        <v>6141</v>
      </c>
      <c r="J23" s="60">
        <v>1343</v>
      </c>
      <c r="K23" s="60">
        <v>62</v>
      </c>
      <c r="L23" s="60">
        <v>90</v>
      </c>
      <c r="M23" s="60">
        <v>135</v>
      </c>
      <c r="N23" s="26">
        <v>38</v>
      </c>
      <c r="O23" s="130">
        <v>668</v>
      </c>
      <c r="P23" s="617">
        <f t="shared" si="0"/>
        <v>14357</v>
      </c>
      <c r="Q23" s="617">
        <f t="shared" si="1"/>
        <v>2336</v>
      </c>
      <c r="R23" s="617">
        <f t="shared" si="2"/>
        <v>16693</v>
      </c>
    </row>
    <row r="24" spans="1:18" ht="17.100000000000001" customHeight="1">
      <c r="A24" s="57">
        <f t="shared" si="3"/>
        <v>17</v>
      </c>
      <c r="B24" s="58">
        <v>0.70833333333333337</v>
      </c>
      <c r="C24" s="59">
        <v>0.74930555555555556</v>
      </c>
      <c r="D24" s="26">
        <v>4736</v>
      </c>
      <c r="E24" s="26">
        <v>234</v>
      </c>
      <c r="F24" s="26">
        <v>481</v>
      </c>
      <c r="G24" s="26">
        <v>699</v>
      </c>
      <c r="H24" s="26">
        <v>214</v>
      </c>
      <c r="I24" s="130">
        <v>4596</v>
      </c>
      <c r="J24" s="60">
        <v>1020</v>
      </c>
      <c r="K24" s="60">
        <v>44</v>
      </c>
      <c r="L24" s="60">
        <v>63</v>
      </c>
      <c r="M24" s="60">
        <v>126</v>
      </c>
      <c r="N24" s="26">
        <v>24</v>
      </c>
      <c r="O24" s="130">
        <v>530</v>
      </c>
      <c r="P24" s="617">
        <f t="shared" si="0"/>
        <v>10960</v>
      </c>
      <c r="Q24" s="617">
        <f t="shared" si="1"/>
        <v>1807</v>
      </c>
      <c r="R24" s="617">
        <f t="shared" si="2"/>
        <v>12767</v>
      </c>
    </row>
    <row r="25" spans="1:18" ht="17.100000000000001" customHeight="1">
      <c r="A25" s="57">
        <f t="shared" si="3"/>
        <v>18</v>
      </c>
      <c r="B25" s="58">
        <v>0.75</v>
      </c>
      <c r="C25" s="59">
        <v>0.7909722222222223</v>
      </c>
      <c r="D25" s="26">
        <v>2791</v>
      </c>
      <c r="E25" s="26">
        <v>152</v>
      </c>
      <c r="F25" s="26">
        <v>299</v>
      </c>
      <c r="G25" s="26">
        <v>393</v>
      </c>
      <c r="H25" s="26">
        <v>109</v>
      </c>
      <c r="I25" s="130">
        <v>2623</v>
      </c>
      <c r="J25" s="60">
        <v>732</v>
      </c>
      <c r="K25" s="60">
        <v>32</v>
      </c>
      <c r="L25" s="60">
        <v>55</v>
      </c>
      <c r="M25" s="60">
        <v>77</v>
      </c>
      <c r="N25" s="26">
        <v>26</v>
      </c>
      <c r="O25" s="130">
        <v>371</v>
      </c>
      <c r="P25" s="617">
        <f t="shared" si="0"/>
        <v>6367</v>
      </c>
      <c r="Q25" s="617">
        <f t="shared" si="1"/>
        <v>1293</v>
      </c>
      <c r="R25" s="617">
        <f t="shared" si="2"/>
        <v>7660</v>
      </c>
    </row>
    <row r="26" spans="1:18" ht="17.100000000000001" customHeight="1">
      <c r="A26" s="57">
        <f t="shared" si="3"/>
        <v>19</v>
      </c>
      <c r="B26" s="58">
        <v>0.79166666666666663</v>
      </c>
      <c r="C26" s="59">
        <v>0.83263888888888893</v>
      </c>
      <c r="D26" s="26">
        <v>2318</v>
      </c>
      <c r="E26" s="26">
        <v>151</v>
      </c>
      <c r="F26" s="26">
        <v>226</v>
      </c>
      <c r="G26" s="26">
        <v>336</v>
      </c>
      <c r="H26" s="26">
        <v>118</v>
      </c>
      <c r="I26" s="130">
        <v>2266</v>
      </c>
      <c r="J26" s="60">
        <v>553</v>
      </c>
      <c r="K26" s="60">
        <v>17</v>
      </c>
      <c r="L26" s="60">
        <v>31</v>
      </c>
      <c r="M26" s="60">
        <v>64</v>
      </c>
      <c r="N26" s="26">
        <v>14</v>
      </c>
      <c r="O26" s="130">
        <v>273</v>
      </c>
      <c r="P26" s="617">
        <f t="shared" si="0"/>
        <v>5415</v>
      </c>
      <c r="Q26" s="617">
        <f t="shared" si="1"/>
        <v>952</v>
      </c>
      <c r="R26" s="617">
        <f t="shared" si="2"/>
        <v>6367</v>
      </c>
    </row>
    <row r="27" spans="1:18" ht="17.100000000000001" customHeight="1">
      <c r="A27" s="57">
        <f t="shared" si="3"/>
        <v>20</v>
      </c>
      <c r="B27" s="58">
        <v>0.83333333333333337</v>
      </c>
      <c r="C27" s="59">
        <v>0.87430555555555556</v>
      </c>
      <c r="D27" s="26">
        <v>2149</v>
      </c>
      <c r="E27" s="26">
        <v>104</v>
      </c>
      <c r="F27" s="26">
        <v>197</v>
      </c>
      <c r="G27" s="26">
        <v>325</v>
      </c>
      <c r="H27" s="26">
        <v>93</v>
      </c>
      <c r="I27" s="130">
        <v>1943</v>
      </c>
      <c r="J27" s="60">
        <v>550</v>
      </c>
      <c r="K27" s="60">
        <v>26</v>
      </c>
      <c r="L27" s="60">
        <v>44</v>
      </c>
      <c r="M27" s="60">
        <v>71</v>
      </c>
      <c r="N27" s="26">
        <v>20</v>
      </c>
      <c r="O27" s="130">
        <v>199</v>
      </c>
      <c r="P27" s="617">
        <f t="shared" si="0"/>
        <v>4811</v>
      </c>
      <c r="Q27" s="617">
        <f t="shared" si="1"/>
        <v>910</v>
      </c>
      <c r="R27" s="617">
        <f t="shared" si="2"/>
        <v>5721</v>
      </c>
    </row>
    <row r="28" spans="1:18" ht="17.100000000000001" customHeight="1">
      <c r="A28" s="57">
        <f t="shared" si="3"/>
        <v>21</v>
      </c>
      <c r="B28" s="58">
        <v>0.875</v>
      </c>
      <c r="C28" s="59">
        <v>0.9159722222222223</v>
      </c>
      <c r="D28" s="26">
        <v>2255</v>
      </c>
      <c r="E28" s="26">
        <v>114</v>
      </c>
      <c r="F28" s="26">
        <v>226</v>
      </c>
      <c r="G28" s="26">
        <v>355</v>
      </c>
      <c r="H28" s="26">
        <v>106</v>
      </c>
      <c r="I28" s="130">
        <v>1913</v>
      </c>
      <c r="J28" s="60">
        <v>550</v>
      </c>
      <c r="K28" s="60">
        <v>13</v>
      </c>
      <c r="L28" s="60">
        <v>46</v>
      </c>
      <c r="M28" s="60">
        <v>47</v>
      </c>
      <c r="N28" s="26">
        <v>16</v>
      </c>
      <c r="O28" s="130">
        <v>209</v>
      </c>
      <c r="P28" s="617">
        <f t="shared" si="0"/>
        <v>4969</v>
      </c>
      <c r="Q28" s="617">
        <f t="shared" si="1"/>
        <v>881</v>
      </c>
      <c r="R28" s="617">
        <f t="shared" si="2"/>
        <v>5850</v>
      </c>
    </row>
    <row r="29" spans="1:18" ht="17.100000000000001" customHeight="1">
      <c r="A29" s="57">
        <f t="shared" si="3"/>
        <v>22</v>
      </c>
      <c r="B29" s="58">
        <v>0.91666666666666663</v>
      </c>
      <c r="C29" s="59">
        <v>0.95763888888888893</v>
      </c>
      <c r="D29" s="26">
        <v>1918</v>
      </c>
      <c r="E29" s="26">
        <v>99</v>
      </c>
      <c r="F29" s="26">
        <v>220</v>
      </c>
      <c r="G29" s="26">
        <v>311</v>
      </c>
      <c r="H29" s="26">
        <v>107</v>
      </c>
      <c r="I29" s="130">
        <v>1872</v>
      </c>
      <c r="J29" s="60">
        <v>497</v>
      </c>
      <c r="K29" s="60">
        <v>21</v>
      </c>
      <c r="L29" s="60">
        <v>40</v>
      </c>
      <c r="M29" s="60">
        <v>55</v>
      </c>
      <c r="N29" s="26">
        <v>18</v>
      </c>
      <c r="O29" s="130">
        <v>216</v>
      </c>
      <c r="P29" s="617">
        <f t="shared" si="0"/>
        <v>4527</v>
      </c>
      <c r="Q29" s="617">
        <f t="shared" si="1"/>
        <v>847</v>
      </c>
      <c r="R29" s="617">
        <f t="shared" si="2"/>
        <v>5374</v>
      </c>
    </row>
    <row r="30" spans="1:18" ht="17.100000000000001" customHeight="1">
      <c r="A30" s="57">
        <f t="shared" si="3"/>
        <v>23</v>
      </c>
      <c r="B30" s="58">
        <v>0.95833333333333337</v>
      </c>
      <c r="C30" s="59">
        <v>0.99930555555555556</v>
      </c>
      <c r="D30" s="26">
        <v>1761</v>
      </c>
      <c r="E30" s="26">
        <v>129</v>
      </c>
      <c r="F30" s="26">
        <v>192</v>
      </c>
      <c r="G30" s="26">
        <v>297</v>
      </c>
      <c r="H30" s="26">
        <v>83</v>
      </c>
      <c r="I30" s="130">
        <v>1695</v>
      </c>
      <c r="J30" s="60">
        <v>431</v>
      </c>
      <c r="K30" s="60">
        <v>28</v>
      </c>
      <c r="L30" s="60">
        <v>21</v>
      </c>
      <c r="M30" s="60">
        <v>55</v>
      </c>
      <c r="N30" s="26">
        <v>12</v>
      </c>
      <c r="O30" s="130">
        <v>176</v>
      </c>
      <c r="P30" s="617">
        <f t="shared" si="0"/>
        <v>4157</v>
      </c>
      <c r="Q30" s="617">
        <f t="shared" si="1"/>
        <v>723</v>
      </c>
      <c r="R30" s="617">
        <f t="shared" si="2"/>
        <v>4880</v>
      </c>
    </row>
    <row r="31" spans="1:18" ht="17.100000000000001" customHeight="1">
      <c r="A31" s="57">
        <v>99</v>
      </c>
      <c r="B31" s="1041" t="s">
        <v>2129</v>
      </c>
      <c r="C31" s="1041"/>
      <c r="D31" s="26">
        <v>0</v>
      </c>
      <c r="E31" s="26">
        <v>0</v>
      </c>
      <c r="F31" s="27">
        <v>0</v>
      </c>
      <c r="G31" s="26">
        <v>0</v>
      </c>
      <c r="H31" s="26">
        <v>0</v>
      </c>
      <c r="I31" s="130">
        <v>0</v>
      </c>
      <c r="J31" s="60">
        <v>0</v>
      </c>
      <c r="K31" s="60">
        <v>0</v>
      </c>
      <c r="L31" s="60">
        <v>0</v>
      </c>
      <c r="M31" s="60">
        <v>0</v>
      </c>
      <c r="N31" s="26">
        <v>0</v>
      </c>
      <c r="O31" s="130">
        <v>0</v>
      </c>
      <c r="P31" s="617">
        <f>SUM(D31:J31)</f>
        <v>0</v>
      </c>
      <c r="Q31" s="617">
        <f t="shared" si="1"/>
        <v>0</v>
      </c>
      <c r="R31" s="617">
        <f t="shared" si="2"/>
        <v>0</v>
      </c>
    </row>
    <row r="32" spans="1:18" ht="20.25" customHeight="1">
      <c r="A32" s="1042" t="s">
        <v>2130</v>
      </c>
      <c r="B32" s="1042"/>
      <c r="C32" s="1042"/>
      <c r="D32" s="61">
        <f>SUM(D7:D31)</f>
        <v>87663</v>
      </c>
      <c r="E32" s="61">
        <f t="shared" ref="E32:R32" si="4">SUM(E7:E31)</f>
        <v>5738</v>
      </c>
      <c r="F32" s="61">
        <f t="shared" si="4"/>
        <v>9943</v>
      </c>
      <c r="G32" s="61">
        <f t="shared" si="4"/>
        <v>13721</v>
      </c>
      <c r="H32" s="61">
        <f t="shared" si="4"/>
        <v>3758</v>
      </c>
      <c r="I32" s="61">
        <f t="shared" si="4"/>
        <v>86099</v>
      </c>
      <c r="J32" s="61">
        <f t="shared" si="4"/>
        <v>19515</v>
      </c>
      <c r="K32" s="61">
        <f t="shared" si="4"/>
        <v>1073</v>
      </c>
      <c r="L32" s="61">
        <f t="shared" si="4"/>
        <v>1677</v>
      </c>
      <c r="M32" s="61">
        <f t="shared" si="4"/>
        <v>2222</v>
      </c>
      <c r="N32" s="61">
        <f t="shared" si="4"/>
        <v>621</v>
      </c>
      <c r="O32" s="61">
        <f t="shared" si="4"/>
        <v>9517</v>
      </c>
      <c r="P32" s="61">
        <f t="shared" si="4"/>
        <v>206922</v>
      </c>
      <c r="Q32" s="61">
        <f t="shared" si="4"/>
        <v>34625</v>
      </c>
      <c r="R32" s="61">
        <f t="shared" si="4"/>
        <v>241547</v>
      </c>
    </row>
    <row r="33" spans="1:20" ht="15.75">
      <c r="A33" s="655" t="s">
        <v>3233</v>
      </c>
      <c r="B33" s="655"/>
      <c r="C33" s="655"/>
      <c r="D33" s="656"/>
      <c r="E33" s="656"/>
      <c r="F33" s="656"/>
      <c r="G33" s="656"/>
      <c r="H33" s="656"/>
      <c r="I33" s="656"/>
      <c r="J33" s="656"/>
      <c r="K33" s="656"/>
      <c r="L33" s="656"/>
      <c r="M33" s="656"/>
      <c r="N33" s="656"/>
      <c r="O33" s="656"/>
      <c r="P33" s="656"/>
      <c r="Q33" s="656"/>
      <c r="R33" s="656"/>
      <c r="S33" s="656"/>
      <c r="T33" s="656"/>
    </row>
  </sheetData>
  <mergeCells count="11">
    <mergeCell ref="B31:C31"/>
    <mergeCell ref="A32:C32"/>
    <mergeCell ref="A1:R1"/>
    <mergeCell ref="A2:R2"/>
    <mergeCell ref="A3:R3"/>
    <mergeCell ref="A4:A6"/>
    <mergeCell ref="B4:C6"/>
    <mergeCell ref="D4:R4"/>
    <mergeCell ref="D5:I5"/>
    <mergeCell ref="J5:O5"/>
    <mergeCell ref="P5:R5"/>
  </mergeCells>
  <printOptions horizontalCentered="1" verticalCentered="1"/>
  <pageMargins left="0" right="0" top="0" bottom="0" header="0" footer="0"/>
  <pageSetup paperSize="9" scale="80" orientation="landscape" r:id="rId1"/>
  <headerFooter alignWithMargins="0"/>
</worksheet>
</file>

<file path=xl/worksheets/sheet42.xml><?xml version="1.0" encoding="utf-8"?>
<worksheet xmlns="http://schemas.openxmlformats.org/spreadsheetml/2006/main" xmlns:r="http://schemas.openxmlformats.org/officeDocument/2006/relationships">
  <dimension ref="A1:T19"/>
  <sheetViews>
    <sheetView showGridLines="0" zoomScaleNormal="100" workbookViewId="0">
      <pane xSplit="2" ySplit="5" topLeftCell="C12"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5.5703125" style="2" customWidth="1"/>
    <col min="2" max="2" width="24.140625" style="2" customWidth="1"/>
    <col min="3" max="3" width="11" style="2" customWidth="1"/>
    <col min="4" max="4" width="11.28515625" style="2" customWidth="1"/>
    <col min="5" max="5" width="5.42578125" style="2" bestFit="1" customWidth="1"/>
    <col min="6" max="6" width="6.42578125" style="2" bestFit="1" customWidth="1"/>
    <col min="7" max="7" width="5.42578125" style="2" bestFit="1" customWidth="1"/>
    <col min="8" max="8" width="6.42578125" style="2" bestFit="1" customWidth="1"/>
    <col min="9" max="9" width="11.28515625" style="2" bestFit="1" customWidth="1"/>
    <col min="10" max="10" width="11.28515625" style="2" customWidth="1"/>
    <col min="11" max="12" width="5.42578125" style="2" bestFit="1" customWidth="1"/>
    <col min="13" max="13" width="4" style="2" bestFit="1" customWidth="1"/>
    <col min="14" max="14" width="5.42578125" style="2" bestFit="1" customWidth="1"/>
    <col min="15" max="15" width="7.42578125" style="2" bestFit="1" customWidth="1"/>
    <col min="16" max="16" width="6.42578125" style="2" bestFit="1" customWidth="1"/>
    <col min="17" max="17" width="7.42578125" style="2" bestFit="1" customWidth="1"/>
    <col min="18" max="18" width="6" style="2" bestFit="1" customWidth="1"/>
    <col min="19" max="19" width="6.28515625" style="2" bestFit="1" customWidth="1"/>
    <col min="20" max="20" width="6.7109375" style="2" bestFit="1" customWidth="1"/>
    <col min="21" max="16384" width="9.140625" style="2"/>
  </cols>
  <sheetData>
    <row r="1" spans="1:20" s="62" customFormat="1" ht="27.75" customHeight="1">
      <c r="A1" s="1052" t="s">
        <v>3127</v>
      </c>
      <c r="B1" s="1052"/>
      <c r="C1" s="1052"/>
      <c r="D1" s="1052"/>
      <c r="E1" s="1052"/>
      <c r="F1" s="1052"/>
      <c r="G1" s="1052"/>
      <c r="H1" s="1052"/>
      <c r="I1" s="1052"/>
      <c r="J1" s="1052"/>
      <c r="K1" s="1052"/>
      <c r="L1" s="1052"/>
      <c r="M1" s="1052"/>
      <c r="N1" s="1052"/>
      <c r="O1" s="1052"/>
      <c r="P1" s="1052"/>
      <c r="Q1" s="1052"/>
      <c r="R1" s="1052"/>
      <c r="S1" s="1052"/>
      <c r="T1" s="1052"/>
    </row>
    <row r="2" spans="1:20" s="62" customFormat="1" ht="27" customHeight="1">
      <c r="A2" s="1053" t="s">
        <v>3128</v>
      </c>
      <c r="B2" s="1053"/>
      <c r="C2" s="1053"/>
      <c r="D2" s="1053"/>
      <c r="E2" s="1053"/>
      <c r="F2" s="1053"/>
      <c r="G2" s="1053"/>
      <c r="H2" s="1053"/>
      <c r="I2" s="1053"/>
      <c r="J2" s="1053"/>
      <c r="K2" s="1053"/>
      <c r="L2" s="1053"/>
      <c r="M2" s="1053"/>
      <c r="N2" s="1053"/>
      <c r="O2" s="1053"/>
      <c r="P2" s="1053"/>
      <c r="Q2" s="1053"/>
      <c r="R2" s="1053"/>
      <c r="S2" s="1053"/>
      <c r="T2" s="1053"/>
    </row>
    <row r="3" spans="1:20" ht="36" customHeight="1">
      <c r="A3" s="822" t="s">
        <v>1997</v>
      </c>
      <c r="B3" s="1054" t="s">
        <v>2915</v>
      </c>
      <c r="C3" s="877" t="s">
        <v>2906</v>
      </c>
      <c r="D3" s="877"/>
      <c r="E3" s="877"/>
      <c r="F3" s="877"/>
      <c r="G3" s="877"/>
      <c r="H3" s="877"/>
      <c r="I3" s="877"/>
      <c r="J3" s="877"/>
      <c r="K3" s="877"/>
      <c r="L3" s="877"/>
      <c r="M3" s="877"/>
      <c r="N3" s="877"/>
      <c r="O3" s="877"/>
      <c r="P3" s="877"/>
      <c r="Q3" s="877"/>
      <c r="R3" s="1055" t="s">
        <v>3032</v>
      </c>
      <c r="S3" s="1056"/>
      <c r="T3" s="1056"/>
    </row>
    <row r="4" spans="1:20" ht="24.75" customHeight="1">
      <c r="A4" s="823"/>
      <c r="B4" s="1054"/>
      <c r="C4" s="1039" t="s">
        <v>1008</v>
      </c>
      <c r="D4" s="1039"/>
      <c r="E4" s="1039"/>
      <c r="F4" s="1039"/>
      <c r="G4" s="1039"/>
      <c r="H4" s="1039"/>
      <c r="I4" s="1039" t="s">
        <v>1009</v>
      </c>
      <c r="J4" s="1039"/>
      <c r="K4" s="1039"/>
      <c r="L4" s="1039"/>
      <c r="M4" s="1039"/>
      <c r="N4" s="1039"/>
      <c r="O4" s="877" t="s">
        <v>1010</v>
      </c>
      <c r="P4" s="877"/>
      <c r="Q4" s="877"/>
      <c r="R4" s="1057"/>
      <c r="S4" s="1058"/>
      <c r="T4" s="1058"/>
    </row>
    <row r="5" spans="1:20" ht="55.5" customHeight="1">
      <c r="A5" s="824"/>
      <c r="B5" s="1054"/>
      <c r="C5" s="611" t="s">
        <v>2980</v>
      </c>
      <c r="D5" s="611" t="s">
        <v>3092</v>
      </c>
      <c r="E5" s="611" t="s">
        <v>2895</v>
      </c>
      <c r="F5" s="611" t="s">
        <v>2896</v>
      </c>
      <c r="G5" s="611" t="s">
        <v>2897</v>
      </c>
      <c r="H5" s="611" t="s">
        <v>2982</v>
      </c>
      <c r="I5" s="611" t="s">
        <v>2980</v>
      </c>
      <c r="J5" s="611" t="s">
        <v>3092</v>
      </c>
      <c r="K5" s="611" t="s">
        <v>2895</v>
      </c>
      <c r="L5" s="611" t="s">
        <v>2896</v>
      </c>
      <c r="M5" s="611" t="s">
        <v>2897</v>
      </c>
      <c r="N5" s="611" t="s">
        <v>2982</v>
      </c>
      <c r="O5" s="580" t="s">
        <v>1008</v>
      </c>
      <c r="P5" s="580" t="s">
        <v>1009</v>
      </c>
      <c r="Q5" s="580" t="s">
        <v>1010</v>
      </c>
      <c r="R5" s="612" t="s">
        <v>3089</v>
      </c>
      <c r="S5" s="612" t="s">
        <v>3090</v>
      </c>
      <c r="T5" s="613" t="s">
        <v>3091</v>
      </c>
    </row>
    <row r="6" spans="1:20" s="1" customFormat="1" ht="39" customHeight="1">
      <c r="A6" s="324">
        <v>0</v>
      </c>
      <c r="B6" s="673" t="s">
        <v>2131</v>
      </c>
      <c r="C6" s="64">
        <v>0</v>
      </c>
      <c r="D6" s="64">
        <v>0</v>
      </c>
      <c r="E6" s="64">
        <v>0</v>
      </c>
      <c r="F6" s="64">
        <v>0</v>
      </c>
      <c r="G6" s="64">
        <v>0</v>
      </c>
      <c r="H6" s="64">
        <v>0</v>
      </c>
      <c r="I6" s="64">
        <v>0</v>
      </c>
      <c r="J6" s="64">
        <v>0</v>
      </c>
      <c r="K6" s="64">
        <v>0</v>
      </c>
      <c r="L6" s="64">
        <v>0</v>
      </c>
      <c r="M6" s="64">
        <v>0</v>
      </c>
      <c r="N6" s="64">
        <v>0</v>
      </c>
      <c r="O6" s="614">
        <f t="shared" ref="O6:O16" si="0">SUM(C6:H6)</f>
        <v>0</v>
      </c>
      <c r="P6" s="614">
        <f t="shared" ref="P6:P17" si="1">SUM(I6:N6)</f>
        <v>0</v>
      </c>
      <c r="Q6" s="614">
        <f>+P6+O6</f>
        <v>0</v>
      </c>
      <c r="R6" s="672">
        <v>0</v>
      </c>
      <c r="S6" s="672">
        <v>0</v>
      </c>
      <c r="T6" s="614">
        <f>R6+S6</f>
        <v>0</v>
      </c>
    </row>
    <row r="7" spans="1:20" ht="24.95" customHeight="1">
      <c r="A7" s="324">
        <v>1</v>
      </c>
      <c r="B7" s="68" t="s">
        <v>2132</v>
      </c>
      <c r="C7" s="63">
        <v>2355</v>
      </c>
      <c r="D7" s="63">
        <v>43</v>
      </c>
      <c r="E7" s="63">
        <v>93</v>
      </c>
      <c r="F7" s="63">
        <v>181</v>
      </c>
      <c r="G7" s="64">
        <v>47</v>
      </c>
      <c r="H7" s="64">
        <v>2620</v>
      </c>
      <c r="I7" s="63">
        <v>214</v>
      </c>
      <c r="J7" s="63">
        <v>5</v>
      </c>
      <c r="K7" s="63">
        <v>18</v>
      </c>
      <c r="L7" s="63">
        <v>16</v>
      </c>
      <c r="M7" s="64">
        <v>2</v>
      </c>
      <c r="N7" s="64">
        <v>150</v>
      </c>
      <c r="O7" s="615">
        <f t="shared" si="0"/>
        <v>5339</v>
      </c>
      <c r="P7" s="615">
        <f t="shared" si="1"/>
        <v>405</v>
      </c>
      <c r="Q7" s="615">
        <f t="shared" ref="Q7:Q17" si="2">+P7+O7</f>
        <v>5744</v>
      </c>
      <c r="R7" s="616">
        <v>121</v>
      </c>
      <c r="S7" s="616">
        <v>2</v>
      </c>
      <c r="T7" s="614">
        <f t="shared" ref="T7:T17" si="3">R7+S7</f>
        <v>123</v>
      </c>
    </row>
    <row r="8" spans="1:20" ht="24.95" customHeight="1">
      <c r="A8" s="324">
        <v>1</v>
      </c>
      <c r="B8" s="68" t="s">
        <v>2133</v>
      </c>
      <c r="C8" s="63">
        <v>4972</v>
      </c>
      <c r="D8" s="63">
        <v>123</v>
      </c>
      <c r="E8" s="63">
        <v>312</v>
      </c>
      <c r="F8" s="63">
        <v>502</v>
      </c>
      <c r="G8" s="64">
        <v>132</v>
      </c>
      <c r="H8" s="64">
        <v>5641</v>
      </c>
      <c r="I8" s="63">
        <v>730</v>
      </c>
      <c r="J8" s="63">
        <v>23</v>
      </c>
      <c r="K8" s="63">
        <v>45</v>
      </c>
      <c r="L8" s="63">
        <v>74</v>
      </c>
      <c r="M8" s="64">
        <v>24</v>
      </c>
      <c r="N8" s="64">
        <v>513</v>
      </c>
      <c r="O8" s="615">
        <f t="shared" si="0"/>
        <v>11682</v>
      </c>
      <c r="P8" s="615">
        <f t="shared" si="1"/>
        <v>1409</v>
      </c>
      <c r="Q8" s="615">
        <f t="shared" si="2"/>
        <v>13091</v>
      </c>
      <c r="R8" s="616">
        <v>163</v>
      </c>
      <c r="S8" s="616">
        <v>1</v>
      </c>
      <c r="T8" s="614">
        <f t="shared" si="3"/>
        <v>164</v>
      </c>
    </row>
    <row r="9" spans="1:20" ht="24.95" customHeight="1">
      <c r="A9" s="324">
        <v>2</v>
      </c>
      <c r="B9" s="68" t="s">
        <v>2134</v>
      </c>
      <c r="C9" s="63">
        <v>7617</v>
      </c>
      <c r="D9" s="63">
        <v>236</v>
      </c>
      <c r="E9" s="63">
        <v>555</v>
      </c>
      <c r="F9" s="63">
        <v>889</v>
      </c>
      <c r="G9" s="64">
        <v>211</v>
      </c>
      <c r="H9" s="64">
        <v>7364</v>
      </c>
      <c r="I9" s="63">
        <v>1081</v>
      </c>
      <c r="J9" s="63">
        <v>37</v>
      </c>
      <c r="K9" s="63">
        <v>90</v>
      </c>
      <c r="L9" s="63">
        <v>120</v>
      </c>
      <c r="M9" s="64">
        <v>29</v>
      </c>
      <c r="N9" s="64">
        <v>624</v>
      </c>
      <c r="O9" s="615">
        <f t="shared" si="0"/>
        <v>16872</v>
      </c>
      <c r="P9" s="615">
        <f t="shared" si="1"/>
        <v>1981</v>
      </c>
      <c r="Q9" s="615">
        <f t="shared" si="2"/>
        <v>18853</v>
      </c>
      <c r="R9" s="616">
        <v>199</v>
      </c>
      <c r="S9" s="616">
        <v>4</v>
      </c>
      <c r="T9" s="614">
        <f t="shared" si="3"/>
        <v>203</v>
      </c>
    </row>
    <row r="10" spans="1:20" ht="24.95" customHeight="1">
      <c r="A10" s="324">
        <v>2</v>
      </c>
      <c r="B10" s="68" t="s">
        <v>2135</v>
      </c>
      <c r="C10" s="63">
        <v>13086</v>
      </c>
      <c r="D10" s="63">
        <v>622</v>
      </c>
      <c r="E10" s="63">
        <v>1231</v>
      </c>
      <c r="F10" s="63">
        <v>1770</v>
      </c>
      <c r="G10" s="64">
        <v>438</v>
      </c>
      <c r="H10" s="64">
        <v>13256</v>
      </c>
      <c r="I10" s="63">
        <v>2165</v>
      </c>
      <c r="J10" s="63">
        <v>88</v>
      </c>
      <c r="K10" s="63">
        <v>150</v>
      </c>
      <c r="L10" s="63">
        <v>229</v>
      </c>
      <c r="M10" s="64">
        <v>78</v>
      </c>
      <c r="N10" s="64">
        <v>1250</v>
      </c>
      <c r="O10" s="615">
        <f t="shared" si="0"/>
        <v>30403</v>
      </c>
      <c r="P10" s="615">
        <f t="shared" si="1"/>
        <v>3960</v>
      </c>
      <c r="Q10" s="615">
        <f t="shared" si="2"/>
        <v>34363</v>
      </c>
      <c r="R10" s="616">
        <v>264</v>
      </c>
      <c r="S10" s="616">
        <v>8</v>
      </c>
      <c r="T10" s="614">
        <f t="shared" si="3"/>
        <v>272</v>
      </c>
    </row>
    <row r="11" spans="1:20" ht="24.95" customHeight="1">
      <c r="A11" s="324">
        <v>3</v>
      </c>
      <c r="B11" s="68" t="s">
        <v>2136</v>
      </c>
      <c r="C11" s="63">
        <v>10478</v>
      </c>
      <c r="D11" s="63">
        <v>673</v>
      </c>
      <c r="E11" s="63">
        <v>1232</v>
      </c>
      <c r="F11" s="63">
        <v>1792</v>
      </c>
      <c r="G11" s="64">
        <v>457</v>
      </c>
      <c r="H11" s="64">
        <v>11103</v>
      </c>
      <c r="I11" s="63">
        <v>1904</v>
      </c>
      <c r="J11" s="63">
        <v>87</v>
      </c>
      <c r="K11" s="63">
        <v>160</v>
      </c>
      <c r="L11" s="63">
        <v>243</v>
      </c>
      <c r="M11" s="64">
        <v>59</v>
      </c>
      <c r="N11" s="64">
        <v>1142</v>
      </c>
      <c r="O11" s="615">
        <f t="shared" si="0"/>
        <v>25735</v>
      </c>
      <c r="P11" s="615">
        <f t="shared" si="1"/>
        <v>3595</v>
      </c>
      <c r="Q11" s="615">
        <f t="shared" si="2"/>
        <v>29330</v>
      </c>
      <c r="R11" s="616">
        <v>136</v>
      </c>
      <c r="S11" s="616">
        <v>5</v>
      </c>
      <c r="T11" s="614">
        <f t="shared" si="3"/>
        <v>141</v>
      </c>
    </row>
    <row r="12" spans="1:20" ht="24.95" customHeight="1">
      <c r="A12" s="324">
        <v>3</v>
      </c>
      <c r="B12" s="68" t="s">
        <v>2137</v>
      </c>
      <c r="C12" s="63">
        <v>12902</v>
      </c>
      <c r="D12" s="63">
        <v>909</v>
      </c>
      <c r="E12" s="63">
        <v>1749</v>
      </c>
      <c r="F12" s="63">
        <v>2436</v>
      </c>
      <c r="G12" s="64">
        <v>635</v>
      </c>
      <c r="H12" s="64">
        <v>13474</v>
      </c>
      <c r="I12" s="63">
        <v>2949</v>
      </c>
      <c r="J12" s="63">
        <v>159</v>
      </c>
      <c r="K12" s="63">
        <v>277</v>
      </c>
      <c r="L12" s="63">
        <v>368</v>
      </c>
      <c r="M12" s="64">
        <v>97</v>
      </c>
      <c r="N12" s="64">
        <v>1420</v>
      </c>
      <c r="O12" s="615">
        <f t="shared" si="0"/>
        <v>32105</v>
      </c>
      <c r="P12" s="615">
        <f t="shared" si="1"/>
        <v>5270</v>
      </c>
      <c r="Q12" s="615">
        <f t="shared" si="2"/>
        <v>37375</v>
      </c>
      <c r="R12" s="616">
        <v>117</v>
      </c>
      <c r="S12" s="616">
        <v>2</v>
      </c>
      <c r="T12" s="614">
        <f t="shared" si="3"/>
        <v>119</v>
      </c>
    </row>
    <row r="13" spans="1:20" ht="24.95" customHeight="1">
      <c r="A13" s="324">
        <v>3</v>
      </c>
      <c r="B13" s="68" t="s">
        <v>2138</v>
      </c>
      <c r="C13" s="63">
        <v>4486</v>
      </c>
      <c r="D13" s="63">
        <v>334</v>
      </c>
      <c r="E13" s="63">
        <v>625</v>
      </c>
      <c r="F13" s="63">
        <v>819</v>
      </c>
      <c r="G13" s="64">
        <v>199</v>
      </c>
      <c r="H13" s="64">
        <v>4447</v>
      </c>
      <c r="I13" s="63">
        <v>1161</v>
      </c>
      <c r="J13" s="63">
        <v>82</v>
      </c>
      <c r="K13" s="63">
        <v>118</v>
      </c>
      <c r="L13" s="63">
        <v>137</v>
      </c>
      <c r="M13" s="64">
        <v>39</v>
      </c>
      <c r="N13" s="64">
        <v>544</v>
      </c>
      <c r="O13" s="615">
        <f t="shared" si="0"/>
        <v>10910</v>
      </c>
      <c r="P13" s="615">
        <f t="shared" si="1"/>
        <v>2081</v>
      </c>
      <c r="Q13" s="615">
        <f t="shared" si="2"/>
        <v>12991</v>
      </c>
      <c r="R13" s="616">
        <v>26</v>
      </c>
      <c r="S13" s="616">
        <v>2</v>
      </c>
      <c r="T13" s="614">
        <f t="shared" si="3"/>
        <v>28</v>
      </c>
    </row>
    <row r="14" spans="1:20" s="1" customFormat="1" ht="24.95" customHeight="1">
      <c r="A14" s="324">
        <v>4</v>
      </c>
      <c r="B14" s="671" t="s">
        <v>2139</v>
      </c>
      <c r="C14" s="64">
        <v>12995</v>
      </c>
      <c r="D14" s="64">
        <v>998</v>
      </c>
      <c r="E14" s="64">
        <v>1602</v>
      </c>
      <c r="F14" s="64">
        <v>2103</v>
      </c>
      <c r="G14" s="64">
        <v>591</v>
      </c>
      <c r="H14" s="64">
        <v>11508</v>
      </c>
      <c r="I14" s="64">
        <v>3618</v>
      </c>
      <c r="J14" s="64">
        <v>189</v>
      </c>
      <c r="K14" s="64">
        <v>266</v>
      </c>
      <c r="L14" s="64">
        <v>412</v>
      </c>
      <c r="M14" s="64">
        <v>107</v>
      </c>
      <c r="N14" s="64">
        <v>1558</v>
      </c>
      <c r="O14" s="614">
        <f t="shared" si="0"/>
        <v>29797</v>
      </c>
      <c r="P14" s="614">
        <f t="shared" si="1"/>
        <v>6150</v>
      </c>
      <c r="Q14" s="614">
        <f t="shared" si="2"/>
        <v>35947</v>
      </c>
      <c r="R14" s="672">
        <v>124</v>
      </c>
      <c r="S14" s="672">
        <v>3</v>
      </c>
      <c r="T14" s="614">
        <f t="shared" si="3"/>
        <v>127</v>
      </c>
    </row>
    <row r="15" spans="1:20" ht="24.95" customHeight="1">
      <c r="A15" s="324">
        <v>5</v>
      </c>
      <c r="B15" s="68" t="s">
        <v>2140</v>
      </c>
      <c r="C15" s="63">
        <v>8664</v>
      </c>
      <c r="D15" s="63">
        <v>732</v>
      </c>
      <c r="E15" s="63">
        <v>1152</v>
      </c>
      <c r="F15" s="63">
        <v>1529</v>
      </c>
      <c r="G15" s="64">
        <v>455</v>
      </c>
      <c r="H15" s="64">
        <v>7578</v>
      </c>
      <c r="I15" s="63">
        <v>2921</v>
      </c>
      <c r="J15" s="63">
        <v>167</v>
      </c>
      <c r="K15" s="63">
        <v>262</v>
      </c>
      <c r="L15" s="63">
        <v>307</v>
      </c>
      <c r="M15" s="64">
        <v>70</v>
      </c>
      <c r="N15" s="64">
        <v>1207</v>
      </c>
      <c r="O15" s="615">
        <f t="shared" si="0"/>
        <v>20110</v>
      </c>
      <c r="P15" s="615">
        <f t="shared" si="1"/>
        <v>4934</v>
      </c>
      <c r="Q15" s="615">
        <f t="shared" si="2"/>
        <v>25044</v>
      </c>
      <c r="R15" s="616">
        <v>41</v>
      </c>
      <c r="S15" s="616">
        <v>3</v>
      </c>
      <c r="T15" s="614">
        <f t="shared" si="3"/>
        <v>44</v>
      </c>
    </row>
    <row r="16" spans="1:20" ht="24.95" customHeight="1">
      <c r="A16" s="324">
        <v>5</v>
      </c>
      <c r="B16" s="68" t="s">
        <v>2141</v>
      </c>
      <c r="C16" s="63">
        <v>10108</v>
      </c>
      <c r="D16" s="63">
        <v>1068</v>
      </c>
      <c r="E16" s="63">
        <v>1392</v>
      </c>
      <c r="F16" s="63">
        <v>1700</v>
      </c>
      <c r="G16" s="64">
        <v>593</v>
      </c>
      <c r="H16" s="64">
        <v>9108</v>
      </c>
      <c r="I16" s="63">
        <v>2772</v>
      </c>
      <c r="J16" s="63">
        <v>236</v>
      </c>
      <c r="K16" s="63">
        <v>291</v>
      </c>
      <c r="L16" s="63">
        <v>316</v>
      </c>
      <c r="M16" s="64">
        <v>116</v>
      </c>
      <c r="N16" s="64">
        <v>1109</v>
      </c>
      <c r="O16" s="615">
        <f t="shared" si="0"/>
        <v>23969</v>
      </c>
      <c r="P16" s="615">
        <f t="shared" si="1"/>
        <v>4840</v>
      </c>
      <c r="Q16" s="615">
        <f t="shared" si="2"/>
        <v>28809</v>
      </c>
      <c r="R16" s="616">
        <v>28</v>
      </c>
      <c r="S16" s="616">
        <v>3</v>
      </c>
      <c r="T16" s="614">
        <f t="shared" si="3"/>
        <v>31</v>
      </c>
    </row>
    <row r="17" spans="1:20" ht="24.95" customHeight="1">
      <c r="A17" s="69">
        <v>9</v>
      </c>
      <c r="B17" s="70" t="s">
        <v>2142</v>
      </c>
      <c r="C17" s="63">
        <v>0</v>
      </c>
      <c r="D17" s="63">
        <v>0</v>
      </c>
      <c r="E17" s="63">
        <v>0</v>
      </c>
      <c r="F17" s="63">
        <v>0</v>
      </c>
      <c r="G17" s="64">
        <v>0</v>
      </c>
      <c r="H17" s="64">
        <v>0</v>
      </c>
      <c r="I17" s="63">
        <v>0</v>
      </c>
      <c r="J17" s="63">
        <v>0</v>
      </c>
      <c r="K17" s="63">
        <v>0</v>
      </c>
      <c r="L17" s="63">
        <v>0</v>
      </c>
      <c r="M17" s="64">
        <v>0</v>
      </c>
      <c r="N17" s="64">
        <v>0</v>
      </c>
      <c r="O17" s="615">
        <f>SUM(C17:N17)</f>
        <v>0</v>
      </c>
      <c r="P17" s="615">
        <f t="shared" si="1"/>
        <v>0</v>
      </c>
      <c r="Q17" s="615">
        <f t="shared" si="2"/>
        <v>0</v>
      </c>
      <c r="R17" s="616">
        <v>0</v>
      </c>
      <c r="S17" s="616">
        <v>0</v>
      </c>
      <c r="T17" s="614">
        <f t="shared" si="3"/>
        <v>0</v>
      </c>
    </row>
    <row r="18" spans="1:20" ht="22.5" customHeight="1">
      <c r="A18" s="1051" t="s">
        <v>2143</v>
      </c>
      <c r="B18" s="1051"/>
      <c r="C18" s="65">
        <f>SUM(C6:C17)</f>
        <v>87663</v>
      </c>
      <c r="D18" s="65">
        <f t="shared" ref="D18:T18" si="4">SUM(D6:D17)</f>
        <v>5738</v>
      </c>
      <c r="E18" s="65">
        <f t="shared" si="4"/>
        <v>9943</v>
      </c>
      <c r="F18" s="65">
        <f t="shared" si="4"/>
        <v>13721</v>
      </c>
      <c r="G18" s="65">
        <f t="shared" si="4"/>
        <v>3758</v>
      </c>
      <c r="H18" s="65">
        <f t="shared" si="4"/>
        <v>86099</v>
      </c>
      <c r="I18" s="65">
        <f t="shared" si="4"/>
        <v>19515</v>
      </c>
      <c r="J18" s="65">
        <f t="shared" si="4"/>
        <v>1073</v>
      </c>
      <c r="K18" s="65">
        <f t="shared" si="4"/>
        <v>1677</v>
      </c>
      <c r="L18" s="65">
        <f t="shared" si="4"/>
        <v>2222</v>
      </c>
      <c r="M18" s="65">
        <f t="shared" si="4"/>
        <v>621</v>
      </c>
      <c r="N18" s="65">
        <f t="shared" si="4"/>
        <v>9517</v>
      </c>
      <c r="O18" s="65">
        <f t="shared" si="4"/>
        <v>206922</v>
      </c>
      <c r="P18" s="65">
        <f t="shared" si="4"/>
        <v>34625</v>
      </c>
      <c r="Q18" s="65">
        <f t="shared" si="4"/>
        <v>241547</v>
      </c>
      <c r="R18" s="65">
        <f t="shared" si="4"/>
        <v>1219</v>
      </c>
      <c r="S18" s="65">
        <f t="shared" si="4"/>
        <v>33</v>
      </c>
      <c r="T18" s="65">
        <f t="shared" si="4"/>
        <v>1252</v>
      </c>
    </row>
    <row r="19" spans="1:20" ht="15.75">
      <c r="A19" s="655" t="s">
        <v>3233</v>
      </c>
      <c r="B19" s="655"/>
      <c r="C19" s="655"/>
      <c r="D19" s="656"/>
      <c r="E19" s="656"/>
      <c r="F19" s="656"/>
      <c r="G19" s="656"/>
      <c r="H19" s="656"/>
      <c r="I19" s="656"/>
      <c r="J19" s="656"/>
      <c r="K19" s="656"/>
      <c r="L19" s="656"/>
      <c r="M19" s="656"/>
      <c r="N19" s="656"/>
      <c r="O19" s="656"/>
      <c r="P19" s="656"/>
      <c r="Q19" s="656"/>
      <c r="R19" s="656"/>
      <c r="S19" s="656"/>
      <c r="T19" s="656"/>
    </row>
  </sheetData>
  <mergeCells count="10">
    <mergeCell ref="A18:B18"/>
    <mergeCell ref="A1:T1"/>
    <mergeCell ref="A2:T2"/>
    <mergeCell ref="A3:A5"/>
    <mergeCell ref="B3:B5"/>
    <mergeCell ref="C3:Q3"/>
    <mergeCell ref="R3:T4"/>
    <mergeCell ref="C4:H4"/>
    <mergeCell ref="I4:N4"/>
    <mergeCell ref="O4:Q4"/>
  </mergeCells>
  <printOptions horizontalCentered="1" verticalCentered="1" gridLinesSet="0"/>
  <pageMargins left="0" right="0" top="0" bottom="0" header="0" footer="0"/>
  <pageSetup paperSize="9" scale="82" orientation="landscape" r:id="rId1"/>
  <headerFooter alignWithMargins="0"/>
</worksheet>
</file>

<file path=xl/worksheets/sheet43.xml><?xml version="1.0" encoding="utf-8"?>
<worksheet xmlns="http://schemas.openxmlformats.org/spreadsheetml/2006/main" xmlns:r="http://schemas.openxmlformats.org/officeDocument/2006/relationships">
  <dimension ref="A1:H20"/>
  <sheetViews>
    <sheetView showGridLines="0" zoomScaleNormal="100" workbookViewId="0">
      <pane xSplit="2" ySplit="4" topLeftCell="C14"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5.28515625" style="2" customWidth="1"/>
    <col min="2" max="2" width="28.7109375" style="2" customWidth="1"/>
    <col min="3" max="8" width="14" style="2" customWidth="1"/>
    <col min="9" max="16384" width="9.140625" style="2"/>
  </cols>
  <sheetData>
    <row r="1" spans="1:8" s="62" customFormat="1" ht="35.1" customHeight="1">
      <c r="A1" s="1052" t="s">
        <v>3129</v>
      </c>
      <c r="B1" s="1052"/>
      <c r="C1" s="1052"/>
      <c r="D1" s="1052"/>
      <c r="E1" s="1052"/>
      <c r="F1" s="1052"/>
      <c r="G1" s="1052"/>
      <c r="H1" s="1052"/>
    </row>
    <row r="2" spans="1:8" s="62" customFormat="1" ht="36.75" customHeight="1">
      <c r="A2" s="1053" t="s">
        <v>3223</v>
      </c>
      <c r="B2" s="1053"/>
      <c r="C2" s="1053"/>
      <c r="D2" s="1053"/>
      <c r="E2" s="1053"/>
      <c r="F2" s="1053"/>
      <c r="G2" s="1053"/>
      <c r="H2" s="1053"/>
    </row>
    <row r="3" spans="1:8" ht="35.1" customHeight="1">
      <c r="A3" s="822" t="s">
        <v>1997</v>
      </c>
      <c r="B3" s="840" t="s">
        <v>2916</v>
      </c>
      <c r="C3" s="1060" t="s">
        <v>2908</v>
      </c>
      <c r="D3" s="1060"/>
      <c r="E3" s="1060"/>
      <c r="F3" s="1061" t="s">
        <v>3031</v>
      </c>
      <c r="G3" s="1062"/>
      <c r="H3" s="1062"/>
    </row>
    <row r="4" spans="1:8" ht="39.75" customHeight="1">
      <c r="A4" s="824"/>
      <c r="B4" s="1054"/>
      <c r="C4" s="580" t="s">
        <v>1008</v>
      </c>
      <c r="D4" s="580" t="s">
        <v>1009</v>
      </c>
      <c r="E4" s="580" t="s">
        <v>1010</v>
      </c>
      <c r="F4" s="580" t="s">
        <v>1008</v>
      </c>
      <c r="G4" s="579" t="s">
        <v>1009</v>
      </c>
      <c r="H4" s="578" t="s">
        <v>1010</v>
      </c>
    </row>
    <row r="5" spans="1:8" s="1" customFormat="1" ht="42.75" customHeight="1">
      <c r="A5" s="324">
        <v>0</v>
      </c>
      <c r="B5" s="673" t="s">
        <v>2131</v>
      </c>
      <c r="C5" s="131">
        <v>0</v>
      </c>
      <c r="D5" s="131">
        <v>0</v>
      </c>
      <c r="E5" s="608">
        <f>+D5+C5</f>
        <v>0</v>
      </c>
      <c r="F5" s="674">
        <v>0</v>
      </c>
      <c r="G5" s="674">
        <v>0</v>
      </c>
      <c r="H5" s="608">
        <f>+G5+F5</f>
        <v>0</v>
      </c>
    </row>
    <row r="6" spans="1:8" ht="24.95" customHeight="1">
      <c r="A6" s="66">
        <v>1</v>
      </c>
      <c r="B6" s="68" t="s">
        <v>2132</v>
      </c>
      <c r="C6" s="67">
        <v>6</v>
      </c>
      <c r="D6" s="67">
        <v>4</v>
      </c>
      <c r="E6" s="609">
        <f t="shared" ref="E6:E17" si="0">+D6+C6</f>
        <v>10</v>
      </c>
      <c r="F6" s="610">
        <v>0</v>
      </c>
      <c r="G6" s="610">
        <v>0</v>
      </c>
      <c r="H6" s="609">
        <f t="shared" ref="H6:H17" si="1">+G6+F6</f>
        <v>0</v>
      </c>
    </row>
    <row r="7" spans="1:8" ht="24.95" customHeight="1">
      <c r="A7" s="66">
        <v>1</v>
      </c>
      <c r="B7" s="68" t="s">
        <v>2133</v>
      </c>
      <c r="C7" s="67">
        <v>2</v>
      </c>
      <c r="D7" s="67">
        <v>3</v>
      </c>
      <c r="E7" s="609">
        <f t="shared" si="0"/>
        <v>5</v>
      </c>
      <c r="F7" s="610">
        <v>0</v>
      </c>
      <c r="G7" s="610">
        <v>0</v>
      </c>
      <c r="H7" s="609">
        <f t="shared" si="1"/>
        <v>0</v>
      </c>
    </row>
    <row r="8" spans="1:8" ht="24.95" customHeight="1">
      <c r="A8" s="66">
        <v>2</v>
      </c>
      <c r="B8" s="68" t="s">
        <v>2134</v>
      </c>
      <c r="C8" s="67">
        <v>16</v>
      </c>
      <c r="D8" s="67">
        <v>3</v>
      </c>
      <c r="E8" s="609">
        <f t="shared" si="0"/>
        <v>19</v>
      </c>
      <c r="F8" s="610">
        <v>0</v>
      </c>
      <c r="G8" s="610">
        <v>0</v>
      </c>
      <c r="H8" s="609">
        <f t="shared" si="1"/>
        <v>0</v>
      </c>
    </row>
    <row r="9" spans="1:8" ht="24.95" customHeight="1">
      <c r="A9" s="66">
        <v>2</v>
      </c>
      <c r="B9" s="68" t="s">
        <v>2135</v>
      </c>
      <c r="C9" s="67">
        <v>37</v>
      </c>
      <c r="D9" s="67">
        <v>1</v>
      </c>
      <c r="E9" s="609">
        <f t="shared" si="0"/>
        <v>38</v>
      </c>
      <c r="F9" s="610">
        <v>0</v>
      </c>
      <c r="G9" s="610">
        <v>0</v>
      </c>
      <c r="H9" s="609">
        <f t="shared" si="1"/>
        <v>0</v>
      </c>
    </row>
    <row r="10" spans="1:8" ht="24.95" customHeight="1">
      <c r="A10" s="66">
        <v>3</v>
      </c>
      <c r="B10" s="68" t="s">
        <v>2136</v>
      </c>
      <c r="C10" s="67">
        <v>33</v>
      </c>
      <c r="D10" s="67"/>
      <c r="E10" s="609">
        <f t="shared" si="0"/>
        <v>33</v>
      </c>
      <c r="F10" s="610">
        <v>0</v>
      </c>
      <c r="G10" s="610">
        <v>0</v>
      </c>
      <c r="H10" s="609">
        <f t="shared" si="1"/>
        <v>0</v>
      </c>
    </row>
    <row r="11" spans="1:8" ht="24.95" customHeight="1">
      <c r="A11" s="66">
        <v>3</v>
      </c>
      <c r="B11" s="68" t="s">
        <v>2137</v>
      </c>
      <c r="C11" s="67">
        <v>32</v>
      </c>
      <c r="D11" s="67">
        <v>3</v>
      </c>
      <c r="E11" s="609">
        <f t="shared" si="0"/>
        <v>35</v>
      </c>
      <c r="F11" s="610">
        <v>0</v>
      </c>
      <c r="G11" s="610">
        <v>0</v>
      </c>
      <c r="H11" s="609">
        <f t="shared" si="1"/>
        <v>0</v>
      </c>
    </row>
    <row r="12" spans="1:8" ht="24.95" customHeight="1">
      <c r="A12" s="66">
        <v>3</v>
      </c>
      <c r="B12" s="68" t="s">
        <v>2138</v>
      </c>
      <c r="C12" s="67">
        <v>8</v>
      </c>
      <c r="D12" s="67"/>
      <c r="E12" s="609">
        <f t="shared" si="0"/>
        <v>8</v>
      </c>
      <c r="F12" s="610">
        <v>0</v>
      </c>
      <c r="G12" s="610">
        <v>0</v>
      </c>
      <c r="H12" s="609">
        <f t="shared" si="1"/>
        <v>0</v>
      </c>
    </row>
    <row r="13" spans="1:8" ht="24.95" customHeight="1">
      <c r="A13" s="66">
        <v>4</v>
      </c>
      <c r="B13" s="68" t="s">
        <v>2139</v>
      </c>
      <c r="C13" s="67">
        <v>43</v>
      </c>
      <c r="D13" s="67">
        <v>2</v>
      </c>
      <c r="E13" s="609">
        <f t="shared" si="0"/>
        <v>45</v>
      </c>
      <c r="F13" s="610">
        <v>0</v>
      </c>
      <c r="G13" s="610">
        <v>0</v>
      </c>
      <c r="H13" s="609">
        <f t="shared" si="1"/>
        <v>0</v>
      </c>
    </row>
    <row r="14" spans="1:8" ht="24.95" customHeight="1">
      <c r="A14" s="66">
        <v>5</v>
      </c>
      <c r="B14" s="68" t="s">
        <v>2140</v>
      </c>
      <c r="C14" s="67">
        <v>32</v>
      </c>
      <c r="D14" s="67">
        <v>7</v>
      </c>
      <c r="E14" s="609">
        <f t="shared" si="0"/>
        <v>39</v>
      </c>
      <c r="F14" s="610">
        <v>0</v>
      </c>
      <c r="G14" s="610">
        <v>0</v>
      </c>
      <c r="H14" s="609">
        <f t="shared" si="1"/>
        <v>0</v>
      </c>
    </row>
    <row r="15" spans="1:8" s="1" customFormat="1" ht="24.95" customHeight="1">
      <c r="A15" s="324">
        <v>5</v>
      </c>
      <c r="B15" s="671" t="s">
        <v>2141</v>
      </c>
      <c r="C15" s="131">
        <v>131</v>
      </c>
      <c r="D15" s="131">
        <v>11</v>
      </c>
      <c r="E15" s="608">
        <f t="shared" si="0"/>
        <v>142</v>
      </c>
      <c r="F15" s="674">
        <v>0</v>
      </c>
      <c r="G15" s="674">
        <v>0</v>
      </c>
      <c r="H15" s="608">
        <f t="shared" si="1"/>
        <v>0</v>
      </c>
    </row>
    <row r="16" spans="1:8" ht="24.95" customHeight="1">
      <c r="A16" s="69">
        <v>9</v>
      </c>
      <c r="B16" s="70" t="s">
        <v>2142</v>
      </c>
      <c r="C16" s="67">
        <v>0</v>
      </c>
      <c r="D16" s="67">
        <v>0</v>
      </c>
      <c r="E16" s="609">
        <f t="shared" si="0"/>
        <v>0</v>
      </c>
      <c r="F16" s="610">
        <v>0</v>
      </c>
      <c r="G16" s="610">
        <v>0</v>
      </c>
      <c r="H16" s="609">
        <f t="shared" si="1"/>
        <v>0</v>
      </c>
    </row>
    <row r="17" spans="1:8" ht="57" customHeight="1">
      <c r="A17" s="1059" t="s">
        <v>2912</v>
      </c>
      <c r="B17" s="1059"/>
      <c r="C17" s="131">
        <v>130</v>
      </c>
      <c r="D17" s="131">
        <v>6</v>
      </c>
      <c r="E17" s="608">
        <f t="shared" si="0"/>
        <v>136</v>
      </c>
      <c r="F17" s="610">
        <v>0</v>
      </c>
      <c r="G17" s="610">
        <v>0</v>
      </c>
      <c r="H17" s="609">
        <f t="shared" si="1"/>
        <v>0</v>
      </c>
    </row>
    <row r="18" spans="1:8" ht="31.5" customHeight="1">
      <c r="A18" s="581" t="s">
        <v>2143</v>
      </c>
      <c r="B18" s="581"/>
      <c r="C18" s="8">
        <f>SUM(C5:C17)</f>
        <v>470</v>
      </c>
      <c r="D18" s="8">
        <f t="shared" ref="D18:H18" si="2">SUM(D5:D17)</f>
        <v>40</v>
      </c>
      <c r="E18" s="8">
        <f t="shared" si="2"/>
        <v>510</v>
      </c>
      <c r="F18" s="8">
        <f t="shared" si="2"/>
        <v>0</v>
      </c>
      <c r="G18" s="8">
        <f t="shared" si="2"/>
        <v>0</v>
      </c>
      <c r="H18" s="8">
        <f t="shared" si="2"/>
        <v>0</v>
      </c>
    </row>
    <row r="19" spans="1:8">
      <c r="A19" s="71"/>
      <c r="B19" s="71"/>
    </row>
    <row r="20" spans="1:8">
      <c r="A20" s="71"/>
      <c r="B20" s="71"/>
      <c r="C20" s="257"/>
      <c r="D20" s="257"/>
      <c r="E20" s="257"/>
      <c r="F20" s="257"/>
      <c r="G20" s="257"/>
      <c r="H20" s="257"/>
    </row>
  </sheetData>
  <mergeCells count="7">
    <mergeCell ref="A17:B17"/>
    <mergeCell ref="A1:H1"/>
    <mergeCell ref="A2:H2"/>
    <mergeCell ref="A3:A4"/>
    <mergeCell ref="B3:B4"/>
    <mergeCell ref="C3:E3"/>
    <mergeCell ref="F3:H3"/>
  </mergeCells>
  <printOptions horizontalCentered="1" verticalCentered="1" gridLinesSet="0"/>
  <pageMargins left="0" right="0" top="0" bottom="0" header="0" footer="0"/>
  <pageSetup paperSize="9" scale="90" orientation="landscape" r:id="rId1"/>
  <headerFooter alignWithMargins="0"/>
</worksheet>
</file>

<file path=xl/worksheets/sheet44.xml><?xml version="1.0" encoding="utf-8"?>
<worksheet xmlns="http://schemas.openxmlformats.org/spreadsheetml/2006/main" xmlns:r="http://schemas.openxmlformats.org/officeDocument/2006/relationships">
  <dimension ref="A1:D186"/>
  <sheetViews>
    <sheetView showGridLines="0" zoomScaleNormal="100" workbookViewId="0">
      <pane xSplit="1" ySplit="5" topLeftCell="B162"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1.25"/>
  <cols>
    <col min="1" max="1" width="71.7109375" style="590" customWidth="1"/>
    <col min="2" max="2" width="12.42578125" style="590" customWidth="1"/>
    <col min="3" max="3" width="12.28515625" style="590" customWidth="1"/>
    <col min="4" max="4" width="15.140625" style="590" customWidth="1"/>
    <col min="5" max="16384" width="9.140625" style="590"/>
  </cols>
  <sheetData>
    <row r="1" spans="1:4" ht="28.5" customHeight="1">
      <c r="A1" s="1063" t="s">
        <v>3224</v>
      </c>
      <c r="B1" s="1063"/>
      <c r="C1" s="1063"/>
      <c r="D1" s="1063"/>
    </row>
    <row r="2" spans="1:4" ht="12.75">
      <c r="A2" s="1064" t="s">
        <v>3225</v>
      </c>
      <c r="B2" s="1064"/>
      <c r="C2" s="1064"/>
      <c r="D2" s="1064"/>
    </row>
    <row r="3" spans="1:4">
      <c r="D3" s="591" t="s">
        <v>2971</v>
      </c>
    </row>
    <row r="4" spans="1:4" ht="23.25" customHeight="1">
      <c r="A4" s="1056" t="s">
        <v>2909</v>
      </c>
      <c r="B4" s="1065" t="s">
        <v>3099</v>
      </c>
      <c r="C4" s="1066"/>
      <c r="D4" s="1066"/>
    </row>
    <row r="5" spans="1:4" ht="12.75">
      <c r="A5" s="1058"/>
      <c r="B5" s="592" t="s">
        <v>3088</v>
      </c>
      <c r="C5" s="592" t="s">
        <v>1110</v>
      </c>
      <c r="D5" s="593" t="s">
        <v>1111</v>
      </c>
    </row>
    <row r="6" spans="1:4" ht="12">
      <c r="A6" s="594" t="s">
        <v>1194</v>
      </c>
      <c r="B6" s="595">
        <f>SUM(B7:B38)</f>
        <v>2</v>
      </c>
      <c r="C6" s="595">
        <f>SUM(C7:C38)</f>
        <v>0</v>
      </c>
      <c r="D6" s="595">
        <f>SUM(D7:D38)</f>
        <v>2</v>
      </c>
    </row>
    <row r="7" spans="1:4" ht="12">
      <c r="A7" s="596" t="s">
        <v>1195</v>
      </c>
      <c r="B7" s="597">
        <v>0</v>
      </c>
      <c r="C7" s="597">
        <v>0</v>
      </c>
      <c r="D7" s="597">
        <f>B7+C7</f>
        <v>0</v>
      </c>
    </row>
    <row r="8" spans="1:4" ht="12">
      <c r="A8" s="596" t="s">
        <v>1196</v>
      </c>
      <c r="B8" s="598">
        <v>0</v>
      </c>
      <c r="C8" s="598">
        <v>0</v>
      </c>
      <c r="D8" s="597">
        <f>B8+C8</f>
        <v>0</v>
      </c>
    </row>
    <row r="9" spans="1:4" ht="12">
      <c r="A9" s="596" t="s">
        <v>1197</v>
      </c>
      <c r="B9" s="597">
        <v>0</v>
      </c>
      <c r="C9" s="597">
        <v>0</v>
      </c>
      <c r="D9" s="597">
        <f t="shared" ref="D9:D76" si="0">B9+C9</f>
        <v>0</v>
      </c>
    </row>
    <row r="10" spans="1:4" ht="12">
      <c r="A10" s="596" t="s">
        <v>1198</v>
      </c>
      <c r="B10" s="597">
        <v>0</v>
      </c>
      <c r="C10" s="597">
        <v>0</v>
      </c>
      <c r="D10" s="597">
        <f t="shared" si="0"/>
        <v>0</v>
      </c>
    </row>
    <row r="11" spans="1:4" ht="12">
      <c r="A11" s="596" t="s">
        <v>1199</v>
      </c>
      <c r="B11" s="597">
        <v>0</v>
      </c>
      <c r="C11" s="597">
        <v>0</v>
      </c>
      <c r="D11" s="597">
        <f t="shared" si="0"/>
        <v>0</v>
      </c>
    </row>
    <row r="12" spans="1:4" ht="12">
      <c r="A12" s="596" t="s">
        <v>1200</v>
      </c>
      <c r="B12" s="597">
        <v>0</v>
      </c>
      <c r="C12" s="597">
        <v>0</v>
      </c>
      <c r="D12" s="597">
        <f t="shared" si="0"/>
        <v>0</v>
      </c>
    </row>
    <row r="13" spans="1:4" ht="12">
      <c r="A13" s="596" t="s">
        <v>1201</v>
      </c>
      <c r="B13" s="597">
        <v>0</v>
      </c>
      <c r="C13" s="597">
        <v>0</v>
      </c>
      <c r="D13" s="597">
        <f t="shared" si="0"/>
        <v>0</v>
      </c>
    </row>
    <row r="14" spans="1:4" ht="12">
      <c r="A14" s="596" t="s">
        <v>1202</v>
      </c>
      <c r="B14" s="597">
        <v>0</v>
      </c>
      <c r="C14" s="597">
        <v>0</v>
      </c>
      <c r="D14" s="597">
        <f t="shared" si="0"/>
        <v>0</v>
      </c>
    </row>
    <row r="15" spans="1:4" ht="12">
      <c r="A15" s="596" t="s">
        <v>1203</v>
      </c>
      <c r="B15" s="597">
        <v>0</v>
      </c>
      <c r="C15" s="597">
        <v>0</v>
      </c>
      <c r="D15" s="597">
        <f t="shared" si="0"/>
        <v>0</v>
      </c>
    </row>
    <row r="16" spans="1:4" ht="12">
      <c r="A16" s="596" t="s">
        <v>1204</v>
      </c>
      <c r="B16" s="597">
        <v>0</v>
      </c>
      <c r="C16" s="597">
        <v>0</v>
      </c>
      <c r="D16" s="597">
        <f t="shared" si="0"/>
        <v>0</v>
      </c>
    </row>
    <row r="17" spans="1:4" ht="12">
      <c r="A17" s="596" t="s">
        <v>1205</v>
      </c>
      <c r="B17" s="597">
        <v>1</v>
      </c>
      <c r="C17" s="597">
        <v>0</v>
      </c>
      <c r="D17" s="597">
        <f t="shared" si="0"/>
        <v>1</v>
      </c>
    </row>
    <row r="18" spans="1:4" ht="12">
      <c r="A18" s="596" t="s">
        <v>1206</v>
      </c>
      <c r="B18" s="597">
        <v>0</v>
      </c>
      <c r="C18" s="597">
        <v>0</v>
      </c>
      <c r="D18" s="597">
        <f t="shared" si="0"/>
        <v>0</v>
      </c>
    </row>
    <row r="19" spans="1:4" ht="12">
      <c r="A19" s="596" t="s">
        <v>1207</v>
      </c>
      <c r="B19" s="597">
        <v>0</v>
      </c>
      <c r="C19" s="597">
        <v>0</v>
      </c>
      <c r="D19" s="597">
        <f t="shared" si="0"/>
        <v>0</v>
      </c>
    </row>
    <row r="20" spans="1:4" ht="12">
      <c r="A20" s="596" t="s">
        <v>1208</v>
      </c>
      <c r="B20" s="597">
        <v>0</v>
      </c>
      <c r="C20" s="597">
        <v>0</v>
      </c>
      <c r="D20" s="597">
        <f t="shared" si="0"/>
        <v>0</v>
      </c>
    </row>
    <row r="21" spans="1:4" ht="12">
      <c r="A21" s="596" t="s">
        <v>1209</v>
      </c>
      <c r="B21" s="597">
        <v>0</v>
      </c>
      <c r="C21" s="597">
        <v>0</v>
      </c>
      <c r="D21" s="597">
        <f t="shared" si="0"/>
        <v>0</v>
      </c>
    </row>
    <row r="22" spans="1:4" ht="12">
      <c r="A22" s="596" t="s">
        <v>1210</v>
      </c>
      <c r="B22" s="597">
        <v>0</v>
      </c>
      <c r="C22" s="597">
        <v>0</v>
      </c>
      <c r="D22" s="597">
        <f t="shared" si="0"/>
        <v>0</v>
      </c>
    </row>
    <row r="23" spans="1:4" ht="12">
      <c r="A23" s="596" t="s">
        <v>1211</v>
      </c>
      <c r="B23" s="597">
        <v>0</v>
      </c>
      <c r="C23" s="597">
        <v>0</v>
      </c>
      <c r="D23" s="597">
        <f t="shared" si="0"/>
        <v>0</v>
      </c>
    </row>
    <row r="24" spans="1:4" ht="12">
      <c r="A24" s="596" t="s">
        <v>1212</v>
      </c>
      <c r="B24" s="597">
        <v>0</v>
      </c>
      <c r="C24" s="597">
        <v>0</v>
      </c>
      <c r="D24" s="597">
        <f t="shared" si="0"/>
        <v>0</v>
      </c>
    </row>
    <row r="25" spans="1:4" ht="12">
      <c r="A25" s="596" t="s">
        <v>1213</v>
      </c>
      <c r="B25" s="597">
        <v>0</v>
      </c>
      <c r="C25" s="597">
        <v>0</v>
      </c>
      <c r="D25" s="597">
        <f t="shared" si="0"/>
        <v>0</v>
      </c>
    </row>
    <row r="26" spans="1:4" ht="12">
      <c r="A26" s="596" t="s">
        <v>1214</v>
      </c>
      <c r="B26" s="597">
        <v>0</v>
      </c>
      <c r="C26" s="597">
        <v>0</v>
      </c>
      <c r="D26" s="597">
        <f t="shared" si="0"/>
        <v>0</v>
      </c>
    </row>
    <row r="27" spans="1:4" ht="12">
      <c r="A27" s="596" t="s">
        <v>1215</v>
      </c>
      <c r="B27" s="597">
        <v>0</v>
      </c>
      <c r="C27" s="597">
        <v>0</v>
      </c>
      <c r="D27" s="597">
        <f t="shared" si="0"/>
        <v>0</v>
      </c>
    </row>
    <row r="28" spans="1:4" ht="12">
      <c r="A28" s="596" t="s">
        <v>1216</v>
      </c>
      <c r="B28" s="597">
        <v>0</v>
      </c>
      <c r="C28" s="597">
        <v>0</v>
      </c>
      <c r="D28" s="597">
        <f t="shared" si="0"/>
        <v>0</v>
      </c>
    </row>
    <row r="29" spans="1:4" ht="12">
      <c r="A29" s="596" t="s">
        <v>1217</v>
      </c>
      <c r="B29" s="597">
        <v>0</v>
      </c>
      <c r="C29" s="597">
        <v>0</v>
      </c>
      <c r="D29" s="597">
        <f t="shared" si="0"/>
        <v>0</v>
      </c>
    </row>
    <row r="30" spans="1:4" ht="12">
      <c r="A30" s="596" t="s">
        <v>1218</v>
      </c>
      <c r="B30" s="597">
        <v>0</v>
      </c>
      <c r="C30" s="597">
        <v>0</v>
      </c>
      <c r="D30" s="597">
        <f t="shared" si="0"/>
        <v>0</v>
      </c>
    </row>
    <row r="31" spans="1:4" ht="12">
      <c r="A31" s="596" t="s">
        <v>1219</v>
      </c>
      <c r="B31" s="597">
        <v>0</v>
      </c>
      <c r="C31" s="597">
        <v>0</v>
      </c>
      <c r="D31" s="597">
        <f t="shared" si="0"/>
        <v>0</v>
      </c>
    </row>
    <row r="32" spans="1:4" ht="12">
      <c r="A32" s="596" t="s">
        <v>1220</v>
      </c>
      <c r="B32" s="597">
        <v>0</v>
      </c>
      <c r="C32" s="597">
        <v>0</v>
      </c>
      <c r="D32" s="597">
        <f t="shared" si="0"/>
        <v>0</v>
      </c>
    </row>
    <row r="33" spans="1:4" ht="12">
      <c r="A33" s="596" t="s">
        <v>1221</v>
      </c>
      <c r="B33" s="597">
        <v>1</v>
      </c>
      <c r="C33" s="597">
        <v>0</v>
      </c>
      <c r="D33" s="597">
        <f t="shared" si="0"/>
        <v>1</v>
      </c>
    </row>
    <row r="34" spans="1:4" ht="12">
      <c r="A34" s="596" t="s">
        <v>1222</v>
      </c>
      <c r="B34" s="597">
        <v>0</v>
      </c>
      <c r="C34" s="597">
        <v>0</v>
      </c>
      <c r="D34" s="597">
        <f t="shared" si="0"/>
        <v>0</v>
      </c>
    </row>
    <row r="35" spans="1:4" ht="12">
      <c r="A35" s="596" t="s">
        <v>1223</v>
      </c>
      <c r="B35" s="597">
        <v>0</v>
      </c>
      <c r="C35" s="597">
        <v>0</v>
      </c>
      <c r="D35" s="597">
        <f t="shared" si="0"/>
        <v>0</v>
      </c>
    </row>
    <row r="36" spans="1:4" ht="12">
      <c r="A36" s="596" t="s">
        <v>1224</v>
      </c>
      <c r="B36" s="597">
        <v>0</v>
      </c>
      <c r="C36" s="597">
        <v>0</v>
      </c>
      <c r="D36" s="597">
        <f t="shared" si="0"/>
        <v>0</v>
      </c>
    </row>
    <row r="37" spans="1:4" ht="12">
      <c r="A37" s="596" t="s">
        <v>1225</v>
      </c>
      <c r="B37" s="597">
        <v>0</v>
      </c>
      <c r="C37" s="597">
        <v>0</v>
      </c>
      <c r="D37" s="597">
        <f t="shared" si="0"/>
        <v>0</v>
      </c>
    </row>
    <row r="38" spans="1:4" ht="12">
      <c r="A38" s="596" t="s">
        <v>1226</v>
      </c>
      <c r="B38" s="597">
        <v>0</v>
      </c>
      <c r="C38" s="597">
        <v>0</v>
      </c>
      <c r="D38" s="597">
        <f t="shared" si="0"/>
        <v>0</v>
      </c>
    </row>
    <row r="39" spans="1:4" ht="12">
      <c r="A39" s="594" t="s">
        <v>1227</v>
      </c>
      <c r="B39" s="595">
        <f t="shared" ref="B39:D39" si="1">SUM(B40:B55)</f>
        <v>0</v>
      </c>
      <c r="C39" s="595">
        <f t="shared" si="1"/>
        <v>0</v>
      </c>
      <c r="D39" s="595">
        <f t="shared" si="1"/>
        <v>0</v>
      </c>
    </row>
    <row r="40" spans="1:4" s="599" customFormat="1" ht="12">
      <c r="A40" s="596" t="s">
        <v>1228</v>
      </c>
      <c r="B40" s="597">
        <v>0</v>
      </c>
      <c r="C40" s="597">
        <v>0</v>
      </c>
      <c r="D40" s="597">
        <f t="shared" si="0"/>
        <v>0</v>
      </c>
    </row>
    <row r="41" spans="1:4" ht="12">
      <c r="A41" s="596" t="s">
        <v>1229</v>
      </c>
      <c r="B41" s="597">
        <v>0</v>
      </c>
      <c r="C41" s="597">
        <v>0</v>
      </c>
      <c r="D41" s="597">
        <f t="shared" si="0"/>
        <v>0</v>
      </c>
    </row>
    <row r="42" spans="1:4" ht="12">
      <c r="A42" s="596" t="s">
        <v>1230</v>
      </c>
      <c r="B42" s="597">
        <v>0</v>
      </c>
      <c r="C42" s="597">
        <v>0</v>
      </c>
      <c r="D42" s="597">
        <f t="shared" si="0"/>
        <v>0</v>
      </c>
    </row>
    <row r="43" spans="1:4" ht="12">
      <c r="A43" s="596" t="s">
        <v>1231</v>
      </c>
      <c r="B43" s="597">
        <v>0</v>
      </c>
      <c r="C43" s="597">
        <v>0</v>
      </c>
      <c r="D43" s="597">
        <f t="shared" si="0"/>
        <v>0</v>
      </c>
    </row>
    <row r="44" spans="1:4" ht="12">
      <c r="A44" s="596" t="s">
        <v>1232</v>
      </c>
      <c r="B44" s="597">
        <v>0</v>
      </c>
      <c r="C44" s="597">
        <v>0</v>
      </c>
      <c r="D44" s="597">
        <f t="shared" si="0"/>
        <v>0</v>
      </c>
    </row>
    <row r="45" spans="1:4" ht="12">
      <c r="A45" s="596" t="s">
        <v>1233</v>
      </c>
      <c r="B45" s="597">
        <v>0</v>
      </c>
      <c r="C45" s="597">
        <v>0</v>
      </c>
      <c r="D45" s="597">
        <f t="shared" si="0"/>
        <v>0</v>
      </c>
    </row>
    <row r="46" spans="1:4" ht="12">
      <c r="A46" s="596" t="s">
        <v>1234</v>
      </c>
      <c r="B46" s="597">
        <v>0</v>
      </c>
      <c r="C46" s="597">
        <v>0</v>
      </c>
      <c r="D46" s="597">
        <f t="shared" si="0"/>
        <v>0</v>
      </c>
    </row>
    <row r="47" spans="1:4" ht="12">
      <c r="A47" s="596" t="s">
        <v>1235</v>
      </c>
      <c r="B47" s="597">
        <v>0</v>
      </c>
      <c r="C47" s="597">
        <v>0</v>
      </c>
      <c r="D47" s="597">
        <f t="shared" si="0"/>
        <v>0</v>
      </c>
    </row>
    <row r="48" spans="1:4" ht="12">
      <c r="A48" s="596" t="s">
        <v>1236</v>
      </c>
      <c r="B48" s="597">
        <v>0</v>
      </c>
      <c r="C48" s="597">
        <v>0</v>
      </c>
      <c r="D48" s="597">
        <f t="shared" si="0"/>
        <v>0</v>
      </c>
    </row>
    <row r="49" spans="1:4" ht="12">
      <c r="A49" s="596" t="s">
        <v>1237</v>
      </c>
      <c r="B49" s="597">
        <v>0</v>
      </c>
      <c r="C49" s="597">
        <v>0</v>
      </c>
      <c r="D49" s="597">
        <f t="shared" si="0"/>
        <v>0</v>
      </c>
    </row>
    <row r="50" spans="1:4" ht="12">
      <c r="A50" s="596" t="s">
        <v>1238</v>
      </c>
      <c r="B50" s="597">
        <v>0</v>
      </c>
      <c r="C50" s="597">
        <v>0</v>
      </c>
      <c r="D50" s="597">
        <f t="shared" si="0"/>
        <v>0</v>
      </c>
    </row>
    <row r="51" spans="1:4" ht="12">
      <c r="A51" s="596" t="s">
        <v>1239</v>
      </c>
      <c r="B51" s="597">
        <v>0</v>
      </c>
      <c r="C51" s="597">
        <v>0</v>
      </c>
      <c r="D51" s="597">
        <f t="shared" si="0"/>
        <v>0</v>
      </c>
    </row>
    <row r="52" spans="1:4" ht="12">
      <c r="A52" s="596" t="s">
        <v>1240</v>
      </c>
      <c r="B52" s="597">
        <v>0</v>
      </c>
      <c r="C52" s="597">
        <v>0</v>
      </c>
      <c r="D52" s="597">
        <f t="shared" si="0"/>
        <v>0</v>
      </c>
    </row>
    <row r="53" spans="1:4" ht="12">
      <c r="A53" s="596" t="s">
        <v>1241</v>
      </c>
      <c r="B53" s="597">
        <v>0</v>
      </c>
      <c r="C53" s="597">
        <v>0</v>
      </c>
      <c r="D53" s="597">
        <f t="shared" si="0"/>
        <v>0</v>
      </c>
    </row>
    <row r="54" spans="1:4" ht="12">
      <c r="A54" s="596" t="s">
        <v>1242</v>
      </c>
      <c r="B54" s="597">
        <v>0</v>
      </c>
      <c r="C54" s="597">
        <v>0</v>
      </c>
      <c r="D54" s="597">
        <f t="shared" si="0"/>
        <v>0</v>
      </c>
    </row>
    <row r="55" spans="1:4" ht="12">
      <c r="A55" s="596" t="s">
        <v>1243</v>
      </c>
      <c r="B55" s="597">
        <v>0</v>
      </c>
      <c r="C55" s="597">
        <v>0</v>
      </c>
      <c r="D55" s="597">
        <f t="shared" si="0"/>
        <v>0</v>
      </c>
    </row>
    <row r="56" spans="1:4" ht="24">
      <c r="A56" s="594" t="s">
        <v>1244</v>
      </c>
      <c r="B56" s="595">
        <f t="shared" ref="B56:D56" si="2">SUM(B57:B61)</f>
        <v>3</v>
      </c>
      <c r="C56" s="595">
        <f t="shared" si="2"/>
        <v>0</v>
      </c>
      <c r="D56" s="595">
        <f t="shared" si="2"/>
        <v>3</v>
      </c>
    </row>
    <row r="57" spans="1:4" ht="12">
      <c r="A57" s="596" t="s">
        <v>1245</v>
      </c>
      <c r="B57" s="597">
        <v>0</v>
      </c>
      <c r="C57" s="597">
        <v>0</v>
      </c>
      <c r="D57" s="597">
        <f t="shared" si="0"/>
        <v>0</v>
      </c>
    </row>
    <row r="58" spans="1:4" ht="12">
      <c r="A58" s="596" t="s">
        <v>1246</v>
      </c>
      <c r="B58" s="597">
        <v>1</v>
      </c>
      <c r="C58" s="597">
        <v>0</v>
      </c>
      <c r="D58" s="597">
        <f t="shared" si="0"/>
        <v>1</v>
      </c>
    </row>
    <row r="59" spans="1:4" ht="12">
      <c r="A59" s="596" t="s">
        <v>1247</v>
      </c>
      <c r="B59" s="597">
        <v>1</v>
      </c>
      <c r="C59" s="597">
        <v>0</v>
      </c>
      <c r="D59" s="597">
        <f t="shared" si="0"/>
        <v>1</v>
      </c>
    </row>
    <row r="60" spans="1:4" ht="12">
      <c r="A60" s="596" t="s">
        <v>1248</v>
      </c>
      <c r="B60" s="597">
        <v>0</v>
      </c>
      <c r="C60" s="597">
        <v>0</v>
      </c>
      <c r="D60" s="597">
        <f t="shared" si="0"/>
        <v>0</v>
      </c>
    </row>
    <row r="61" spans="1:4" ht="12">
      <c r="A61" s="596" t="s">
        <v>1249</v>
      </c>
      <c r="B61" s="597">
        <v>1</v>
      </c>
      <c r="C61" s="597">
        <v>0</v>
      </c>
      <c r="D61" s="597">
        <f t="shared" si="0"/>
        <v>1</v>
      </c>
    </row>
    <row r="62" spans="1:4" ht="12">
      <c r="A62" s="594" t="s">
        <v>1250</v>
      </c>
      <c r="B62" s="595">
        <f t="shared" ref="B62:D62" si="3">SUM(B63)</f>
        <v>0</v>
      </c>
      <c r="C62" s="595">
        <f t="shared" si="3"/>
        <v>0</v>
      </c>
      <c r="D62" s="595">
        <f t="shared" si="3"/>
        <v>0</v>
      </c>
    </row>
    <row r="63" spans="1:4" ht="12">
      <c r="A63" s="596" t="s">
        <v>1251</v>
      </c>
      <c r="B63" s="597">
        <v>0</v>
      </c>
      <c r="C63" s="597">
        <v>0</v>
      </c>
      <c r="D63" s="597">
        <f t="shared" si="0"/>
        <v>0</v>
      </c>
    </row>
    <row r="64" spans="1:4" ht="12">
      <c r="A64" s="594" t="s">
        <v>1252</v>
      </c>
      <c r="B64" s="595">
        <f t="shared" ref="B64:D64" si="4">SUM(B65:B76)</f>
        <v>14</v>
      </c>
      <c r="C64" s="595">
        <f t="shared" si="4"/>
        <v>4</v>
      </c>
      <c r="D64" s="595">
        <f t="shared" si="4"/>
        <v>18</v>
      </c>
    </row>
    <row r="65" spans="1:4" ht="12">
      <c r="A65" s="596" t="s">
        <v>1253</v>
      </c>
      <c r="B65" s="597">
        <v>1</v>
      </c>
      <c r="C65" s="597">
        <v>0</v>
      </c>
      <c r="D65" s="597">
        <f t="shared" si="0"/>
        <v>1</v>
      </c>
    </row>
    <row r="66" spans="1:4" ht="12">
      <c r="A66" s="596" t="s">
        <v>1254</v>
      </c>
      <c r="B66" s="597">
        <v>0</v>
      </c>
      <c r="C66" s="597">
        <v>0</v>
      </c>
      <c r="D66" s="597">
        <f t="shared" si="0"/>
        <v>0</v>
      </c>
    </row>
    <row r="67" spans="1:4" ht="12">
      <c r="A67" s="596" t="s">
        <v>1255</v>
      </c>
      <c r="B67" s="597">
        <v>0</v>
      </c>
      <c r="C67" s="597">
        <v>0</v>
      </c>
      <c r="D67" s="597">
        <f t="shared" si="0"/>
        <v>0</v>
      </c>
    </row>
    <row r="68" spans="1:4" ht="12">
      <c r="A68" s="596" t="s">
        <v>1256</v>
      </c>
      <c r="B68" s="597">
        <v>0</v>
      </c>
      <c r="C68" s="597">
        <v>0</v>
      </c>
      <c r="D68" s="597">
        <f t="shared" si="0"/>
        <v>0</v>
      </c>
    </row>
    <row r="69" spans="1:4" ht="12">
      <c r="A69" s="596" t="s">
        <v>1257</v>
      </c>
      <c r="B69" s="597">
        <v>1</v>
      </c>
      <c r="C69" s="597">
        <v>0</v>
      </c>
      <c r="D69" s="597">
        <f t="shared" si="0"/>
        <v>1</v>
      </c>
    </row>
    <row r="70" spans="1:4" ht="12">
      <c r="A70" s="596" t="s">
        <v>1258</v>
      </c>
      <c r="B70" s="597">
        <v>7</v>
      </c>
      <c r="C70" s="597">
        <v>3</v>
      </c>
      <c r="D70" s="597">
        <f t="shared" si="0"/>
        <v>10</v>
      </c>
    </row>
    <row r="71" spans="1:4" ht="12">
      <c r="A71" s="596" t="s">
        <v>1259</v>
      </c>
      <c r="B71" s="597">
        <v>1</v>
      </c>
      <c r="C71" s="597">
        <v>1</v>
      </c>
      <c r="D71" s="597">
        <f t="shared" si="0"/>
        <v>2</v>
      </c>
    </row>
    <row r="72" spans="1:4" ht="12">
      <c r="A72" s="596" t="s">
        <v>1260</v>
      </c>
      <c r="B72" s="597">
        <v>1</v>
      </c>
      <c r="C72" s="597">
        <v>0</v>
      </c>
      <c r="D72" s="597">
        <f t="shared" si="0"/>
        <v>1</v>
      </c>
    </row>
    <row r="73" spans="1:4" ht="12">
      <c r="A73" s="596" t="s">
        <v>1261</v>
      </c>
      <c r="B73" s="597">
        <v>2</v>
      </c>
      <c r="C73" s="597">
        <v>0</v>
      </c>
      <c r="D73" s="597">
        <f t="shared" si="0"/>
        <v>2</v>
      </c>
    </row>
    <row r="74" spans="1:4" ht="12">
      <c r="A74" s="596" t="s">
        <v>1262</v>
      </c>
      <c r="B74" s="597">
        <v>1</v>
      </c>
      <c r="C74" s="597">
        <v>0</v>
      </c>
      <c r="D74" s="597">
        <f t="shared" si="0"/>
        <v>1</v>
      </c>
    </row>
    <row r="75" spans="1:4" ht="12">
      <c r="A75" s="596" t="s">
        <v>1263</v>
      </c>
      <c r="B75" s="597">
        <v>0</v>
      </c>
      <c r="C75" s="597">
        <v>0</v>
      </c>
      <c r="D75" s="597">
        <f t="shared" si="0"/>
        <v>0</v>
      </c>
    </row>
    <row r="76" spans="1:4" ht="12">
      <c r="A76" s="596" t="s">
        <v>1264</v>
      </c>
      <c r="B76" s="597">
        <v>0</v>
      </c>
      <c r="C76" s="597">
        <v>0</v>
      </c>
      <c r="D76" s="597">
        <f t="shared" si="0"/>
        <v>0</v>
      </c>
    </row>
    <row r="77" spans="1:4" ht="12">
      <c r="A77" s="594" t="s">
        <v>1265</v>
      </c>
      <c r="B77" s="595">
        <f t="shared" ref="B77:D77" si="5">SUM(B78:B81)</f>
        <v>1</v>
      </c>
      <c r="C77" s="595">
        <f t="shared" si="5"/>
        <v>0</v>
      </c>
      <c r="D77" s="595">
        <f t="shared" si="5"/>
        <v>1</v>
      </c>
    </row>
    <row r="78" spans="1:4" ht="12">
      <c r="A78" s="596" t="s">
        <v>1266</v>
      </c>
      <c r="B78" s="597">
        <v>1</v>
      </c>
      <c r="C78" s="597">
        <v>0</v>
      </c>
      <c r="D78" s="597">
        <f t="shared" ref="D78:D81" si="6">B78+C78</f>
        <v>1</v>
      </c>
    </row>
    <row r="79" spans="1:4" ht="12">
      <c r="A79" s="596" t="s">
        <v>1267</v>
      </c>
      <c r="B79" s="597">
        <v>0</v>
      </c>
      <c r="C79" s="597">
        <v>0</v>
      </c>
      <c r="D79" s="597">
        <f t="shared" si="6"/>
        <v>0</v>
      </c>
    </row>
    <row r="80" spans="1:4" ht="12">
      <c r="A80" s="596" t="s">
        <v>1268</v>
      </c>
      <c r="B80" s="597">
        <v>0</v>
      </c>
      <c r="C80" s="597">
        <v>0</v>
      </c>
      <c r="D80" s="597">
        <f t="shared" si="6"/>
        <v>0</v>
      </c>
    </row>
    <row r="81" spans="1:4" ht="12">
      <c r="A81" s="596" t="s">
        <v>1269</v>
      </c>
      <c r="B81" s="597">
        <v>0</v>
      </c>
      <c r="C81" s="597">
        <v>0</v>
      </c>
      <c r="D81" s="597">
        <f t="shared" si="6"/>
        <v>0</v>
      </c>
    </row>
    <row r="82" spans="1:4" ht="12">
      <c r="A82" s="594" t="s">
        <v>1270</v>
      </c>
      <c r="B82" s="600">
        <f t="shared" ref="B82:D82" si="7">SUM(B83)</f>
        <v>13</v>
      </c>
      <c r="C82" s="600">
        <f t="shared" si="7"/>
        <v>1</v>
      </c>
      <c r="D82" s="600">
        <f t="shared" si="7"/>
        <v>14</v>
      </c>
    </row>
    <row r="83" spans="1:4" ht="12">
      <c r="A83" s="596" t="s">
        <v>1271</v>
      </c>
      <c r="B83" s="598">
        <v>13</v>
      </c>
      <c r="C83" s="597">
        <v>1</v>
      </c>
      <c r="D83" s="597">
        <f>B83+C83</f>
        <v>14</v>
      </c>
    </row>
    <row r="84" spans="1:4" ht="12">
      <c r="A84" s="594" t="s">
        <v>1272</v>
      </c>
      <c r="B84" s="600">
        <f t="shared" ref="B84:D84" si="8">SUM(B85)</f>
        <v>0</v>
      </c>
      <c r="C84" s="600">
        <f t="shared" si="8"/>
        <v>0</v>
      </c>
      <c r="D84" s="600">
        <f t="shared" si="8"/>
        <v>0</v>
      </c>
    </row>
    <row r="85" spans="1:4" ht="12">
      <c r="A85" s="596" t="s">
        <v>1273</v>
      </c>
      <c r="B85" s="597">
        <v>0</v>
      </c>
      <c r="C85" s="597">
        <v>0</v>
      </c>
      <c r="D85" s="597">
        <f>B85+C85</f>
        <v>0</v>
      </c>
    </row>
    <row r="86" spans="1:4" ht="12">
      <c r="A86" s="594" t="s">
        <v>1274</v>
      </c>
      <c r="B86" s="600">
        <f>SUM(B87:B134)</f>
        <v>200</v>
      </c>
      <c r="C86" s="600">
        <f t="shared" ref="C86:D86" si="9">SUM(C87:C134)</f>
        <v>3</v>
      </c>
      <c r="D86" s="600">
        <f t="shared" si="9"/>
        <v>203</v>
      </c>
    </row>
    <row r="87" spans="1:4" ht="12">
      <c r="A87" s="596" t="s">
        <v>1275</v>
      </c>
      <c r="B87" s="598">
        <v>0</v>
      </c>
      <c r="C87" s="597">
        <v>0</v>
      </c>
      <c r="D87" s="597">
        <f t="shared" ref="D87:D89" si="10">B87+C87</f>
        <v>0</v>
      </c>
    </row>
    <row r="88" spans="1:4" ht="12">
      <c r="A88" s="596" t="s">
        <v>1276</v>
      </c>
      <c r="B88" s="597">
        <v>0</v>
      </c>
      <c r="C88" s="597">
        <v>0</v>
      </c>
      <c r="D88" s="597">
        <f t="shared" si="10"/>
        <v>0</v>
      </c>
    </row>
    <row r="89" spans="1:4" ht="12">
      <c r="A89" s="601" t="s">
        <v>1277</v>
      </c>
      <c r="B89" s="602">
        <v>0</v>
      </c>
      <c r="C89" s="602">
        <v>0</v>
      </c>
      <c r="D89" s="602">
        <f t="shared" si="10"/>
        <v>0</v>
      </c>
    </row>
    <row r="90" spans="1:4" ht="12" customHeight="1">
      <c r="A90" s="603"/>
      <c r="B90" s="603"/>
      <c r="C90" s="603"/>
      <c r="D90" s="604" t="s">
        <v>2972</v>
      </c>
    </row>
    <row r="91" spans="1:4" ht="24.75" customHeight="1">
      <c r="A91" s="1056" t="s">
        <v>2909</v>
      </c>
      <c r="B91" s="1065" t="s">
        <v>3099</v>
      </c>
      <c r="C91" s="1066"/>
      <c r="D91" s="1066"/>
    </row>
    <row r="92" spans="1:4" ht="13.5" customHeight="1">
      <c r="A92" s="1058"/>
      <c r="B92" s="592" t="s">
        <v>3088</v>
      </c>
      <c r="C92" s="592" t="s">
        <v>1110</v>
      </c>
      <c r="D92" s="593" t="s">
        <v>1111</v>
      </c>
    </row>
    <row r="93" spans="1:4" ht="12">
      <c r="A93" s="596" t="s">
        <v>1278</v>
      </c>
      <c r="B93" s="597">
        <v>0</v>
      </c>
      <c r="C93" s="597">
        <v>0</v>
      </c>
      <c r="D93" s="597">
        <f t="shared" ref="D93:D161" si="11">B93+C93</f>
        <v>0</v>
      </c>
    </row>
    <row r="94" spans="1:4" ht="12">
      <c r="A94" s="596" t="s">
        <v>1279</v>
      </c>
      <c r="B94" s="598">
        <v>0</v>
      </c>
      <c r="C94" s="597">
        <v>0</v>
      </c>
      <c r="D94" s="597">
        <f t="shared" si="11"/>
        <v>0</v>
      </c>
    </row>
    <row r="95" spans="1:4" ht="12">
      <c r="A95" s="596" t="s">
        <v>1280</v>
      </c>
      <c r="B95" s="597">
        <v>0</v>
      </c>
      <c r="C95" s="598">
        <v>0</v>
      </c>
      <c r="D95" s="597">
        <f t="shared" si="11"/>
        <v>0</v>
      </c>
    </row>
    <row r="96" spans="1:4" ht="12">
      <c r="A96" s="596" t="s">
        <v>1281</v>
      </c>
      <c r="B96" s="598">
        <v>1</v>
      </c>
      <c r="C96" s="597">
        <v>0</v>
      </c>
      <c r="D96" s="597">
        <f t="shared" si="11"/>
        <v>1</v>
      </c>
    </row>
    <row r="97" spans="1:4" ht="12">
      <c r="A97" s="596" t="s">
        <v>1282</v>
      </c>
      <c r="B97" s="597">
        <v>1</v>
      </c>
      <c r="C97" s="597">
        <v>2</v>
      </c>
      <c r="D97" s="597">
        <f t="shared" si="11"/>
        <v>3</v>
      </c>
    </row>
    <row r="98" spans="1:4" ht="12">
      <c r="A98" s="596" t="s">
        <v>1283</v>
      </c>
      <c r="B98" s="598">
        <v>1</v>
      </c>
      <c r="C98" s="597">
        <v>1</v>
      </c>
      <c r="D98" s="597">
        <f t="shared" si="11"/>
        <v>2</v>
      </c>
    </row>
    <row r="99" spans="1:4" ht="12">
      <c r="A99" s="596" t="s">
        <v>1284</v>
      </c>
      <c r="B99" s="598">
        <v>4</v>
      </c>
      <c r="C99" s="597">
        <v>0</v>
      </c>
      <c r="D99" s="597">
        <f t="shared" si="11"/>
        <v>4</v>
      </c>
    </row>
    <row r="100" spans="1:4" ht="12">
      <c r="A100" s="596" t="s">
        <v>1285</v>
      </c>
      <c r="B100" s="598">
        <v>78</v>
      </c>
      <c r="C100" s="597">
        <v>0</v>
      </c>
      <c r="D100" s="597">
        <f t="shared" si="11"/>
        <v>78</v>
      </c>
    </row>
    <row r="101" spans="1:4" ht="12">
      <c r="A101" s="596" t="s">
        <v>1286</v>
      </c>
      <c r="B101" s="598">
        <v>2</v>
      </c>
      <c r="C101" s="597">
        <v>0</v>
      </c>
      <c r="D101" s="597">
        <f t="shared" si="11"/>
        <v>2</v>
      </c>
    </row>
    <row r="102" spans="1:4" ht="12">
      <c r="A102" s="596" t="s">
        <v>1287</v>
      </c>
      <c r="B102" s="597">
        <v>0</v>
      </c>
      <c r="C102" s="597">
        <v>0</v>
      </c>
      <c r="D102" s="597">
        <f t="shared" si="11"/>
        <v>0</v>
      </c>
    </row>
    <row r="103" spans="1:4" ht="12">
      <c r="A103" s="596" t="s">
        <v>1288</v>
      </c>
      <c r="B103" s="598">
        <v>100</v>
      </c>
      <c r="C103" s="598">
        <v>0</v>
      </c>
      <c r="D103" s="597">
        <f t="shared" si="11"/>
        <v>100</v>
      </c>
    </row>
    <row r="104" spans="1:4" ht="12">
      <c r="A104" s="596" t="s">
        <v>1289</v>
      </c>
      <c r="B104" s="597">
        <v>0</v>
      </c>
      <c r="C104" s="597">
        <v>0</v>
      </c>
      <c r="D104" s="597">
        <f t="shared" si="11"/>
        <v>0</v>
      </c>
    </row>
    <row r="105" spans="1:4" ht="12">
      <c r="A105" s="596" t="s">
        <v>1290</v>
      </c>
      <c r="B105" s="597">
        <v>0</v>
      </c>
      <c r="C105" s="597">
        <v>0</v>
      </c>
      <c r="D105" s="597">
        <f t="shared" si="11"/>
        <v>0</v>
      </c>
    </row>
    <row r="106" spans="1:4" ht="12">
      <c r="A106" s="596" t="s">
        <v>1291</v>
      </c>
      <c r="B106" s="597">
        <v>0</v>
      </c>
      <c r="C106" s="597">
        <v>0</v>
      </c>
      <c r="D106" s="597">
        <f t="shared" si="11"/>
        <v>0</v>
      </c>
    </row>
    <row r="107" spans="1:4" ht="12">
      <c r="A107" s="596" t="s">
        <v>1292</v>
      </c>
      <c r="B107" s="597">
        <v>0</v>
      </c>
      <c r="C107" s="597">
        <v>0</v>
      </c>
      <c r="D107" s="597">
        <f t="shared" si="11"/>
        <v>0</v>
      </c>
    </row>
    <row r="108" spans="1:4" ht="12">
      <c r="A108" s="596" t="s">
        <v>1293</v>
      </c>
      <c r="B108" s="598">
        <v>1</v>
      </c>
      <c r="C108" s="597">
        <v>0</v>
      </c>
      <c r="D108" s="597">
        <f t="shared" si="11"/>
        <v>1</v>
      </c>
    </row>
    <row r="109" spans="1:4" ht="12">
      <c r="A109" s="596" t="s">
        <v>1294</v>
      </c>
      <c r="B109" s="597">
        <v>0</v>
      </c>
      <c r="C109" s="597">
        <v>0</v>
      </c>
      <c r="D109" s="597">
        <f t="shared" si="11"/>
        <v>0</v>
      </c>
    </row>
    <row r="110" spans="1:4" ht="12">
      <c r="A110" s="596" t="s">
        <v>1295</v>
      </c>
      <c r="B110" s="598">
        <v>3</v>
      </c>
      <c r="C110" s="597">
        <v>0</v>
      </c>
      <c r="D110" s="597">
        <f t="shared" si="11"/>
        <v>3</v>
      </c>
    </row>
    <row r="111" spans="1:4" ht="12">
      <c r="A111" s="596" t="s">
        <v>1296</v>
      </c>
      <c r="B111" s="597">
        <v>0</v>
      </c>
      <c r="C111" s="597">
        <v>0</v>
      </c>
      <c r="D111" s="597">
        <f t="shared" si="11"/>
        <v>0</v>
      </c>
    </row>
    <row r="112" spans="1:4" ht="12">
      <c r="A112" s="596" t="s">
        <v>1297</v>
      </c>
      <c r="B112" s="597">
        <v>0</v>
      </c>
      <c r="C112" s="597">
        <v>0</v>
      </c>
      <c r="D112" s="597">
        <f t="shared" si="11"/>
        <v>0</v>
      </c>
    </row>
    <row r="113" spans="1:4" ht="12">
      <c r="A113" s="596" t="s">
        <v>1298</v>
      </c>
      <c r="B113" s="597">
        <v>3</v>
      </c>
      <c r="C113" s="597">
        <v>0</v>
      </c>
      <c r="D113" s="597">
        <f t="shared" si="11"/>
        <v>3</v>
      </c>
    </row>
    <row r="114" spans="1:4" ht="12">
      <c r="A114" s="596" t="s">
        <v>1299</v>
      </c>
      <c r="B114" s="597">
        <v>0</v>
      </c>
      <c r="C114" s="597">
        <v>0</v>
      </c>
      <c r="D114" s="597">
        <f t="shared" si="11"/>
        <v>0</v>
      </c>
    </row>
    <row r="115" spans="1:4" ht="12">
      <c r="A115" s="596" t="s">
        <v>1300</v>
      </c>
      <c r="B115" s="597">
        <v>0</v>
      </c>
      <c r="C115" s="597">
        <v>0</v>
      </c>
      <c r="D115" s="597">
        <f t="shared" si="11"/>
        <v>0</v>
      </c>
    </row>
    <row r="116" spans="1:4" ht="12">
      <c r="A116" s="596" t="s">
        <v>1301</v>
      </c>
      <c r="B116" s="597">
        <v>0</v>
      </c>
      <c r="C116" s="597">
        <v>0</v>
      </c>
      <c r="D116" s="597">
        <f t="shared" si="11"/>
        <v>0</v>
      </c>
    </row>
    <row r="117" spans="1:4" ht="12">
      <c r="A117" s="596" t="s">
        <v>1302</v>
      </c>
      <c r="B117" s="597">
        <v>0</v>
      </c>
      <c r="C117" s="597">
        <v>0</v>
      </c>
      <c r="D117" s="597">
        <f t="shared" si="11"/>
        <v>0</v>
      </c>
    </row>
    <row r="118" spans="1:4" ht="12">
      <c r="A118" s="596" t="s">
        <v>1303</v>
      </c>
      <c r="B118" s="597">
        <v>0</v>
      </c>
      <c r="C118" s="597">
        <v>0</v>
      </c>
      <c r="D118" s="597">
        <f t="shared" si="11"/>
        <v>0</v>
      </c>
    </row>
    <row r="119" spans="1:4" ht="12">
      <c r="A119" s="596" t="s">
        <v>1304</v>
      </c>
      <c r="B119" s="597">
        <v>0</v>
      </c>
      <c r="C119" s="597">
        <v>0</v>
      </c>
      <c r="D119" s="597">
        <f t="shared" si="11"/>
        <v>0</v>
      </c>
    </row>
    <row r="120" spans="1:4" ht="12">
      <c r="A120" s="596" t="s">
        <v>1305</v>
      </c>
      <c r="B120" s="597">
        <v>0</v>
      </c>
      <c r="C120" s="597">
        <v>0</v>
      </c>
      <c r="D120" s="597">
        <f t="shared" si="11"/>
        <v>0</v>
      </c>
    </row>
    <row r="121" spans="1:4" ht="12">
      <c r="A121" s="596" t="s">
        <v>1306</v>
      </c>
      <c r="B121" s="597">
        <v>0</v>
      </c>
      <c r="C121" s="597">
        <v>0</v>
      </c>
      <c r="D121" s="597">
        <f t="shared" si="11"/>
        <v>0</v>
      </c>
    </row>
    <row r="122" spans="1:4" ht="12">
      <c r="A122" s="596" t="s">
        <v>1307</v>
      </c>
      <c r="B122" s="597">
        <v>0</v>
      </c>
      <c r="C122" s="597">
        <v>0</v>
      </c>
      <c r="D122" s="597">
        <f t="shared" si="11"/>
        <v>0</v>
      </c>
    </row>
    <row r="123" spans="1:4" ht="12">
      <c r="A123" s="596" t="s">
        <v>1308</v>
      </c>
      <c r="B123" s="597">
        <v>0</v>
      </c>
      <c r="C123" s="597">
        <v>0</v>
      </c>
      <c r="D123" s="597">
        <f t="shared" si="11"/>
        <v>0</v>
      </c>
    </row>
    <row r="124" spans="1:4" ht="12">
      <c r="A124" s="596" t="s">
        <v>1309</v>
      </c>
      <c r="B124" s="597">
        <v>0</v>
      </c>
      <c r="C124" s="597">
        <v>0</v>
      </c>
      <c r="D124" s="597">
        <f t="shared" si="11"/>
        <v>0</v>
      </c>
    </row>
    <row r="125" spans="1:4" ht="12">
      <c r="A125" s="596" t="s">
        <v>1310</v>
      </c>
      <c r="B125" s="597">
        <v>1</v>
      </c>
      <c r="C125" s="597">
        <v>0</v>
      </c>
      <c r="D125" s="597">
        <f t="shared" si="11"/>
        <v>1</v>
      </c>
    </row>
    <row r="126" spans="1:4" ht="12">
      <c r="A126" s="596" t="s">
        <v>1311</v>
      </c>
      <c r="B126" s="597">
        <v>0</v>
      </c>
      <c r="C126" s="597">
        <v>0</v>
      </c>
      <c r="D126" s="597">
        <f t="shared" si="11"/>
        <v>0</v>
      </c>
    </row>
    <row r="127" spans="1:4" ht="24">
      <c r="A127" s="596" t="s">
        <v>1312</v>
      </c>
      <c r="B127" s="597">
        <v>2</v>
      </c>
      <c r="C127" s="597">
        <v>0</v>
      </c>
      <c r="D127" s="597">
        <f t="shared" si="11"/>
        <v>2</v>
      </c>
    </row>
    <row r="128" spans="1:4" ht="12">
      <c r="A128" s="596" t="s">
        <v>1313</v>
      </c>
      <c r="B128" s="597">
        <v>1</v>
      </c>
      <c r="C128" s="597">
        <v>0</v>
      </c>
      <c r="D128" s="597">
        <f t="shared" si="11"/>
        <v>1</v>
      </c>
    </row>
    <row r="129" spans="1:4" ht="12">
      <c r="A129" s="596" t="s">
        <v>1314</v>
      </c>
      <c r="B129" s="597">
        <v>1</v>
      </c>
      <c r="C129" s="597">
        <v>0</v>
      </c>
      <c r="D129" s="597">
        <f t="shared" si="11"/>
        <v>1</v>
      </c>
    </row>
    <row r="130" spans="1:4" ht="12">
      <c r="A130" s="596" t="s">
        <v>1315</v>
      </c>
      <c r="B130" s="597">
        <v>0</v>
      </c>
      <c r="C130" s="597">
        <v>0</v>
      </c>
      <c r="D130" s="597">
        <f t="shared" si="11"/>
        <v>0</v>
      </c>
    </row>
    <row r="131" spans="1:4" ht="12">
      <c r="A131" s="596" t="s">
        <v>1316</v>
      </c>
      <c r="B131" s="597">
        <v>1</v>
      </c>
      <c r="C131" s="597">
        <v>0</v>
      </c>
      <c r="D131" s="597">
        <f t="shared" si="11"/>
        <v>1</v>
      </c>
    </row>
    <row r="132" spans="1:4" ht="12">
      <c r="A132" s="596" t="s">
        <v>1317</v>
      </c>
      <c r="B132" s="597">
        <v>0</v>
      </c>
      <c r="C132" s="597">
        <v>0</v>
      </c>
      <c r="D132" s="597">
        <f t="shared" si="11"/>
        <v>0</v>
      </c>
    </row>
    <row r="133" spans="1:4" ht="12">
      <c r="A133" s="596" t="s">
        <v>1318</v>
      </c>
      <c r="B133" s="597">
        <v>0</v>
      </c>
      <c r="C133" s="597">
        <v>0</v>
      </c>
      <c r="D133" s="597">
        <f t="shared" si="11"/>
        <v>0</v>
      </c>
    </row>
    <row r="134" spans="1:4" ht="12">
      <c r="A134" s="596" t="s">
        <v>1319</v>
      </c>
      <c r="B134" s="597">
        <v>0</v>
      </c>
      <c r="C134" s="597">
        <v>0</v>
      </c>
      <c r="D134" s="597">
        <f t="shared" si="11"/>
        <v>0</v>
      </c>
    </row>
    <row r="135" spans="1:4" ht="12">
      <c r="A135" s="594" t="s">
        <v>1320</v>
      </c>
      <c r="B135" s="595">
        <f t="shared" ref="B135:D135" si="12">SUM(B136)</f>
        <v>0</v>
      </c>
      <c r="C135" s="595">
        <f t="shared" si="12"/>
        <v>0</v>
      </c>
      <c r="D135" s="595">
        <f t="shared" si="12"/>
        <v>0</v>
      </c>
    </row>
    <row r="136" spans="1:4" ht="12">
      <c r="A136" s="596" t="s">
        <v>1321</v>
      </c>
      <c r="B136" s="597">
        <v>0</v>
      </c>
      <c r="C136" s="597">
        <v>0</v>
      </c>
      <c r="D136" s="597">
        <f t="shared" si="11"/>
        <v>0</v>
      </c>
    </row>
    <row r="137" spans="1:4" ht="12">
      <c r="A137" s="594" t="s">
        <v>1322</v>
      </c>
      <c r="B137" s="595">
        <f t="shared" ref="B137:D137" si="13">SUM(B138:B170)</f>
        <v>10</v>
      </c>
      <c r="C137" s="595">
        <f t="shared" si="13"/>
        <v>0</v>
      </c>
      <c r="D137" s="595">
        <f t="shared" si="13"/>
        <v>10</v>
      </c>
    </row>
    <row r="138" spans="1:4" ht="12">
      <c r="A138" s="596" t="s">
        <v>1323</v>
      </c>
      <c r="B138" s="597">
        <v>2</v>
      </c>
      <c r="C138" s="597">
        <v>0</v>
      </c>
      <c r="D138" s="597">
        <f t="shared" si="11"/>
        <v>2</v>
      </c>
    </row>
    <row r="139" spans="1:4" ht="12">
      <c r="A139" s="596" t="s">
        <v>1324</v>
      </c>
      <c r="B139" s="597">
        <v>0</v>
      </c>
      <c r="C139" s="597">
        <v>0</v>
      </c>
      <c r="D139" s="597">
        <f t="shared" si="11"/>
        <v>0</v>
      </c>
    </row>
    <row r="140" spans="1:4" ht="12">
      <c r="A140" s="596" t="s">
        <v>1325</v>
      </c>
      <c r="B140" s="597">
        <v>0</v>
      </c>
      <c r="C140" s="597">
        <v>0</v>
      </c>
      <c r="D140" s="597">
        <f t="shared" si="11"/>
        <v>0</v>
      </c>
    </row>
    <row r="141" spans="1:4" ht="12">
      <c r="A141" s="596" t="s">
        <v>1326</v>
      </c>
      <c r="B141" s="597">
        <v>1</v>
      </c>
      <c r="C141" s="597">
        <v>0</v>
      </c>
      <c r="D141" s="597">
        <f t="shared" si="11"/>
        <v>1</v>
      </c>
    </row>
    <row r="142" spans="1:4" ht="12">
      <c r="A142" s="596" t="s">
        <v>1327</v>
      </c>
      <c r="B142" s="597">
        <v>0</v>
      </c>
      <c r="C142" s="597">
        <v>0</v>
      </c>
      <c r="D142" s="597">
        <f t="shared" si="11"/>
        <v>0</v>
      </c>
    </row>
    <row r="143" spans="1:4" ht="12">
      <c r="A143" s="596" t="s">
        <v>1328</v>
      </c>
      <c r="B143" s="598">
        <v>3</v>
      </c>
      <c r="C143" s="597">
        <v>0</v>
      </c>
      <c r="D143" s="597">
        <f t="shared" si="11"/>
        <v>3</v>
      </c>
    </row>
    <row r="144" spans="1:4" ht="12">
      <c r="A144" s="596" t="s">
        <v>1329</v>
      </c>
      <c r="B144" s="597">
        <v>0</v>
      </c>
      <c r="C144" s="597">
        <v>0</v>
      </c>
      <c r="D144" s="597">
        <f t="shared" si="11"/>
        <v>0</v>
      </c>
    </row>
    <row r="145" spans="1:4" ht="12">
      <c r="A145" s="596" t="s">
        <v>1330</v>
      </c>
      <c r="B145" s="597">
        <v>0</v>
      </c>
      <c r="C145" s="597">
        <v>0</v>
      </c>
      <c r="D145" s="597">
        <f t="shared" si="11"/>
        <v>0</v>
      </c>
    </row>
    <row r="146" spans="1:4" ht="12">
      <c r="A146" s="596" t="s">
        <v>1331</v>
      </c>
      <c r="B146" s="597">
        <v>0</v>
      </c>
      <c r="C146" s="597">
        <v>0</v>
      </c>
      <c r="D146" s="597">
        <f t="shared" si="11"/>
        <v>0</v>
      </c>
    </row>
    <row r="147" spans="1:4" ht="12">
      <c r="A147" s="596" t="s">
        <v>1332</v>
      </c>
      <c r="B147" s="598">
        <v>1</v>
      </c>
      <c r="C147" s="597">
        <v>0</v>
      </c>
      <c r="D147" s="597">
        <f t="shared" si="11"/>
        <v>1</v>
      </c>
    </row>
    <row r="148" spans="1:4" ht="12">
      <c r="A148" s="596" t="s">
        <v>1333</v>
      </c>
      <c r="B148" s="597">
        <v>0</v>
      </c>
      <c r="C148" s="597">
        <v>0</v>
      </c>
      <c r="D148" s="597">
        <f t="shared" si="11"/>
        <v>0</v>
      </c>
    </row>
    <row r="149" spans="1:4" ht="12">
      <c r="A149" s="596" t="s">
        <v>1334</v>
      </c>
      <c r="B149" s="597">
        <v>0</v>
      </c>
      <c r="C149" s="597">
        <v>0</v>
      </c>
      <c r="D149" s="597">
        <f t="shared" si="11"/>
        <v>0</v>
      </c>
    </row>
    <row r="150" spans="1:4" ht="12">
      <c r="A150" s="596" t="s">
        <v>1335</v>
      </c>
      <c r="B150" s="597">
        <v>0</v>
      </c>
      <c r="C150" s="597">
        <v>0</v>
      </c>
      <c r="D150" s="597">
        <f t="shared" si="11"/>
        <v>0</v>
      </c>
    </row>
    <row r="151" spans="1:4" ht="12">
      <c r="A151" s="596" t="s">
        <v>1336</v>
      </c>
      <c r="B151" s="597">
        <v>0</v>
      </c>
      <c r="C151" s="597">
        <v>0</v>
      </c>
      <c r="D151" s="597">
        <f t="shared" si="11"/>
        <v>0</v>
      </c>
    </row>
    <row r="152" spans="1:4" ht="12">
      <c r="A152" s="596" t="s">
        <v>1337</v>
      </c>
      <c r="B152" s="597">
        <v>0</v>
      </c>
      <c r="C152" s="597">
        <v>0</v>
      </c>
      <c r="D152" s="597">
        <f t="shared" si="11"/>
        <v>0</v>
      </c>
    </row>
    <row r="153" spans="1:4" ht="12">
      <c r="A153" s="596" t="s">
        <v>1338</v>
      </c>
      <c r="B153" s="597">
        <v>0</v>
      </c>
      <c r="C153" s="597">
        <v>0</v>
      </c>
      <c r="D153" s="597">
        <f t="shared" si="11"/>
        <v>0</v>
      </c>
    </row>
    <row r="154" spans="1:4" ht="12">
      <c r="A154" s="596" t="s">
        <v>1339</v>
      </c>
      <c r="B154" s="597">
        <v>0</v>
      </c>
      <c r="C154" s="597">
        <v>0</v>
      </c>
      <c r="D154" s="597">
        <f t="shared" si="11"/>
        <v>0</v>
      </c>
    </row>
    <row r="155" spans="1:4" ht="12">
      <c r="A155" s="596" t="s">
        <v>1340</v>
      </c>
      <c r="B155" s="597">
        <v>0</v>
      </c>
      <c r="C155" s="597">
        <v>0</v>
      </c>
      <c r="D155" s="597">
        <f t="shared" si="11"/>
        <v>0</v>
      </c>
    </row>
    <row r="156" spans="1:4" ht="12">
      <c r="A156" s="596" t="s">
        <v>1341</v>
      </c>
      <c r="B156" s="597">
        <v>1</v>
      </c>
      <c r="C156" s="597">
        <v>0</v>
      </c>
      <c r="D156" s="597">
        <f t="shared" si="11"/>
        <v>1</v>
      </c>
    </row>
    <row r="157" spans="1:4" ht="12">
      <c r="A157" s="596" t="s">
        <v>1342</v>
      </c>
      <c r="B157" s="597">
        <v>0</v>
      </c>
      <c r="C157" s="597">
        <v>0</v>
      </c>
      <c r="D157" s="597">
        <f t="shared" si="11"/>
        <v>0</v>
      </c>
    </row>
    <row r="158" spans="1:4" ht="12">
      <c r="A158" s="596" t="s">
        <v>1343</v>
      </c>
      <c r="B158" s="597">
        <v>0</v>
      </c>
      <c r="C158" s="597">
        <v>0</v>
      </c>
      <c r="D158" s="597">
        <f t="shared" si="11"/>
        <v>0</v>
      </c>
    </row>
    <row r="159" spans="1:4" ht="12">
      <c r="A159" s="596" t="s">
        <v>1344</v>
      </c>
      <c r="B159" s="597">
        <v>0</v>
      </c>
      <c r="C159" s="597">
        <v>0</v>
      </c>
      <c r="D159" s="597">
        <f t="shared" si="11"/>
        <v>0</v>
      </c>
    </row>
    <row r="160" spans="1:4" ht="12">
      <c r="A160" s="596" t="s">
        <v>1345</v>
      </c>
      <c r="B160" s="597">
        <v>1</v>
      </c>
      <c r="C160" s="597">
        <v>0</v>
      </c>
      <c r="D160" s="597">
        <f t="shared" si="11"/>
        <v>1</v>
      </c>
    </row>
    <row r="161" spans="1:4" ht="12">
      <c r="A161" s="596" t="s">
        <v>1346</v>
      </c>
      <c r="B161" s="597">
        <v>0</v>
      </c>
      <c r="C161" s="597">
        <v>0</v>
      </c>
      <c r="D161" s="597">
        <f t="shared" si="11"/>
        <v>0</v>
      </c>
    </row>
    <row r="162" spans="1:4" ht="12">
      <c r="A162" s="596" t="s">
        <v>1347</v>
      </c>
      <c r="B162" s="597">
        <v>0</v>
      </c>
      <c r="C162" s="597">
        <v>0</v>
      </c>
      <c r="D162" s="597">
        <f t="shared" ref="D162:D183" si="14">B162+C162</f>
        <v>0</v>
      </c>
    </row>
    <row r="163" spans="1:4" ht="12">
      <c r="A163" s="596" t="s">
        <v>1348</v>
      </c>
      <c r="B163" s="597">
        <v>0</v>
      </c>
      <c r="C163" s="597">
        <v>0</v>
      </c>
      <c r="D163" s="597">
        <f t="shared" si="14"/>
        <v>0</v>
      </c>
    </row>
    <row r="164" spans="1:4" ht="12">
      <c r="A164" s="596" t="s">
        <v>1349</v>
      </c>
      <c r="B164" s="597">
        <v>0</v>
      </c>
      <c r="C164" s="597">
        <v>0</v>
      </c>
      <c r="D164" s="597">
        <f t="shared" si="14"/>
        <v>0</v>
      </c>
    </row>
    <row r="165" spans="1:4" ht="12">
      <c r="A165" s="596" t="s">
        <v>1350</v>
      </c>
      <c r="B165" s="597">
        <v>1</v>
      </c>
      <c r="C165" s="597">
        <v>0</v>
      </c>
      <c r="D165" s="597">
        <f t="shared" si="14"/>
        <v>1</v>
      </c>
    </row>
    <row r="166" spans="1:4" ht="12">
      <c r="A166" s="596" t="s">
        <v>1351</v>
      </c>
      <c r="B166" s="597">
        <v>0</v>
      </c>
      <c r="C166" s="597">
        <v>0</v>
      </c>
      <c r="D166" s="597">
        <f t="shared" si="14"/>
        <v>0</v>
      </c>
    </row>
    <row r="167" spans="1:4" ht="12">
      <c r="A167" s="596" t="s">
        <v>1352</v>
      </c>
      <c r="B167" s="597">
        <v>0</v>
      </c>
      <c r="C167" s="597">
        <v>0</v>
      </c>
      <c r="D167" s="597">
        <f t="shared" si="14"/>
        <v>0</v>
      </c>
    </row>
    <row r="168" spans="1:4" ht="12">
      <c r="A168" s="596" t="s">
        <v>1353</v>
      </c>
      <c r="B168" s="597">
        <v>0</v>
      </c>
      <c r="C168" s="597">
        <v>0</v>
      </c>
      <c r="D168" s="597">
        <f t="shared" si="14"/>
        <v>0</v>
      </c>
    </row>
    <row r="169" spans="1:4" ht="12">
      <c r="A169" s="596" t="s">
        <v>1354</v>
      </c>
      <c r="B169" s="597">
        <v>0</v>
      </c>
      <c r="C169" s="597">
        <v>0</v>
      </c>
      <c r="D169" s="597">
        <f t="shared" si="14"/>
        <v>0</v>
      </c>
    </row>
    <row r="170" spans="1:4" ht="12">
      <c r="A170" s="596" t="s">
        <v>1355</v>
      </c>
      <c r="B170" s="597">
        <v>0</v>
      </c>
      <c r="C170" s="597">
        <v>0</v>
      </c>
      <c r="D170" s="597">
        <f t="shared" si="14"/>
        <v>0</v>
      </c>
    </row>
    <row r="171" spans="1:4" ht="12">
      <c r="A171" s="594" t="s">
        <v>1356</v>
      </c>
      <c r="B171" s="595">
        <f t="shared" ref="B171:D171" si="15">SUM(B172:B177)</f>
        <v>16</v>
      </c>
      <c r="C171" s="595">
        <f t="shared" si="15"/>
        <v>7</v>
      </c>
      <c r="D171" s="595">
        <f t="shared" si="15"/>
        <v>23</v>
      </c>
    </row>
    <row r="172" spans="1:4" ht="12">
      <c r="A172" s="596" t="s">
        <v>1357</v>
      </c>
      <c r="B172" s="597">
        <v>1</v>
      </c>
      <c r="C172" s="597">
        <v>1</v>
      </c>
      <c r="D172" s="597">
        <f t="shared" si="14"/>
        <v>2</v>
      </c>
    </row>
    <row r="173" spans="1:4" ht="12">
      <c r="A173" s="596" t="s">
        <v>1358</v>
      </c>
      <c r="B173" s="598">
        <v>5</v>
      </c>
      <c r="C173" s="597">
        <v>4</v>
      </c>
      <c r="D173" s="597">
        <f t="shared" si="14"/>
        <v>9</v>
      </c>
    </row>
    <row r="174" spans="1:4" ht="12">
      <c r="A174" s="596" t="s">
        <v>1359</v>
      </c>
      <c r="B174" s="597">
        <v>0</v>
      </c>
      <c r="C174" s="597">
        <v>0</v>
      </c>
      <c r="D174" s="597">
        <f t="shared" si="14"/>
        <v>0</v>
      </c>
    </row>
    <row r="175" spans="1:4" ht="12">
      <c r="A175" s="596" t="s">
        <v>1360</v>
      </c>
      <c r="B175" s="598">
        <v>0</v>
      </c>
      <c r="C175" s="597">
        <v>0</v>
      </c>
      <c r="D175" s="597">
        <f t="shared" si="14"/>
        <v>0</v>
      </c>
    </row>
    <row r="176" spans="1:4" ht="12">
      <c r="A176" s="596" t="s">
        <v>1361</v>
      </c>
      <c r="B176" s="598">
        <v>1</v>
      </c>
      <c r="C176" s="597">
        <v>1</v>
      </c>
      <c r="D176" s="597">
        <f t="shared" si="14"/>
        <v>2</v>
      </c>
    </row>
    <row r="177" spans="1:4" ht="12">
      <c r="A177" s="596" t="s">
        <v>1362</v>
      </c>
      <c r="B177" s="598">
        <v>9</v>
      </c>
      <c r="C177" s="598">
        <v>1</v>
      </c>
      <c r="D177" s="597">
        <f t="shared" si="14"/>
        <v>10</v>
      </c>
    </row>
    <row r="178" spans="1:4" ht="12">
      <c r="A178" s="594" t="s">
        <v>1363</v>
      </c>
      <c r="B178" s="600">
        <f>SUM(B179:B180)</f>
        <v>1</v>
      </c>
      <c r="C178" s="600">
        <f>SUM(C179:C180)</f>
        <v>0</v>
      </c>
      <c r="D178" s="600">
        <f>SUM(D179:D180)</f>
        <v>1</v>
      </c>
    </row>
    <row r="179" spans="1:4" ht="12">
      <c r="A179" s="596" t="s">
        <v>1364</v>
      </c>
      <c r="B179" s="597">
        <v>0</v>
      </c>
      <c r="C179" s="597">
        <v>0</v>
      </c>
      <c r="D179" s="597">
        <f t="shared" si="14"/>
        <v>0</v>
      </c>
    </row>
    <row r="180" spans="1:4" ht="12">
      <c r="A180" s="596" t="s">
        <v>1365</v>
      </c>
      <c r="B180" s="597">
        <v>1</v>
      </c>
      <c r="C180" s="597">
        <v>0</v>
      </c>
      <c r="D180" s="597">
        <f t="shared" si="14"/>
        <v>1</v>
      </c>
    </row>
    <row r="181" spans="1:4" ht="12">
      <c r="A181" s="594" t="s">
        <v>2973</v>
      </c>
      <c r="B181" s="600">
        <f>+B182</f>
        <v>80</v>
      </c>
      <c r="C181" s="600">
        <f>+C182</f>
        <v>19</v>
      </c>
      <c r="D181" s="600">
        <f t="shared" si="14"/>
        <v>99</v>
      </c>
    </row>
    <row r="182" spans="1:4" ht="12">
      <c r="A182" s="596" t="s">
        <v>1366</v>
      </c>
      <c r="B182" s="598">
        <v>80</v>
      </c>
      <c r="C182" s="598">
        <v>19</v>
      </c>
      <c r="D182" s="597">
        <f t="shared" si="14"/>
        <v>99</v>
      </c>
    </row>
    <row r="183" spans="1:4" ht="24">
      <c r="A183" s="594" t="s">
        <v>2910</v>
      </c>
      <c r="B183" s="600">
        <v>130</v>
      </c>
      <c r="C183" s="600">
        <v>6</v>
      </c>
      <c r="D183" s="600">
        <f t="shared" si="14"/>
        <v>136</v>
      </c>
    </row>
    <row r="184" spans="1:4">
      <c r="A184" s="605" t="s">
        <v>2959</v>
      </c>
      <c r="B184" s="606">
        <f>B6+B39+B56+B62+B64+B77+B82+B84+B86+B135+B137+B171+B178+B181+B183</f>
        <v>470</v>
      </c>
      <c r="C184" s="606">
        <f t="shared" ref="C184:D184" si="16">C6+C39+C56+C62+C64+C77+C82+C84+C86+C135+C137+C171+C178+C181+C183</f>
        <v>40</v>
      </c>
      <c r="D184" s="606">
        <f t="shared" si="16"/>
        <v>510</v>
      </c>
    </row>
    <row r="186" spans="1:4">
      <c r="B186" s="607"/>
      <c r="C186" s="607"/>
      <c r="D186" s="607"/>
    </row>
  </sheetData>
  <mergeCells count="6">
    <mergeCell ref="A1:D1"/>
    <mergeCell ref="A2:D2"/>
    <mergeCell ref="A4:A5"/>
    <mergeCell ref="B4:D4"/>
    <mergeCell ref="A91:A92"/>
    <mergeCell ref="B91:D91"/>
  </mergeCells>
  <printOptions horizontalCentered="1" verticalCentered="1"/>
  <pageMargins left="0" right="0" top="0" bottom="0" header="0" footer="0"/>
  <pageSetup paperSize="9" scale="70" orientation="portrait" r:id="rId1"/>
  <rowBreaks count="1" manualBreakCount="1">
    <brk id="89" max="16383" man="1"/>
  </rowBreaks>
</worksheet>
</file>

<file path=xl/worksheets/sheet45.xml><?xml version="1.0" encoding="utf-8"?>
<worksheet xmlns="http://schemas.openxmlformats.org/spreadsheetml/2006/main" xmlns:r="http://schemas.openxmlformats.org/officeDocument/2006/relationships">
  <dimension ref="A1:T114"/>
  <sheetViews>
    <sheetView showGridLines="0" zoomScaleNormal="100" workbookViewId="0">
      <pane xSplit="1" ySplit="4" topLeftCell="B50" activePane="bottomRight" state="frozen"/>
      <selection activeCell="J27" sqref="J27"/>
      <selection pane="topRight" activeCell="J27" sqref="J27"/>
      <selection pane="bottomLeft" activeCell="J27" sqref="J27"/>
      <selection pane="bottomRight" activeCell="I67" sqref="I67"/>
    </sheetView>
  </sheetViews>
  <sheetFormatPr defaultColWidth="8.85546875" defaultRowHeight="12.75"/>
  <cols>
    <col min="1" max="1" width="15.28515625" style="132" customWidth="1"/>
    <col min="2" max="2" width="8.7109375" style="132" customWidth="1"/>
    <col min="3" max="3" width="14.140625" style="132" customWidth="1"/>
    <col min="4" max="4" width="10.7109375" style="132" customWidth="1"/>
    <col min="5" max="5" width="8.7109375" style="132" customWidth="1"/>
    <col min="6" max="6" width="16" style="132" customWidth="1"/>
    <col min="7" max="7" width="11.42578125" style="132" customWidth="1"/>
    <col min="8" max="8" width="10.7109375" style="132" customWidth="1"/>
    <col min="9" max="10" width="6.42578125" style="132" customWidth="1"/>
    <col min="11" max="11" width="12.7109375" style="132" customWidth="1"/>
    <col min="12" max="12" width="8.85546875" style="132" customWidth="1"/>
    <col min="13" max="13" width="18.85546875" style="132" customWidth="1"/>
    <col min="14" max="16384" width="8.85546875" style="132"/>
  </cols>
  <sheetData>
    <row r="1" spans="1:20" ht="21" customHeight="1">
      <c r="A1" s="1067" t="s">
        <v>3137</v>
      </c>
      <c r="B1" s="1067"/>
      <c r="C1" s="1067"/>
      <c r="D1" s="1067"/>
      <c r="E1" s="1067"/>
      <c r="F1" s="1067"/>
      <c r="G1" s="1067"/>
      <c r="H1" s="1067"/>
      <c r="I1" s="1067"/>
      <c r="J1" s="1067"/>
    </row>
    <row r="2" spans="1:20" ht="22.5" customHeight="1">
      <c r="A2" s="1068" t="s">
        <v>3136</v>
      </c>
      <c r="B2" s="1068"/>
      <c r="C2" s="1068"/>
      <c r="D2" s="1068"/>
      <c r="E2" s="1068"/>
      <c r="F2" s="1068"/>
      <c r="G2" s="1068"/>
      <c r="H2" s="1068"/>
      <c r="I2" s="1068"/>
      <c r="J2" s="1068"/>
    </row>
    <row r="3" spans="1:20" s="134" customFormat="1" ht="92.25" customHeight="1">
      <c r="A3" s="1069" t="s">
        <v>3157</v>
      </c>
      <c r="B3" s="1071" t="s">
        <v>2930</v>
      </c>
      <c r="C3" s="1071" t="s">
        <v>3158</v>
      </c>
      <c r="D3" s="1073" t="s">
        <v>2931</v>
      </c>
      <c r="E3" s="1074"/>
      <c r="F3" s="1071" t="s">
        <v>3135</v>
      </c>
      <c r="G3" s="1076" t="s">
        <v>3134</v>
      </c>
      <c r="H3" s="1071" t="s">
        <v>3133</v>
      </c>
      <c r="I3" s="1073" t="s">
        <v>2932</v>
      </c>
      <c r="J3" s="1075"/>
      <c r="K3" s="133"/>
      <c r="L3" s="133"/>
      <c r="M3" s="133"/>
      <c r="N3" s="133"/>
      <c r="O3" s="133"/>
      <c r="P3" s="133"/>
      <c r="Q3" s="133"/>
      <c r="R3" s="133"/>
      <c r="S3" s="133"/>
      <c r="T3" s="133"/>
    </row>
    <row r="4" spans="1:20" s="136" customFormat="1" ht="60" customHeight="1">
      <c r="A4" s="1070"/>
      <c r="B4" s="1072" t="s">
        <v>2819</v>
      </c>
      <c r="C4" s="1072" t="s">
        <v>2819</v>
      </c>
      <c r="D4" s="345" t="s">
        <v>2826</v>
      </c>
      <c r="E4" s="345" t="s">
        <v>2827</v>
      </c>
      <c r="F4" s="1072" t="s">
        <v>2819</v>
      </c>
      <c r="G4" s="1077"/>
      <c r="H4" s="1072" t="s">
        <v>2819</v>
      </c>
      <c r="I4" s="346" t="s">
        <v>2828</v>
      </c>
      <c r="J4" s="684" t="s">
        <v>2829</v>
      </c>
      <c r="K4" s="133"/>
      <c r="L4" s="133"/>
      <c r="M4" s="135"/>
      <c r="N4" s="133"/>
      <c r="O4" s="133"/>
      <c r="P4" s="133"/>
      <c r="Q4" s="133"/>
      <c r="R4" s="133"/>
      <c r="S4" s="133"/>
      <c r="T4" s="133"/>
    </row>
    <row r="5" spans="1:20" s="134" customFormat="1" ht="35.1" customHeight="1">
      <c r="A5" s="685" t="s">
        <v>2830</v>
      </c>
      <c r="B5" s="677">
        <v>72159</v>
      </c>
      <c r="C5" s="678" t="s">
        <v>3132</v>
      </c>
      <c r="D5" s="342">
        <f>(B5/(C5*8))*1000000</f>
        <v>6.247389120512973</v>
      </c>
      <c r="E5" s="343">
        <f>+(B5)/(C5*8)*225000</f>
        <v>1.4056625521154189</v>
      </c>
      <c r="F5" s="344"/>
      <c r="G5" s="321"/>
      <c r="H5" s="344"/>
      <c r="I5" s="344"/>
      <c r="J5" s="686"/>
      <c r="M5" s="137"/>
    </row>
    <row r="6" spans="1:20" s="134" customFormat="1" ht="35.1" customHeight="1">
      <c r="A6" s="687" t="s">
        <v>2831</v>
      </c>
      <c r="B6" s="676">
        <v>85126</v>
      </c>
      <c r="C6" s="679" t="s">
        <v>3131</v>
      </c>
      <c r="D6" s="317">
        <f>(B6/(C6*8))*1000000</f>
        <v>7.0909806081980538</v>
      </c>
      <c r="E6" s="318">
        <f>+(B6)/(C6*8)*225000</f>
        <v>1.5954706368445621</v>
      </c>
      <c r="F6" s="675">
        <v>2992070</v>
      </c>
      <c r="G6" s="321">
        <v>103833</v>
      </c>
      <c r="H6" s="321">
        <v>1252</v>
      </c>
      <c r="I6" s="323">
        <f>(+F6+(G6*75)+(H6*7500))/(C8*8)*1000000</f>
        <v>565.02497912501315</v>
      </c>
      <c r="J6" s="688">
        <f>((+F6+(G6*75)+(H6*7500))*8)/(C8*8)*100</f>
        <v>0.45201998330001053</v>
      </c>
      <c r="K6" s="657"/>
      <c r="M6" s="137"/>
    </row>
    <row r="7" spans="1:20" s="134" customFormat="1" ht="35.1" customHeight="1">
      <c r="A7" s="689" t="s">
        <v>2832</v>
      </c>
      <c r="B7" s="676">
        <v>84262</v>
      </c>
      <c r="C7" s="679" t="s">
        <v>3130</v>
      </c>
      <c r="D7" s="319">
        <f>(B7/(C7*8))*1000000</f>
        <v>6.939919785273772</v>
      </c>
      <c r="E7" s="320">
        <f>+(B7)/(C7*8)*225000</f>
        <v>1.5614819516865988</v>
      </c>
      <c r="F7" s="322"/>
      <c r="G7" s="683"/>
      <c r="H7" s="322"/>
      <c r="I7" s="322"/>
      <c r="J7" s="690"/>
      <c r="M7" s="137"/>
    </row>
    <row r="8" spans="1:20" s="134" customFormat="1" ht="30" customHeight="1">
      <c r="A8" s="691" t="s">
        <v>2833</v>
      </c>
      <c r="B8" s="680">
        <f>SUM(B5:B7)</f>
        <v>241547</v>
      </c>
      <c r="C8" s="680">
        <f>C5+C6+C7</f>
        <v>4462091444</v>
      </c>
      <c r="D8" s="681">
        <f>(B8/(C8*8))*1000000</f>
        <v>6.7666419164492586</v>
      </c>
      <c r="E8" s="682">
        <f>+(B8)/(C8*8)*225000</f>
        <v>1.5224944312010831</v>
      </c>
      <c r="F8" s="138"/>
      <c r="G8" s="138"/>
      <c r="H8" s="138"/>
      <c r="I8" s="138"/>
      <c r="J8" s="692"/>
    </row>
    <row r="9" spans="1:20" ht="30" customHeight="1">
      <c r="A9" s="1081" t="s">
        <v>2834</v>
      </c>
      <c r="B9" s="1082"/>
      <c r="C9" s="1082"/>
      <c r="D9" s="1082"/>
      <c r="E9" s="1082"/>
      <c r="F9" s="1082"/>
      <c r="G9" s="1082"/>
      <c r="H9" s="1082"/>
      <c r="I9" s="1082"/>
      <c r="J9" s="1083"/>
      <c r="K9" s="139"/>
    </row>
    <row r="10" spans="1:20" s="134" customFormat="1" ht="15" customHeight="1">
      <c r="A10" s="140" t="s">
        <v>2835</v>
      </c>
      <c r="B10" s="141"/>
      <c r="C10" s="142"/>
      <c r="D10" s="143"/>
      <c r="E10" s="144"/>
      <c r="F10" s="145"/>
      <c r="G10" s="142"/>
      <c r="H10" s="142"/>
      <c r="I10" s="144"/>
      <c r="J10" s="146"/>
    </row>
    <row r="11" spans="1:20" s="134" customFormat="1" ht="15" customHeight="1">
      <c r="A11" s="147" t="s">
        <v>2836</v>
      </c>
      <c r="B11" s="148"/>
      <c r="C11" s="149"/>
      <c r="D11" s="150"/>
      <c r="E11" s="151"/>
      <c r="F11" s="152"/>
      <c r="G11" s="149"/>
      <c r="H11" s="149"/>
      <c r="I11" s="151"/>
      <c r="J11" s="153"/>
    </row>
    <row r="12" spans="1:20" ht="8.25" customHeight="1">
      <c r="A12" s="147"/>
      <c r="B12" s="148"/>
      <c r="C12" s="149"/>
      <c r="D12" s="150"/>
      <c r="E12" s="151"/>
      <c r="F12" s="152"/>
      <c r="G12" s="149"/>
      <c r="H12" s="149"/>
      <c r="I12" s="151"/>
      <c r="J12" s="153"/>
    </row>
    <row r="13" spans="1:20" ht="15" customHeight="1">
      <c r="A13" s="154"/>
      <c r="B13" s="148"/>
      <c r="C13" s="149"/>
      <c r="D13" s="150" t="s">
        <v>2837</v>
      </c>
      <c r="E13" s="151"/>
      <c r="F13" s="152" t="s">
        <v>2838</v>
      </c>
      <c r="G13" s="149"/>
      <c r="H13" s="149"/>
      <c r="I13" s="151"/>
      <c r="J13" s="153"/>
    </row>
    <row r="14" spans="1:20" ht="15" customHeight="1">
      <c r="A14" s="155"/>
      <c r="B14" s="156"/>
      <c r="C14" s="156"/>
      <c r="D14" s="150"/>
      <c r="E14" s="156" t="s">
        <v>2839</v>
      </c>
      <c r="F14" s="1084" t="s">
        <v>2840</v>
      </c>
      <c r="G14" s="1085"/>
      <c r="H14" s="149"/>
      <c r="I14" s="151"/>
      <c r="J14" s="157"/>
    </row>
    <row r="15" spans="1:20" ht="15" customHeight="1">
      <c r="A15" s="158"/>
      <c r="B15" s="159" t="s">
        <v>2841</v>
      </c>
      <c r="C15" s="160" t="s">
        <v>2842</v>
      </c>
      <c r="D15" s="149"/>
      <c r="E15" s="156"/>
      <c r="F15" s="669"/>
      <c r="G15" s="669"/>
      <c r="H15" s="669"/>
      <c r="I15" s="669"/>
      <c r="J15" s="161"/>
    </row>
    <row r="16" spans="1:20" ht="15" customHeight="1">
      <c r="A16" s="158"/>
      <c r="B16" s="162" t="s">
        <v>2843</v>
      </c>
      <c r="C16" s="152" t="s">
        <v>2844</v>
      </c>
      <c r="D16" s="152"/>
      <c r="E16" s="152"/>
      <c r="F16" s="152"/>
      <c r="G16" s="152"/>
      <c r="H16" s="152"/>
      <c r="I16" s="163"/>
      <c r="J16" s="153"/>
    </row>
    <row r="17" spans="1:10" ht="15" customHeight="1">
      <c r="A17" s="158"/>
      <c r="B17" s="668"/>
      <c r="C17" s="152" t="s">
        <v>2845</v>
      </c>
      <c r="D17" s="151"/>
      <c r="E17" s="151"/>
      <c r="F17" s="164"/>
      <c r="G17" s="164"/>
      <c r="H17" s="164"/>
      <c r="I17" s="149"/>
      <c r="J17" s="165"/>
    </row>
    <row r="18" spans="1:10" ht="15" customHeight="1">
      <c r="A18" s="158"/>
      <c r="B18" s="159" t="s">
        <v>2846</v>
      </c>
      <c r="C18" s="160" t="s">
        <v>2847</v>
      </c>
      <c r="D18" s="166"/>
      <c r="E18" s="166"/>
      <c r="F18" s="166"/>
      <c r="G18" s="166"/>
      <c r="H18" s="166"/>
      <c r="I18" s="166"/>
      <c r="J18" s="161"/>
    </row>
    <row r="19" spans="1:10">
      <c r="A19" s="158"/>
      <c r="B19" s="162" t="s">
        <v>2848</v>
      </c>
      <c r="C19" s="160" t="s">
        <v>2849</v>
      </c>
      <c r="D19" s="160"/>
      <c r="E19" s="160"/>
      <c r="F19" s="160"/>
      <c r="G19" s="160"/>
      <c r="H19" s="160"/>
      <c r="I19" s="163"/>
      <c r="J19" s="153"/>
    </row>
    <row r="20" spans="1:10" ht="15" customHeight="1">
      <c r="A20" s="158"/>
      <c r="B20" s="149"/>
      <c r="C20" s="152" t="s">
        <v>2850</v>
      </c>
      <c r="D20" s="151"/>
      <c r="E20" s="151"/>
      <c r="F20" s="164"/>
      <c r="G20" s="164"/>
      <c r="H20" s="164"/>
      <c r="I20" s="149"/>
      <c r="J20" s="165"/>
    </row>
    <row r="21" spans="1:10" ht="15" customHeight="1">
      <c r="A21" s="1078" t="s">
        <v>2851</v>
      </c>
      <c r="B21" s="1079"/>
      <c r="C21" s="1079"/>
      <c r="D21" s="1079"/>
      <c r="E21" s="1079"/>
      <c r="F21" s="1079"/>
      <c r="G21" s="1079"/>
      <c r="H21" s="1079"/>
      <c r="I21" s="1079"/>
      <c r="J21" s="1080"/>
    </row>
    <row r="22" spans="1:10" ht="15" customHeight="1">
      <c r="A22" s="1078" t="s">
        <v>2852</v>
      </c>
      <c r="B22" s="1079"/>
      <c r="C22" s="1079"/>
      <c r="D22" s="1079"/>
      <c r="E22" s="1079"/>
      <c r="F22" s="1079"/>
      <c r="G22" s="1079"/>
      <c r="H22" s="1079"/>
      <c r="I22" s="1079"/>
      <c r="J22" s="1080"/>
    </row>
    <row r="23" spans="1:10" ht="15" customHeight="1">
      <c r="A23" s="158"/>
      <c r="B23" s="162"/>
      <c r="C23" s="150" t="s">
        <v>2853</v>
      </c>
      <c r="D23" s="152"/>
      <c r="E23" s="152"/>
      <c r="F23" s="167" t="s">
        <v>2854</v>
      </c>
      <c r="G23" s="152"/>
      <c r="H23" s="152"/>
      <c r="I23" s="163"/>
      <c r="J23" s="153"/>
    </row>
    <row r="24" spans="1:10" ht="15" customHeight="1">
      <c r="A24" s="158"/>
      <c r="B24" s="149"/>
      <c r="C24" s="152"/>
      <c r="D24" s="156" t="s">
        <v>2855</v>
      </c>
      <c r="E24" s="149"/>
      <c r="F24" s="152" t="s">
        <v>2856</v>
      </c>
      <c r="G24" s="164"/>
      <c r="H24" s="164"/>
      <c r="I24" s="149"/>
      <c r="J24" s="165"/>
    </row>
    <row r="25" spans="1:10" ht="15" customHeight="1">
      <c r="A25" s="158"/>
      <c r="B25" s="159" t="s">
        <v>2857</v>
      </c>
      <c r="C25" s="160"/>
      <c r="D25" s="166"/>
      <c r="E25" s="166"/>
      <c r="F25" s="166"/>
      <c r="G25" s="166"/>
      <c r="H25" s="166"/>
      <c r="I25" s="166"/>
      <c r="J25" s="161"/>
    </row>
    <row r="26" spans="1:10" ht="15" customHeight="1">
      <c r="A26" s="158"/>
      <c r="B26" s="168" t="s">
        <v>2858</v>
      </c>
      <c r="C26" s="152" t="s">
        <v>2859</v>
      </c>
      <c r="D26" s="152"/>
      <c r="E26" s="152"/>
      <c r="F26" s="152"/>
      <c r="G26" s="152"/>
      <c r="H26" s="152"/>
      <c r="I26" s="163"/>
      <c r="J26" s="153"/>
    </row>
    <row r="27" spans="1:10" ht="15" customHeight="1">
      <c r="A27" s="158"/>
      <c r="B27" s="169" t="s">
        <v>2860</v>
      </c>
      <c r="C27" s="152" t="s">
        <v>2861</v>
      </c>
      <c r="D27" s="151"/>
      <c r="E27" s="151"/>
      <c r="F27" s="164"/>
      <c r="G27" s="164"/>
      <c r="H27" s="164"/>
      <c r="I27" s="149"/>
      <c r="J27" s="165"/>
    </row>
    <row r="28" spans="1:10" ht="15" customHeight="1">
      <c r="A28" s="158"/>
      <c r="B28" s="159"/>
      <c r="C28" s="160" t="s">
        <v>2862</v>
      </c>
      <c r="D28" s="166"/>
      <c r="E28" s="166"/>
      <c r="F28" s="166"/>
      <c r="G28" s="166"/>
      <c r="H28" s="166"/>
      <c r="I28" s="166"/>
      <c r="J28" s="161"/>
    </row>
    <row r="29" spans="1:10">
      <c r="A29" s="158"/>
      <c r="B29" s="162" t="s">
        <v>2846</v>
      </c>
      <c r="C29" s="160" t="s">
        <v>2863</v>
      </c>
      <c r="D29" s="160"/>
      <c r="E29" s="160"/>
      <c r="F29" s="160"/>
      <c r="G29" s="160"/>
      <c r="H29" s="160"/>
      <c r="I29" s="163"/>
      <c r="J29" s="153"/>
    </row>
    <row r="30" spans="1:10">
      <c r="A30" s="170"/>
      <c r="B30" s="171" t="s">
        <v>2848</v>
      </c>
      <c r="C30" s="172" t="s">
        <v>2864</v>
      </c>
      <c r="D30" s="173"/>
      <c r="E30" s="173"/>
      <c r="F30" s="174"/>
      <c r="G30" s="174"/>
      <c r="H30" s="174"/>
      <c r="I30" s="175"/>
      <c r="J30" s="176"/>
    </row>
    <row r="31" spans="1:10" ht="11.25" customHeight="1">
      <c r="A31" s="1086" t="s">
        <v>2865</v>
      </c>
      <c r="B31" s="1087"/>
      <c r="C31" s="1087"/>
      <c r="D31" s="1087"/>
      <c r="E31" s="1087"/>
      <c r="F31" s="1087"/>
      <c r="G31" s="1087"/>
      <c r="H31" s="1087"/>
      <c r="I31" s="1087"/>
      <c r="J31" s="1087"/>
    </row>
    <row r="32" spans="1:10">
      <c r="A32" s="1087"/>
      <c r="B32" s="1087"/>
      <c r="C32" s="1087"/>
      <c r="D32" s="1087"/>
      <c r="E32" s="1087"/>
      <c r="F32" s="1087"/>
      <c r="G32" s="1087"/>
      <c r="H32" s="1087"/>
      <c r="I32" s="1087"/>
      <c r="J32" s="1087"/>
    </row>
    <row r="33" spans="1:10" s="134" customFormat="1" ht="12">
      <c r="A33" s="140" t="s">
        <v>2866</v>
      </c>
      <c r="B33" s="141"/>
      <c r="C33" s="142"/>
      <c r="D33" s="143"/>
      <c r="E33" s="177"/>
      <c r="F33" s="145"/>
      <c r="G33" s="143"/>
      <c r="H33" s="142"/>
      <c r="I33" s="144"/>
      <c r="J33" s="146"/>
    </row>
    <row r="34" spans="1:10" s="134" customFormat="1" ht="12">
      <c r="A34" s="147" t="s">
        <v>2867</v>
      </c>
      <c r="B34" s="148"/>
      <c r="C34" s="149"/>
      <c r="D34" s="150"/>
      <c r="E34" s="156"/>
      <c r="F34" s="152"/>
      <c r="G34" s="150"/>
      <c r="H34" s="149"/>
      <c r="I34" s="151"/>
      <c r="J34" s="153"/>
    </row>
    <row r="35" spans="1:10" ht="7.5" customHeight="1">
      <c r="A35" s="147"/>
      <c r="B35" s="148"/>
      <c r="C35" s="149"/>
      <c r="D35" s="150"/>
      <c r="E35" s="156"/>
      <c r="F35" s="152"/>
      <c r="G35" s="150"/>
      <c r="H35" s="149"/>
      <c r="I35" s="151"/>
      <c r="J35" s="153"/>
    </row>
    <row r="36" spans="1:10">
      <c r="A36" s="158"/>
      <c r="B36" s="148"/>
      <c r="C36" s="149"/>
      <c r="D36" s="150" t="s">
        <v>2868</v>
      </c>
      <c r="E36" s="156"/>
      <c r="F36" s="167" t="s">
        <v>2869</v>
      </c>
      <c r="G36" s="150"/>
      <c r="H36" s="149"/>
      <c r="I36" s="151"/>
      <c r="J36" s="153"/>
    </row>
    <row r="37" spans="1:10">
      <c r="A37" s="158"/>
      <c r="B37" s="156"/>
      <c r="C37" s="156"/>
      <c r="D37" s="149"/>
      <c r="E37" s="156" t="s">
        <v>2839</v>
      </c>
      <c r="F37" s="1088" t="s">
        <v>2870</v>
      </c>
      <c r="G37" s="1088"/>
      <c r="H37" s="1088"/>
      <c r="I37" s="1088"/>
      <c r="J37" s="157"/>
    </row>
    <row r="38" spans="1:10">
      <c r="A38" s="158"/>
      <c r="B38" s="178" t="s">
        <v>2871</v>
      </c>
      <c r="C38" s="160" t="s">
        <v>2872</v>
      </c>
      <c r="D38" s="166"/>
      <c r="E38" s="166"/>
      <c r="F38" s="166"/>
      <c r="G38" s="166"/>
      <c r="H38" s="166"/>
      <c r="I38" s="166"/>
      <c r="J38" s="161"/>
    </row>
    <row r="39" spans="1:10">
      <c r="A39" s="158"/>
      <c r="B39" s="178" t="s">
        <v>2873</v>
      </c>
      <c r="C39" s="160" t="s">
        <v>2874</v>
      </c>
      <c r="D39" s="166"/>
      <c r="E39" s="166"/>
      <c r="F39" s="166"/>
      <c r="G39" s="166"/>
      <c r="H39" s="166"/>
      <c r="I39" s="166"/>
      <c r="J39" s="161"/>
    </row>
    <row r="40" spans="1:10">
      <c r="A40" s="158"/>
      <c r="B40" s="168" t="s">
        <v>2843</v>
      </c>
      <c r="C40" s="152" t="s">
        <v>2844</v>
      </c>
      <c r="D40" s="152"/>
      <c r="E40" s="152"/>
      <c r="F40" s="152"/>
      <c r="G40" s="152"/>
      <c r="H40" s="152"/>
      <c r="I40" s="163"/>
      <c r="J40" s="153"/>
    </row>
    <row r="41" spans="1:10">
      <c r="A41" s="158"/>
      <c r="B41" s="444"/>
      <c r="C41" s="152" t="s">
        <v>2845</v>
      </c>
      <c r="D41" s="151"/>
      <c r="E41" s="151"/>
      <c r="F41" s="164"/>
      <c r="G41" s="164"/>
      <c r="H41" s="164"/>
      <c r="I41" s="149"/>
      <c r="J41" s="165"/>
    </row>
    <row r="42" spans="1:10">
      <c r="A42" s="158"/>
      <c r="B42" s="159" t="s">
        <v>2875</v>
      </c>
      <c r="C42" s="160" t="s">
        <v>2876</v>
      </c>
      <c r="D42" s="166"/>
      <c r="E42" s="166"/>
      <c r="F42" s="166"/>
      <c r="G42" s="166"/>
      <c r="H42" s="166"/>
      <c r="I42" s="166"/>
      <c r="J42" s="161"/>
    </row>
    <row r="43" spans="1:10">
      <c r="A43" s="158"/>
      <c r="B43" s="162" t="s">
        <v>2877</v>
      </c>
      <c r="C43" s="160" t="s">
        <v>2878</v>
      </c>
      <c r="D43" s="152"/>
      <c r="E43" s="152"/>
      <c r="F43" s="152"/>
      <c r="G43" s="152"/>
      <c r="H43" s="152"/>
      <c r="I43" s="163"/>
      <c r="J43" s="153"/>
    </row>
    <row r="44" spans="1:10" ht="7.5" customHeight="1">
      <c r="A44" s="158"/>
      <c r="B44" s="149"/>
      <c r="C44" s="152"/>
      <c r="D44" s="151"/>
      <c r="E44" s="151"/>
      <c r="F44" s="164"/>
      <c r="G44" s="164"/>
      <c r="H44" s="164"/>
      <c r="I44" s="149"/>
      <c r="J44" s="165"/>
    </row>
    <row r="45" spans="1:10">
      <c r="A45" s="1078" t="s">
        <v>2879</v>
      </c>
      <c r="B45" s="1079"/>
      <c r="C45" s="1079"/>
      <c r="D45" s="1079"/>
      <c r="E45" s="1079"/>
      <c r="F45" s="1079"/>
      <c r="G45" s="1079"/>
      <c r="H45" s="1079"/>
      <c r="I45" s="1079"/>
      <c r="J45" s="1080"/>
    </row>
    <row r="46" spans="1:10">
      <c r="A46" s="1078" t="s">
        <v>2880</v>
      </c>
      <c r="B46" s="1079"/>
      <c r="C46" s="1079"/>
      <c r="D46" s="1079"/>
      <c r="E46" s="1079"/>
      <c r="F46" s="1079"/>
      <c r="G46" s="1079"/>
      <c r="H46" s="1079"/>
      <c r="I46" s="1079"/>
      <c r="J46" s="1080"/>
    </row>
    <row r="47" spans="1:10">
      <c r="A47" s="158"/>
      <c r="B47" s="162"/>
      <c r="C47" s="150" t="s">
        <v>2881</v>
      </c>
      <c r="D47" s="149"/>
      <c r="E47" s="152"/>
      <c r="F47" s="152" t="s">
        <v>2882</v>
      </c>
      <c r="G47" s="152"/>
      <c r="H47" s="152"/>
      <c r="I47" s="163"/>
      <c r="J47" s="153"/>
    </row>
    <row r="48" spans="1:10">
      <c r="A48" s="158"/>
      <c r="B48" s="149"/>
      <c r="C48" s="152"/>
      <c r="D48" s="156" t="s">
        <v>2855</v>
      </c>
      <c r="E48" s="151"/>
      <c r="F48" s="152" t="s">
        <v>2883</v>
      </c>
      <c r="G48" s="164"/>
      <c r="H48" s="164"/>
      <c r="I48" s="149"/>
      <c r="J48" s="165"/>
    </row>
    <row r="49" spans="1:10">
      <c r="A49" s="158"/>
      <c r="B49" s="159" t="s">
        <v>2857</v>
      </c>
      <c r="C49" s="160"/>
      <c r="D49" s="166"/>
      <c r="E49" s="166"/>
      <c r="F49" s="166"/>
      <c r="G49" s="166"/>
      <c r="H49" s="166"/>
      <c r="I49" s="166"/>
      <c r="J49" s="161"/>
    </row>
    <row r="50" spans="1:10">
      <c r="A50" s="158"/>
      <c r="B50" s="168" t="s">
        <v>2884</v>
      </c>
      <c r="C50" s="152" t="s">
        <v>2885</v>
      </c>
      <c r="D50" s="152"/>
      <c r="E50" s="152"/>
      <c r="F50" s="152"/>
      <c r="G50" s="152"/>
      <c r="H50" s="152"/>
      <c r="I50" s="163"/>
      <c r="J50" s="153"/>
    </row>
    <row r="51" spans="1:10">
      <c r="A51" s="158"/>
      <c r="B51" s="162"/>
      <c r="C51" s="152" t="s">
        <v>2886</v>
      </c>
      <c r="D51" s="152"/>
      <c r="E51" s="152"/>
      <c r="F51" s="152"/>
      <c r="G51" s="152"/>
      <c r="H51" s="152"/>
      <c r="I51" s="163"/>
      <c r="J51" s="153"/>
    </row>
    <row r="52" spans="1:10">
      <c r="A52" s="158"/>
      <c r="B52" s="169" t="s">
        <v>2860</v>
      </c>
      <c r="C52" s="152" t="s">
        <v>2861</v>
      </c>
      <c r="D52" s="151"/>
      <c r="E52" s="151"/>
      <c r="F52" s="164"/>
      <c r="G52" s="164"/>
      <c r="H52" s="164"/>
      <c r="I52" s="149"/>
      <c r="J52" s="165"/>
    </row>
    <row r="53" spans="1:10">
      <c r="A53" s="158"/>
      <c r="B53" s="159"/>
      <c r="C53" s="160" t="s">
        <v>2862</v>
      </c>
      <c r="D53" s="166"/>
      <c r="E53" s="166"/>
      <c r="F53" s="166"/>
      <c r="G53" s="166"/>
      <c r="H53" s="166"/>
      <c r="I53" s="166"/>
      <c r="J53" s="161"/>
    </row>
    <row r="54" spans="1:10">
      <c r="A54" s="158"/>
      <c r="B54" s="162" t="s">
        <v>2875</v>
      </c>
      <c r="C54" s="160" t="s">
        <v>2887</v>
      </c>
      <c r="D54" s="160"/>
      <c r="E54" s="160"/>
      <c r="F54" s="160"/>
      <c r="G54" s="160"/>
      <c r="H54" s="152"/>
      <c r="I54" s="163"/>
      <c r="J54" s="153"/>
    </row>
    <row r="55" spans="1:10">
      <c r="A55" s="170"/>
      <c r="B55" s="179" t="s">
        <v>2877</v>
      </c>
      <c r="C55" s="172" t="s">
        <v>2888</v>
      </c>
      <c r="D55" s="173"/>
      <c r="E55" s="173"/>
      <c r="F55" s="174"/>
      <c r="G55" s="174"/>
      <c r="H55" s="174"/>
      <c r="I55" s="175"/>
      <c r="J55" s="176"/>
    </row>
    <row r="56" spans="1:10">
      <c r="A56" s="134"/>
      <c r="B56" s="134"/>
      <c r="C56" s="134"/>
      <c r="D56" s="134"/>
      <c r="E56" s="134"/>
      <c r="F56" s="134"/>
      <c r="G56" s="134"/>
      <c r="H56" s="134"/>
      <c r="I56" s="134"/>
      <c r="J56" s="134"/>
    </row>
    <row r="57" spans="1:10">
      <c r="A57" s="134"/>
      <c r="B57" s="134"/>
      <c r="C57" s="134"/>
      <c r="D57" s="134"/>
      <c r="E57" s="134"/>
      <c r="F57" s="134"/>
      <c r="G57" s="134"/>
      <c r="H57" s="134"/>
      <c r="I57" s="134"/>
      <c r="J57" s="134"/>
    </row>
    <row r="58" spans="1:10">
      <c r="A58" s="134"/>
      <c r="B58" s="134"/>
      <c r="C58" s="134"/>
      <c r="D58" s="134"/>
      <c r="E58" s="134"/>
      <c r="F58" s="134"/>
      <c r="G58" s="134"/>
      <c r="H58" s="134"/>
      <c r="I58" s="134"/>
      <c r="J58" s="134"/>
    </row>
    <row r="59" spans="1:10">
      <c r="A59" s="134"/>
      <c r="B59" s="134"/>
      <c r="C59" s="134"/>
      <c r="D59" s="134"/>
      <c r="E59" s="134"/>
      <c r="F59" s="134"/>
      <c r="G59" s="134"/>
      <c r="H59" s="134"/>
      <c r="I59" s="134"/>
      <c r="J59" s="134"/>
    </row>
    <row r="60" spans="1:10">
      <c r="A60" s="134"/>
      <c r="B60" s="134"/>
      <c r="C60" s="134"/>
      <c r="D60" s="134"/>
      <c r="E60" s="134"/>
      <c r="F60" s="134"/>
      <c r="G60" s="134"/>
      <c r="H60" s="134"/>
      <c r="I60" s="134"/>
      <c r="J60" s="134"/>
    </row>
    <row r="61" spans="1:10">
      <c r="A61" s="134"/>
      <c r="B61" s="134"/>
      <c r="C61" s="134"/>
      <c r="D61" s="134"/>
      <c r="E61" s="134"/>
      <c r="F61" s="134"/>
      <c r="G61" s="134"/>
      <c r="H61" s="134"/>
      <c r="I61" s="134"/>
      <c r="J61" s="134"/>
    </row>
    <row r="62" spans="1:10">
      <c r="A62" s="134"/>
      <c r="B62" s="134"/>
      <c r="C62" s="134"/>
      <c r="D62" s="134"/>
      <c r="E62" s="134"/>
      <c r="F62" s="134"/>
      <c r="G62" s="134"/>
      <c r="H62" s="134"/>
      <c r="I62" s="134"/>
      <c r="J62" s="134"/>
    </row>
    <row r="63" spans="1:10">
      <c r="A63" s="134"/>
      <c r="B63" s="134"/>
      <c r="C63" s="134"/>
      <c r="D63" s="134"/>
      <c r="E63" s="134"/>
      <c r="F63" s="134"/>
      <c r="G63" s="134"/>
      <c r="H63" s="134"/>
      <c r="I63" s="134"/>
      <c r="J63" s="134"/>
    </row>
    <row r="64" spans="1:10">
      <c r="A64" s="134"/>
      <c r="B64" s="134"/>
      <c r="C64" s="134"/>
      <c r="D64" s="134"/>
      <c r="E64" s="134"/>
      <c r="F64" s="134"/>
      <c r="G64" s="134"/>
      <c r="H64" s="134"/>
      <c r="I64" s="134"/>
      <c r="J64" s="134"/>
    </row>
    <row r="65" spans="1:10">
      <c r="A65" s="134"/>
      <c r="B65" s="134"/>
      <c r="C65" s="134"/>
      <c r="D65" s="134"/>
      <c r="E65" s="134"/>
      <c r="F65" s="134"/>
      <c r="G65" s="134"/>
      <c r="H65" s="134"/>
      <c r="I65" s="134"/>
      <c r="J65" s="134"/>
    </row>
    <row r="66" spans="1:10">
      <c r="A66" s="134"/>
      <c r="B66" s="134"/>
      <c r="C66" s="134"/>
      <c r="D66" s="134"/>
      <c r="E66" s="134"/>
      <c r="F66" s="134"/>
      <c r="G66" s="134"/>
      <c r="H66" s="134"/>
      <c r="I66" s="134"/>
      <c r="J66" s="134"/>
    </row>
    <row r="67" spans="1:10">
      <c r="A67" s="134"/>
      <c r="B67" s="134"/>
      <c r="C67" s="134"/>
      <c r="D67" s="134"/>
      <c r="E67" s="134"/>
      <c r="F67" s="134"/>
      <c r="G67" s="134"/>
      <c r="H67" s="134"/>
      <c r="I67" s="134"/>
      <c r="J67" s="134"/>
    </row>
    <row r="68" spans="1:10">
      <c r="A68" s="134"/>
      <c r="B68" s="134"/>
      <c r="C68" s="134"/>
      <c r="D68" s="134"/>
      <c r="E68" s="134"/>
      <c r="F68" s="134"/>
      <c r="G68" s="134"/>
      <c r="H68" s="134"/>
      <c r="I68" s="134"/>
      <c r="J68" s="134"/>
    </row>
    <row r="69" spans="1:10">
      <c r="A69" s="134"/>
      <c r="B69" s="134"/>
      <c r="C69" s="134"/>
      <c r="D69" s="134"/>
      <c r="E69" s="134"/>
      <c r="F69" s="134"/>
      <c r="G69" s="134"/>
      <c r="H69" s="134"/>
      <c r="I69" s="134"/>
      <c r="J69" s="134"/>
    </row>
    <row r="70" spans="1:10">
      <c r="A70" s="134"/>
      <c r="B70" s="134"/>
      <c r="C70" s="134"/>
      <c r="D70" s="134"/>
      <c r="E70" s="134"/>
      <c r="F70" s="134"/>
      <c r="G70" s="134"/>
      <c r="H70" s="134"/>
      <c r="I70" s="134"/>
      <c r="J70" s="134"/>
    </row>
    <row r="71" spans="1:10">
      <c r="A71" s="134"/>
      <c r="B71" s="134"/>
      <c r="C71" s="134"/>
      <c r="D71" s="134"/>
      <c r="E71" s="134"/>
      <c r="F71" s="134"/>
      <c r="G71" s="134"/>
      <c r="H71" s="134"/>
      <c r="I71" s="134"/>
      <c r="J71" s="134"/>
    </row>
    <row r="72" spans="1:10">
      <c r="A72" s="134"/>
      <c r="B72" s="134"/>
      <c r="C72" s="134"/>
      <c r="D72" s="134"/>
      <c r="E72" s="134"/>
      <c r="F72" s="134"/>
      <c r="G72" s="134"/>
      <c r="H72" s="134"/>
      <c r="I72" s="134"/>
      <c r="J72" s="134"/>
    </row>
    <row r="73" spans="1:10">
      <c r="A73" s="134"/>
      <c r="B73" s="134"/>
      <c r="C73" s="134"/>
      <c r="D73" s="134"/>
      <c r="E73" s="134"/>
      <c r="F73" s="134"/>
      <c r="G73" s="134"/>
      <c r="H73" s="134"/>
      <c r="I73" s="134"/>
      <c r="J73" s="134"/>
    </row>
    <row r="74" spans="1:10">
      <c r="A74" s="134"/>
      <c r="B74" s="134"/>
      <c r="C74" s="134"/>
      <c r="D74" s="134"/>
      <c r="E74" s="134"/>
      <c r="F74" s="134"/>
      <c r="G74" s="134"/>
      <c r="H74" s="134"/>
      <c r="I74" s="134"/>
      <c r="J74" s="134"/>
    </row>
    <row r="75" spans="1:10">
      <c r="A75" s="134"/>
      <c r="B75" s="134"/>
      <c r="C75" s="134"/>
      <c r="D75" s="134"/>
      <c r="E75" s="134"/>
      <c r="F75" s="134"/>
      <c r="G75" s="134"/>
      <c r="H75" s="134"/>
      <c r="I75" s="134"/>
      <c r="J75" s="134"/>
    </row>
    <row r="76" spans="1:10">
      <c r="A76" s="134"/>
      <c r="B76" s="134"/>
      <c r="C76" s="134"/>
      <c r="D76" s="134"/>
      <c r="E76" s="134"/>
      <c r="F76" s="134"/>
      <c r="G76" s="134"/>
      <c r="H76" s="134"/>
      <c r="I76" s="134"/>
      <c r="J76" s="134"/>
    </row>
    <row r="77" spans="1:10">
      <c r="A77" s="134"/>
      <c r="B77" s="134"/>
      <c r="C77" s="134"/>
      <c r="D77" s="134"/>
      <c r="E77" s="134"/>
      <c r="F77" s="134"/>
      <c r="G77" s="134"/>
      <c r="H77" s="134"/>
      <c r="I77" s="134"/>
      <c r="J77" s="134"/>
    </row>
    <row r="78" spans="1:10">
      <c r="A78" s="134"/>
      <c r="B78" s="134"/>
      <c r="C78" s="134"/>
      <c r="D78" s="134"/>
      <c r="E78" s="134"/>
      <c r="F78" s="134"/>
      <c r="G78" s="134"/>
      <c r="H78" s="134"/>
      <c r="I78" s="134"/>
      <c r="J78" s="134"/>
    </row>
    <row r="79" spans="1:10">
      <c r="A79" s="134"/>
      <c r="B79" s="134"/>
      <c r="C79" s="134"/>
      <c r="D79" s="134"/>
      <c r="E79" s="134"/>
      <c r="F79" s="134"/>
      <c r="G79" s="134"/>
      <c r="H79" s="134"/>
      <c r="I79" s="134"/>
      <c r="J79" s="134"/>
    </row>
    <row r="80" spans="1:10">
      <c r="A80" s="134"/>
      <c r="B80" s="134"/>
      <c r="C80" s="134"/>
      <c r="D80" s="134"/>
      <c r="E80" s="134"/>
      <c r="F80" s="134"/>
      <c r="G80" s="134"/>
      <c r="H80" s="134"/>
      <c r="I80" s="134"/>
      <c r="J80" s="134"/>
    </row>
    <row r="81" spans="1:10">
      <c r="A81" s="134"/>
      <c r="B81" s="134"/>
      <c r="C81" s="134"/>
      <c r="D81" s="134"/>
      <c r="E81" s="134"/>
      <c r="F81" s="134"/>
      <c r="G81" s="134"/>
      <c r="H81" s="134"/>
      <c r="I81" s="134"/>
      <c r="J81" s="134"/>
    </row>
    <row r="82" spans="1:10">
      <c r="A82" s="134"/>
      <c r="B82" s="134"/>
      <c r="C82" s="134"/>
      <c r="D82" s="134"/>
      <c r="E82" s="134"/>
      <c r="F82" s="134"/>
      <c r="G82" s="134"/>
      <c r="H82" s="134"/>
      <c r="I82" s="134"/>
      <c r="J82" s="134"/>
    </row>
    <row r="83" spans="1:10">
      <c r="A83" s="134"/>
      <c r="B83" s="134"/>
      <c r="C83" s="134"/>
      <c r="D83" s="134"/>
      <c r="E83" s="134"/>
      <c r="F83" s="134"/>
      <c r="G83" s="134"/>
      <c r="H83" s="134"/>
      <c r="I83" s="134"/>
      <c r="J83" s="134"/>
    </row>
    <row r="84" spans="1:10">
      <c r="A84" s="134"/>
      <c r="B84" s="134"/>
      <c r="C84" s="134"/>
      <c r="D84" s="134"/>
      <c r="E84" s="134"/>
      <c r="F84" s="134"/>
      <c r="G84" s="134"/>
      <c r="H84" s="134"/>
      <c r="I84" s="134"/>
      <c r="J84" s="134"/>
    </row>
    <row r="85" spans="1:10">
      <c r="A85" s="134"/>
      <c r="B85" s="134"/>
      <c r="C85" s="134"/>
      <c r="D85" s="134"/>
      <c r="E85" s="134"/>
      <c r="F85" s="134"/>
      <c r="G85" s="134"/>
      <c r="H85" s="134"/>
      <c r="I85" s="134"/>
      <c r="J85" s="134"/>
    </row>
    <row r="86" spans="1:10">
      <c r="A86" s="134"/>
      <c r="B86" s="134"/>
      <c r="C86" s="134"/>
      <c r="D86" s="134"/>
      <c r="E86" s="134"/>
      <c r="F86" s="134"/>
      <c r="G86" s="134"/>
      <c r="H86" s="134"/>
      <c r="I86" s="134"/>
      <c r="J86" s="134"/>
    </row>
    <row r="87" spans="1:10">
      <c r="A87" s="134"/>
      <c r="B87" s="134"/>
      <c r="C87" s="134"/>
      <c r="D87" s="134"/>
      <c r="E87" s="134"/>
      <c r="F87" s="134"/>
      <c r="G87" s="134"/>
      <c r="H87" s="134"/>
      <c r="I87" s="134"/>
      <c r="J87" s="134"/>
    </row>
    <row r="88" spans="1:10">
      <c r="A88" s="134"/>
      <c r="B88" s="134"/>
      <c r="C88" s="134"/>
      <c r="D88" s="134"/>
      <c r="E88" s="134"/>
      <c r="F88" s="134"/>
      <c r="G88" s="134"/>
      <c r="H88" s="134"/>
      <c r="I88" s="134"/>
      <c r="J88" s="134"/>
    </row>
    <row r="89" spans="1:10">
      <c r="A89" s="134"/>
      <c r="B89" s="134"/>
      <c r="C89" s="134"/>
      <c r="D89" s="134"/>
      <c r="E89" s="134"/>
      <c r="F89" s="134"/>
      <c r="G89" s="134"/>
      <c r="H89" s="134"/>
      <c r="I89" s="134"/>
      <c r="J89" s="134"/>
    </row>
    <row r="90" spans="1:10">
      <c r="A90" s="134"/>
      <c r="B90" s="134"/>
      <c r="C90" s="134"/>
      <c r="D90" s="134"/>
      <c r="E90" s="134"/>
      <c r="F90" s="134"/>
      <c r="G90" s="134"/>
      <c r="H90" s="134"/>
      <c r="I90" s="134"/>
      <c r="J90" s="134"/>
    </row>
    <row r="91" spans="1:10">
      <c r="A91" s="134"/>
      <c r="B91" s="134"/>
      <c r="C91" s="134"/>
      <c r="D91" s="134"/>
      <c r="E91" s="134"/>
      <c r="F91" s="134"/>
      <c r="G91" s="134"/>
      <c r="H91" s="134"/>
      <c r="I91" s="134"/>
      <c r="J91" s="134"/>
    </row>
    <row r="92" spans="1:10">
      <c r="A92" s="134"/>
      <c r="B92" s="134"/>
      <c r="C92" s="134"/>
      <c r="D92" s="134"/>
      <c r="E92" s="134"/>
      <c r="F92" s="134"/>
      <c r="G92" s="134"/>
      <c r="H92" s="134"/>
      <c r="I92" s="134"/>
      <c r="J92" s="134"/>
    </row>
    <row r="93" spans="1:10">
      <c r="A93" s="134"/>
      <c r="B93" s="134"/>
      <c r="C93" s="134"/>
      <c r="D93" s="134"/>
      <c r="E93" s="134"/>
      <c r="F93" s="134"/>
      <c r="G93" s="134"/>
      <c r="H93" s="134"/>
      <c r="I93" s="134"/>
      <c r="J93" s="134"/>
    </row>
    <row r="94" spans="1:10">
      <c r="A94" s="134"/>
      <c r="B94" s="134"/>
      <c r="C94" s="134"/>
      <c r="D94" s="134"/>
      <c r="E94" s="134"/>
      <c r="F94" s="134"/>
      <c r="G94" s="134"/>
      <c r="H94" s="134"/>
      <c r="I94" s="134"/>
      <c r="J94" s="134"/>
    </row>
    <row r="95" spans="1:10">
      <c r="A95" s="134"/>
      <c r="B95" s="134"/>
      <c r="C95" s="134"/>
      <c r="D95" s="134"/>
      <c r="E95" s="134"/>
      <c r="F95" s="134"/>
      <c r="G95" s="134"/>
      <c r="H95" s="134"/>
      <c r="I95" s="134"/>
      <c r="J95" s="134"/>
    </row>
    <row r="96" spans="1:10">
      <c r="A96" s="134"/>
      <c r="B96" s="134"/>
      <c r="C96" s="134"/>
      <c r="D96" s="134"/>
      <c r="E96" s="134"/>
      <c r="F96" s="134"/>
      <c r="G96" s="134"/>
      <c r="H96" s="134"/>
      <c r="I96" s="134"/>
      <c r="J96" s="134"/>
    </row>
    <row r="97" spans="1:10">
      <c r="A97" s="134"/>
      <c r="B97" s="134"/>
      <c r="C97" s="134"/>
      <c r="D97" s="134"/>
      <c r="E97" s="134"/>
      <c r="F97" s="134"/>
      <c r="G97" s="134"/>
      <c r="H97" s="134"/>
      <c r="I97" s="134"/>
      <c r="J97" s="134"/>
    </row>
    <row r="98" spans="1:10">
      <c r="A98" s="134"/>
      <c r="B98" s="134"/>
      <c r="C98" s="134"/>
      <c r="D98" s="134"/>
      <c r="E98" s="134"/>
      <c r="F98" s="134"/>
      <c r="G98" s="134"/>
      <c r="H98" s="134"/>
      <c r="I98" s="134"/>
      <c r="J98" s="134"/>
    </row>
    <row r="99" spans="1:10">
      <c r="A99" s="134"/>
      <c r="B99" s="134"/>
      <c r="C99" s="134"/>
      <c r="D99" s="134"/>
      <c r="E99" s="134"/>
      <c r="F99" s="134"/>
      <c r="G99" s="134"/>
      <c r="H99" s="134"/>
      <c r="I99" s="134"/>
      <c r="J99" s="134"/>
    </row>
    <row r="100" spans="1:10">
      <c r="A100" s="134"/>
      <c r="B100" s="134"/>
      <c r="C100" s="134"/>
      <c r="D100" s="134"/>
      <c r="E100" s="134"/>
      <c r="F100" s="134"/>
      <c r="G100" s="134"/>
      <c r="H100" s="134"/>
      <c r="I100" s="134"/>
      <c r="J100" s="134"/>
    </row>
    <row r="101" spans="1:10">
      <c r="A101" s="134"/>
      <c r="B101" s="134"/>
      <c r="C101" s="134"/>
      <c r="D101" s="134"/>
      <c r="E101" s="134"/>
      <c r="F101" s="134"/>
      <c r="G101" s="134"/>
      <c r="H101" s="134"/>
      <c r="I101" s="134"/>
      <c r="J101" s="134"/>
    </row>
    <row r="102" spans="1:10">
      <c r="A102" s="134"/>
      <c r="B102" s="134"/>
      <c r="C102" s="134"/>
      <c r="D102" s="134"/>
      <c r="E102" s="134"/>
      <c r="F102" s="134"/>
      <c r="G102" s="134"/>
      <c r="H102" s="134"/>
      <c r="I102" s="134"/>
      <c r="J102" s="134"/>
    </row>
    <row r="103" spans="1:10">
      <c r="A103" s="134"/>
      <c r="B103" s="134"/>
      <c r="C103" s="134"/>
      <c r="D103" s="134"/>
      <c r="E103" s="134"/>
      <c r="F103" s="134"/>
      <c r="G103" s="134"/>
      <c r="H103" s="134"/>
      <c r="I103" s="134"/>
      <c r="J103" s="134"/>
    </row>
    <row r="104" spans="1:10">
      <c r="A104" s="134"/>
      <c r="B104" s="134"/>
      <c r="C104" s="134"/>
      <c r="D104" s="134"/>
      <c r="E104" s="134"/>
      <c r="F104" s="134"/>
      <c r="G104" s="134"/>
      <c r="H104" s="134"/>
      <c r="I104" s="134"/>
      <c r="J104" s="134"/>
    </row>
    <row r="105" spans="1:10">
      <c r="A105" s="134"/>
      <c r="B105" s="134"/>
      <c r="C105" s="134"/>
      <c r="D105" s="134"/>
      <c r="E105" s="134"/>
      <c r="F105" s="134"/>
      <c r="G105" s="134"/>
      <c r="H105" s="134"/>
      <c r="I105" s="134"/>
      <c r="J105" s="134"/>
    </row>
    <row r="106" spans="1:10">
      <c r="A106" s="134"/>
      <c r="B106" s="134"/>
      <c r="C106" s="134"/>
      <c r="D106" s="134"/>
      <c r="E106" s="134"/>
      <c r="F106" s="134"/>
      <c r="G106" s="134"/>
      <c r="H106" s="134"/>
      <c r="I106" s="134"/>
      <c r="J106" s="134"/>
    </row>
    <row r="107" spans="1:10">
      <c r="A107" s="134"/>
      <c r="B107" s="134"/>
      <c r="C107" s="134"/>
      <c r="D107" s="134"/>
      <c r="E107" s="134"/>
      <c r="F107" s="134"/>
      <c r="G107" s="134"/>
      <c r="H107" s="134"/>
      <c r="I107" s="134"/>
      <c r="J107" s="134"/>
    </row>
    <row r="108" spans="1:10">
      <c r="A108" s="134"/>
      <c r="B108" s="134"/>
      <c r="C108" s="134"/>
      <c r="D108" s="134"/>
      <c r="E108" s="134"/>
      <c r="F108" s="134"/>
      <c r="G108" s="134"/>
      <c r="H108" s="134"/>
      <c r="I108" s="134"/>
      <c r="J108" s="134"/>
    </row>
    <row r="109" spans="1:10">
      <c r="A109" s="134"/>
      <c r="B109" s="134"/>
      <c r="C109" s="134"/>
      <c r="D109" s="134"/>
      <c r="E109" s="134"/>
      <c r="F109" s="134"/>
      <c r="G109" s="134"/>
      <c r="H109" s="134"/>
      <c r="I109" s="134"/>
      <c r="J109" s="134"/>
    </row>
    <row r="110" spans="1:10">
      <c r="A110" s="134"/>
      <c r="B110" s="134"/>
      <c r="C110" s="134"/>
      <c r="D110" s="134"/>
      <c r="E110" s="134"/>
      <c r="F110" s="134"/>
      <c r="G110" s="134"/>
      <c r="H110" s="134"/>
      <c r="I110" s="134"/>
      <c r="J110" s="134"/>
    </row>
    <row r="111" spans="1:10">
      <c r="A111" s="134"/>
      <c r="B111" s="134"/>
      <c r="C111" s="134"/>
      <c r="D111" s="134"/>
      <c r="E111" s="134"/>
      <c r="F111" s="134"/>
      <c r="G111" s="134"/>
      <c r="H111" s="134"/>
      <c r="I111" s="134"/>
      <c r="J111" s="134"/>
    </row>
    <row r="112" spans="1:10">
      <c r="A112" s="134"/>
      <c r="B112" s="134"/>
      <c r="C112" s="134"/>
      <c r="D112" s="134"/>
      <c r="E112" s="134"/>
      <c r="F112" s="134"/>
      <c r="G112" s="134"/>
      <c r="H112" s="134"/>
      <c r="I112" s="134"/>
      <c r="J112" s="134"/>
    </row>
    <row r="113" spans="1:10">
      <c r="A113" s="134"/>
      <c r="B113" s="134"/>
      <c r="C113" s="134"/>
      <c r="D113" s="134"/>
      <c r="E113" s="134"/>
      <c r="F113" s="134"/>
      <c r="G113" s="134"/>
      <c r="H113" s="134"/>
      <c r="I113" s="134"/>
      <c r="J113" s="134"/>
    </row>
    <row r="114" spans="1:10">
      <c r="A114" s="134"/>
      <c r="B114" s="134"/>
      <c r="C114" s="134"/>
      <c r="D114" s="134"/>
      <c r="E114" s="134"/>
      <c r="F114" s="134"/>
      <c r="G114" s="134"/>
      <c r="H114" s="134"/>
      <c r="I114" s="134"/>
      <c r="J114" s="134"/>
    </row>
  </sheetData>
  <mergeCells count="18">
    <mergeCell ref="A45:J45"/>
    <mergeCell ref="A46:J46"/>
    <mergeCell ref="A9:J9"/>
    <mergeCell ref="F14:G14"/>
    <mergeCell ref="A21:J21"/>
    <mergeCell ref="A22:J22"/>
    <mergeCell ref="A31:J32"/>
    <mergeCell ref="F37:I37"/>
    <mergeCell ref="A1:J1"/>
    <mergeCell ref="A2:J2"/>
    <mergeCell ref="A3:A4"/>
    <mergeCell ref="B3:B4"/>
    <mergeCell ref="C3:C4"/>
    <mergeCell ref="D3:E3"/>
    <mergeCell ref="F3:F4"/>
    <mergeCell ref="H3:H4"/>
    <mergeCell ref="I3:J3"/>
    <mergeCell ref="G3:G4"/>
  </mergeCells>
  <printOptions horizontalCentered="1" verticalCentered="1"/>
  <pageMargins left="0" right="0" top="0" bottom="0" header="0" footer="0"/>
  <pageSetup paperSize="9" scale="80" orientation="portrait" r:id="rId1"/>
  <headerFooter alignWithMargins="0"/>
  <ignoredErrors>
    <ignoredError sqref="C5:C8" numberStoredAsText="1"/>
  </ignoredErrors>
</worksheet>
</file>

<file path=xl/worksheets/sheet5.xml><?xml version="1.0" encoding="utf-8"?>
<worksheet xmlns="http://schemas.openxmlformats.org/spreadsheetml/2006/main" xmlns:r="http://schemas.openxmlformats.org/officeDocument/2006/relationships">
  <dimension ref="A1:S76"/>
  <sheetViews>
    <sheetView showGridLines="0" zoomScale="110" zoomScaleNormal="110" workbookViewId="0">
      <pane xSplit="1" ySplit="6" topLeftCell="B64"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cols>
    <col min="1" max="1" width="7.7109375" style="108" bestFit="1" customWidth="1"/>
    <col min="2" max="2" width="9.5703125" style="108" customWidth="1"/>
    <col min="3" max="3" width="10.42578125" style="108" customWidth="1"/>
    <col min="4" max="4" width="5.42578125" style="108" bestFit="1" customWidth="1"/>
    <col min="5" max="5" width="6.42578125" style="108" bestFit="1" customWidth="1"/>
    <col min="6" max="6" width="5.5703125" style="108" bestFit="1" customWidth="1"/>
    <col min="7" max="7" width="6.42578125" style="108" bestFit="1" customWidth="1"/>
    <col min="8" max="8" width="9.28515625" style="108" customWidth="1"/>
    <col min="9" max="9" width="10.42578125" style="108" customWidth="1"/>
    <col min="10" max="11" width="5.42578125" style="108" bestFit="1" customWidth="1"/>
    <col min="12" max="12" width="4" style="108" bestFit="1" customWidth="1"/>
    <col min="13" max="13" width="5.42578125" style="108" bestFit="1" customWidth="1"/>
    <col min="14" max="14" width="7.42578125" style="108" bestFit="1" customWidth="1"/>
    <col min="15" max="15" width="6.42578125" style="108" bestFit="1" customWidth="1"/>
    <col min="16" max="16" width="7.42578125" style="108" bestFit="1" customWidth="1"/>
    <col min="17" max="18" width="6.7109375" style="108" customWidth="1"/>
    <col min="19" max="19" width="7.140625" style="108" customWidth="1"/>
    <col min="20" max="16384" width="9.140625" style="108"/>
  </cols>
  <sheetData>
    <row r="1" spans="1:19" ht="27" customHeight="1">
      <c r="A1" s="765" t="s">
        <v>3163</v>
      </c>
      <c r="B1" s="765"/>
      <c r="C1" s="765"/>
      <c r="D1" s="765"/>
      <c r="E1" s="765"/>
      <c r="F1" s="765"/>
      <c r="G1" s="765"/>
      <c r="H1" s="765"/>
      <c r="I1" s="765"/>
      <c r="J1" s="765"/>
      <c r="K1" s="765"/>
      <c r="L1" s="765"/>
      <c r="M1" s="765"/>
      <c r="N1" s="765"/>
      <c r="O1" s="765"/>
      <c r="P1" s="765"/>
      <c r="Q1" s="765"/>
      <c r="R1" s="765"/>
      <c r="S1" s="765"/>
    </row>
    <row r="2" spans="1:19">
      <c r="A2" s="774" t="s">
        <v>3187</v>
      </c>
      <c r="B2" s="774"/>
      <c r="C2" s="774"/>
      <c r="D2" s="774"/>
      <c r="E2" s="774"/>
      <c r="F2" s="774"/>
      <c r="G2" s="774"/>
      <c r="H2" s="774"/>
      <c r="I2" s="774"/>
      <c r="J2" s="774"/>
      <c r="K2" s="774"/>
      <c r="L2" s="774"/>
      <c r="M2" s="774"/>
      <c r="N2" s="774"/>
      <c r="O2" s="774"/>
      <c r="P2" s="774"/>
      <c r="Q2" s="774"/>
      <c r="R2" s="774"/>
      <c r="S2" s="774"/>
    </row>
    <row r="3" spans="1:19" ht="8.25" customHeight="1"/>
    <row r="4" spans="1:19" s="29" customFormat="1" ht="27" customHeight="1">
      <c r="A4" s="766" t="s">
        <v>2925</v>
      </c>
      <c r="B4" s="769" t="s">
        <v>2906</v>
      </c>
      <c r="C4" s="770"/>
      <c r="D4" s="770"/>
      <c r="E4" s="770"/>
      <c r="F4" s="770"/>
      <c r="G4" s="770"/>
      <c r="H4" s="770"/>
      <c r="I4" s="770"/>
      <c r="J4" s="770"/>
      <c r="K4" s="770"/>
      <c r="L4" s="770"/>
      <c r="M4" s="770"/>
      <c r="N4" s="770"/>
      <c r="O4" s="770"/>
      <c r="P4" s="770"/>
      <c r="Q4" s="771" t="s">
        <v>3057</v>
      </c>
      <c r="R4" s="719"/>
      <c r="S4" s="719"/>
    </row>
    <row r="5" spans="1:19" s="29" customFormat="1" ht="21" customHeight="1">
      <c r="A5" s="767"/>
      <c r="B5" s="769" t="s">
        <v>1109</v>
      </c>
      <c r="C5" s="770"/>
      <c r="D5" s="770"/>
      <c r="E5" s="770"/>
      <c r="F5" s="770"/>
      <c r="G5" s="770"/>
      <c r="H5" s="769" t="s">
        <v>1110</v>
      </c>
      <c r="I5" s="770"/>
      <c r="J5" s="770"/>
      <c r="K5" s="770"/>
      <c r="L5" s="770"/>
      <c r="M5" s="770"/>
      <c r="N5" s="769" t="s">
        <v>1111</v>
      </c>
      <c r="O5" s="770"/>
      <c r="P5" s="770"/>
      <c r="Q5" s="772"/>
      <c r="R5" s="773"/>
      <c r="S5" s="773"/>
    </row>
    <row r="6" spans="1:19" s="29" customFormat="1" ht="47.25" customHeight="1">
      <c r="A6" s="768"/>
      <c r="B6" s="234" t="s">
        <v>2969</v>
      </c>
      <c r="C6" s="229" t="s">
        <v>2956</v>
      </c>
      <c r="D6" s="210" t="s">
        <v>2895</v>
      </c>
      <c r="E6" s="210" t="s">
        <v>2896</v>
      </c>
      <c r="F6" s="210" t="s">
        <v>2897</v>
      </c>
      <c r="G6" s="229" t="s">
        <v>2957</v>
      </c>
      <c r="H6" s="234" t="s">
        <v>2969</v>
      </c>
      <c r="I6" s="229" t="s">
        <v>2956</v>
      </c>
      <c r="J6" s="210" t="s">
        <v>2895</v>
      </c>
      <c r="K6" s="210" t="s">
        <v>2896</v>
      </c>
      <c r="L6" s="210" t="s">
        <v>2897</v>
      </c>
      <c r="M6" s="229" t="s">
        <v>2957</v>
      </c>
      <c r="N6" s="95" t="s">
        <v>1008</v>
      </c>
      <c r="O6" s="96" t="s">
        <v>1009</v>
      </c>
      <c r="P6" s="95" t="s">
        <v>1010</v>
      </c>
      <c r="Q6" s="95" t="s">
        <v>1008</v>
      </c>
      <c r="R6" s="96" t="s">
        <v>1009</v>
      </c>
      <c r="S6" s="204" t="s">
        <v>1010</v>
      </c>
    </row>
    <row r="7" spans="1:19" s="518" customFormat="1" ht="13.35" customHeight="1">
      <c r="A7" s="517">
        <v>14</v>
      </c>
      <c r="B7" s="111">
        <v>55</v>
      </c>
      <c r="C7" s="111">
        <v>0</v>
      </c>
      <c r="D7" s="111">
        <v>1</v>
      </c>
      <c r="E7" s="111">
        <v>0</v>
      </c>
      <c r="F7" s="112">
        <v>0</v>
      </c>
      <c r="G7" s="112">
        <v>13</v>
      </c>
      <c r="H7" s="112">
        <v>2</v>
      </c>
      <c r="I7" s="112">
        <v>0</v>
      </c>
      <c r="J7" s="112">
        <v>0</v>
      </c>
      <c r="K7" s="112">
        <v>0</v>
      </c>
      <c r="L7" s="112">
        <v>0</v>
      </c>
      <c r="M7" s="112">
        <v>0</v>
      </c>
      <c r="N7" s="73">
        <f>B7+C7+D7+E7+F7+G7</f>
        <v>69</v>
      </c>
      <c r="O7" s="73">
        <f>H7+I7+J7+K7+L7+M7</f>
        <v>2</v>
      </c>
      <c r="P7" s="73">
        <f>+O7+N7</f>
        <v>71</v>
      </c>
      <c r="Q7" s="37">
        <v>0</v>
      </c>
      <c r="R7" s="37">
        <v>0</v>
      </c>
      <c r="S7" s="110">
        <f>SUM(Q7:R7)</f>
        <v>0</v>
      </c>
    </row>
    <row r="8" spans="1:19" ht="13.35" customHeight="1">
      <c r="A8" s="109">
        <v>15</v>
      </c>
      <c r="B8" s="111">
        <v>192</v>
      </c>
      <c r="C8" s="111">
        <v>6</v>
      </c>
      <c r="D8" s="111">
        <v>9</v>
      </c>
      <c r="E8" s="111">
        <v>13</v>
      </c>
      <c r="F8" s="112">
        <v>1</v>
      </c>
      <c r="G8" s="112">
        <v>63</v>
      </c>
      <c r="H8" s="112">
        <v>49</v>
      </c>
      <c r="I8" s="112">
        <v>0</v>
      </c>
      <c r="J8" s="112">
        <v>1</v>
      </c>
      <c r="K8" s="112">
        <v>3</v>
      </c>
      <c r="L8" s="112">
        <v>2</v>
      </c>
      <c r="M8" s="112">
        <v>6</v>
      </c>
      <c r="N8" s="73">
        <f t="shared" ref="N8:N71" si="0">B8+C8+D8+E8+F8+G8</f>
        <v>284</v>
      </c>
      <c r="O8" s="73">
        <f t="shared" ref="O8:O71" si="1">H8+I8+J8+K8+L8+M8</f>
        <v>61</v>
      </c>
      <c r="P8" s="73">
        <f t="shared" ref="P8:P71" si="2">+O8+N8</f>
        <v>345</v>
      </c>
      <c r="Q8" s="37">
        <v>0</v>
      </c>
      <c r="R8" s="37">
        <v>0</v>
      </c>
      <c r="S8" s="110">
        <f t="shared" ref="S8:S72" si="3">+R8+Q8</f>
        <v>0</v>
      </c>
    </row>
    <row r="9" spans="1:19">
      <c r="A9" s="109">
        <f t="shared" ref="A9:A72" si="4">+A8+1</f>
        <v>16</v>
      </c>
      <c r="B9" s="111">
        <v>554</v>
      </c>
      <c r="C9" s="111">
        <v>18</v>
      </c>
      <c r="D9" s="111">
        <v>27</v>
      </c>
      <c r="E9" s="111">
        <v>41</v>
      </c>
      <c r="F9" s="112">
        <v>8</v>
      </c>
      <c r="G9" s="112">
        <v>217</v>
      </c>
      <c r="H9" s="112">
        <v>448</v>
      </c>
      <c r="I9" s="112">
        <v>5</v>
      </c>
      <c r="J9" s="112">
        <v>6</v>
      </c>
      <c r="K9" s="112">
        <v>7</v>
      </c>
      <c r="L9" s="112">
        <v>3</v>
      </c>
      <c r="M9" s="112">
        <v>21</v>
      </c>
      <c r="N9" s="73">
        <f t="shared" si="0"/>
        <v>865</v>
      </c>
      <c r="O9" s="73">
        <f t="shared" si="1"/>
        <v>490</v>
      </c>
      <c r="P9" s="73">
        <f t="shared" si="2"/>
        <v>1355</v>
      </c>
      <c r="Q9" s="37">
        <v>0</v>
      </c>
      <c r="R9" s="37">
        <v>1</v>
      </c>
      <c r="S9" s="110">
        <f t="shared" si="3"/>
        <v>1</v>
      </c>
    </row>
    <row r="10" spans="1:19" ht="13.35" customHeight="1">
      <c r="A10" s="109">
        <f t="shared" si="4"/>
        <v>17</v>
      </c>
      <c r="B10" s="111">
        <v>1053</v>
      </c>
      <c r="C10" s="111">
        <v>28</v>
      </c>
      <c r="D10" s="111">
        <v>68</v>
      </c>
      <c r="E10" s="111">
        <v>105</v>
      </c>
      <c r="F10" s="112">
        <v>24</v>
      </c>
      <c r="G10" s="112">
        <v>479</v>
      </c>
      <c r="H10" s="112">
        <v>415</v>
      </c>
      <c r="I10" s="112">
        <v>5</v>
      </c>
      <c r="J10" s="112">
        <v>18</v>
      </c>
      <c r="K10" s="112">
        <v>15</v>
      </c>
      <c r="L10" s="112">
        <v>3</v>
      </c>
      <c r="M10" s="112">
        <v>74</v>
      </c>
      <c r="N10" s="73">
        <f t="shared" si="0"/>
        <v>1757</v>
      </c>
      <c r="O10" s="73">
        <f t="shared" si="1"/>
        <v>530</v>
      </c>
      <c r="P10" s="73">
        <f t="shared" si="2"/>
        <v>2287</v>
      </c>
      <c r="Q10" s="37">
        <v>0</v>
      </c>
      <c r="R10" s="37">
        <v>0</v>
      </c>
      <c r="S10" s="110">
        <f t="shared" si="3"/>
        <v>0</v>
      </c>
    </row>
    <row r="11" spans="1:19" ht="13.35" customHeight="1">
      <c r="A11" s="109">
        <f t="shared" si="4"/>
        <v>18</v>
      </c>
      <c r="B11" s="111">
        <v>2512</v>
      </c>
      <c r="C11" s="111">
        <v>118</v>
      </c>
      <c r="D11" s="111">
        <v>257</v>
      </c>
      <c r="E11" s="111">
        <v>317</v>
      </c>
      <c r="F11" s="112">
        <v>67</v>
      </c>
      <c r="G11" s="112">
        <v>1461</v>
      </c>
      <c r="H11" s="112">
        <v>530</v>
      </c>
      <c r="I11" s="112">
        <v>19</v>
      </c>
      <c r="J11" s="112">
        <v>54</v>
      </c>
      <c r="K11" s="112">
        <v>55</v>
      </c>
      <c r="L11" s="112">
        <v>15</v>
      </c>
      <c r="M11" s="112">
        <v>159</v>
      </c>
      <c r="N11" s="73">
        <f t="shared" si="0"/>
        <v>4732</v>
      </c>
      <c r="O11" s="73">
        <f t="shared" si="1"/>
        <v>832</v>
      </c>
      <c r="P11" s="73">
        <f t="shared" si="2"/>
        <v>5564</v>
      </c>
      <c r="Q11" s="37">
        <v>2</v>
      </c>
      <c r="R11" s="37">
        <v>0</v>
      </c>
      <c r="S11" s="110">
        <f t="shared" si="3"/>
        <v>2</v>
      </c>
    </row>
    <row r="12" spans="1:19" ht="13.35" customHeight="1">
      <c r="A12" s="109">
        <f t="shared" si="4"/>
        <v>19</v>
      </c>
      <c r="B12" s="111">
        <v>2560</v>
      </c>
      <c r="C12" s="111">
        <v>117</v>
      </c>
      <c r="D12" s="111">
        <v>252</v>
      </c>
      <c r="E12" s="111">
        <v>317</v>
      </c>
      <c r="F12" s="112">
        <v>84</v>
      </c>
      <c r="G12" s="112">
        <v>1652</v>
      </c>
      <c r="H12" s="112">
        <v>676</v>
      </c>
      <c r="I12" s="112">
        <v>45</v>
      </c>
      <c r="J12" s="112">
        <v>47</v>
      </c>
      <c r="K12" s="112">
        <v>65</v>
      </c>
      <c r="L12" s="112">
        <v>18</v>
      </c>
      <c r="M12" s="112">
        <v>236</v>
      </c>
      <c r="N12" s="73">
        <f t="shared" si="0"/>
        <v>4982</v>
      </c>
      <c r="O12" s="73">
        <f t="shared" si="1"/>
        <v>1087</v>
      </c>
      <c r="P12" s="73">
        <f t="shared" si="2"/>
        <v>6069</v>
      </c>
      <c r="Q12" s="37">
        <v>3</v>
      </c>
      <c r="R12" s="37">
        <v>1</v>
      </c>
      <c r="S12" s="110">
        <f t="shared" si="3"/>
        <v>4</v>
      </c>
    </row>
    <row r="13" spans="1:19" ht="13.35" customHeight="1">
      <c r="A13" s="109">
        <f t="shared" si="4"/>
        <v>20</v>
      </c>
      <c r="B13" s="111">
        <v>1667</v>
      </c>
      <c r="C13" s="111">
        <v>87</v>
      </c>
      <c r="D13" s="111">
        <v>164</v>
      </c>
      <c r="E13" s="111">
        <v>230</v>
      </c>
      <c r="F13" s="112">
        <v>70</v>
      </c>
      <c r="G13" s="112">
        <v>1049</v>
      </c>
      <c r="H13" s="112">
        <v>730</v>
      </c>
      <c r="I13" s="112">
        <v>32</v>
      </c>
      <c r="J13" s="112">
        <v>47</v>
      </c>
      <c r="K13" s="112">
        <v>89</v>
      </c>
      <c r="L13" s="112">
        <v>22</v>
      </c>
      <c r="M13" s="112">
        <v>276</v>
      </c>
      <c r="N13" s="73">
        <f t="shared" si="0"/>
        <v>3267</v>
      </c>
      <c r="O13" s="73">
        <f t="shared" si="1"/>
        <v>1196</v>
      </c>
      <c r="P13" s="73">
        <f t="shared" si="2"/>
        <v>4463</v>
      </c>
      <c r="Q13" s="37">
        <v>2</v>
      </c>
      <c r="R13" s="37">
        <v>1</v>
      </c>
      <c r="S13" s="110">
        <f t="shared" si="3"/>
        <v>3</v>
      </c>
    </row>
    <row r="14" spans="1:19" ht="13.35" customHeight="1">
      <c r="A14" s="109">
        <f t="shared" si="4"/>
        <v>21</v>
      </c>
      <c r="B14" s="111">
        <v>2833</v>
      </c>
      <c r="C14" s="111">
        <v>195</v>
      </c>
      <c r="D14" s="111">
        <v>329</v>
      </c>
      <c r="E14" s="111">
        <v>443</v>
      </c>
      <c r="F14" s="112">
        <v>115</v>
      </c>
      <c r="G14" s="112">
        <v>2145</v>
      </c>
      <c r="H14" s="112">
        <v>724</v>
      </c>
      <c r="I14" s="112">
        <v>50</v>
      </c>
      <c r="J14" s="112">
        <v>67</v>
      </c>
      <c r="K14" s="112">
        <v>81</v>
      </c>
      <c r="L14" s="112">
        <v>19</v>
      </c>
      <c r="M14" s="112">
        <v>294</v>
      </c>
      <c r="N14" s="73">
        <f t="shared" si="0"/>
        <v>6060</v>
      </c>
      <c r="O14" s="73">
        <f t="shared" si="1"/>
        <v>1235</v>
      </c>
      <c r="P14" s="73">
        <f t="shared" si="2"/>
        <v>7295</v>
      </c>
      <c r="Q14" s="37">
        <v>1</v>
      </c>
      <c r="R14" s="37">
        <v>0</v>
      </c>
      <c r="S14" s="110">
        <f t="shared" si="3"/>
        <v>1</v>
      </c>
    </row>
    <row r="15" spans="1:19" ht="13.35" customHeight="1">
      <c r="A15" s="109">
        <f t="shared" si="4"/>
        <v>22</v>
      </c>
      <c r="B15" s="111">
        <v>3483</v>
      </c>
      <c r="C15" s="111">
        <v>215</v>
      </c>
      <c r="D15" s="111">
        <v>419</v>
      </c>
      <c r="E15" s="111">
        <v>586</v>
      </c>
      <c r="F15" s="112">
        <v>147</v>
      </c>
      <c r="G15" s="112">
        <v>2711</v>
      </c>
      <c r="H15" s="112">
        <v>793</v>
      </c>
      <c r="I15" s="112">
        <v>46</v>
      </c>
      <c r="J15" s="112">
        <v>78</v>
      </c>
      <c r="K15" s="112">
        <v>84</v>
      </c>
      <c r="L15" s="112">
        <v>25</v>
      </c>
      <c r="M15" s="112">
        <v>272</v>
      </c>
      <c r="N15" s="73">
        <f t="shared" si="0"/>
        <v>7561</v>
      </c>
      <c r="O15" s="73">
        <f t="shared" si="1"/>
        <v>1298</v>
      </c>
      <c r="P15" s="73">
        <f t="shared" si="2"/>
        <v>8859</v>
      </c>
      <c r="Q15" s="37">
        <v>1</v>
      </c>
      <c r="R15" s="37">
        <v>0</v>
      </c>
      <c r="S15" s="110">
        <f t="shared" si="3"/>
        <v>1</v>
      </c>
    </row>
    <row r="16" spans="1:19" ht="13.35" customHeight="1">
      <c r="A16" s="109">
        <f t="shared" si="4"/>
        <v>23</v>
      </c>
      <c r="B16" s="111">
        <v>3485</v>
      </c>
      <c r="C16" s="111">
        <v>248</v>
      </c>
      <c r="D16" s="111">
        <v>389</v>
      </c>
      <c r="E16" s="111">
        <v>579</v>
      </c>
      <c r="F16" s="112">
        <v>144</v>
      </c>
      <c r="G16" s="112">
        <v>2853</v>
      </c>
      <c r="H16" s="112">
        <v>774</v>
      </c>
      <c r="I16" s="112">
        <v>49</v>
      </c>
      <c r="J16" s="112">
        <v>56</v>
      </c>
      <c r="K16" s="112">
        <v>86</v>
      </c>
      <c r="L16" s="112">
        <v>29</v>
      </c>
      <c r="M16" s="112">
        <v>263</v>
      </c>
      <c r="N16" s="73">
        <f t="shared" si="0"/>
        <v>7698</v>
      </c>
      <c r="O16" s="73">
        <f t="shared" si="1"/>
        <v>1257</v>
      </c>
      <c r="P16" s="73">
        <f t="shared" si="2"/>
        <v>8955</v>
      </c>
      <c r="Q16" s="37">
        <v>0</v>
      </c>
      <c r="R16" s="37">
        <v>0</v>
      </c>
      <c r="S16" s="110">
        <f t="shared" si="3"/>
        <v>0</v>
      </c>
    </row>
    <row r="17" spans="1:19" ht="13.35" customHeight="1">
      <c r="A17" s="109">
        <f t="shared" si="4"/>
        <v>24</v>
      </c>
      <c r="B17" s="111">
        <v>3576</v>
      </c>
      <c r="C17" s="111">
        <v>279</v>
      </c>
      <c r="D17" s="111">
        <v>488</v>
      </c>
      <c r="E17" s="111">
        <v>599</v>
      </c>
      <c r="F17" s="112">
        <v>170</v>
      </c>
      <c r="G17" s="112">
        <v>3020</v>
      </c>
      <c r="H17" s="112">
        <v>813</v>
      </c>
      <c r="I17" s="112">
        <v>51</v>
      </c>
      <c r="J17" s="112">
        <v>55</v>
      </c>
      <c r="K17" s="112">
        <v>69</v>
      </c>
      <c r="L17" s="112">
        <v>25</v>
      </c>
      <c r="M17" s="112">
        <v>295</v>
      </c>
      <c r="N17" s="73">
        <f t="shared" si="0"/>
        <v>8132</v>
      </c>
      <c r="O17" s="73">
        <f t="shared" si="1"/>
        <v>1308</v>
      </c>
      <c r="P17" s="73">
        <f t="shared" si="2"/>
        <v>9440</v>
      </c>
      <c r="Q17" s="37">
        <v>2</v>
      </c>
      <c r="R17" s="37">
        <v>0</v>
      </c>
      <c r="S17" s="110">
        <f t="shared" si="3"/>
        <v>2</v>
      </c>
    </row>
    <row r="18" spans="1:19" ht="13.35" customHeight="1">
      <c r="A18" s="109">
        <f t="shared" si="4"/>
        <v>25</v>
      </c>
      <c r="B18" s="111">
        <v>3674</v>
      </c>
      <c r="C18" s="111">
        <v>301</v>
      </c>
      <c r="D18" s="111">
        <v>454</v>
      </c>
      <c r="E18" s="111">
        <v>583</v>
      </c>
      <c r="F18" s="112">
        <v>160</v>
      </c>
      <c r="G18" s="112">
        <v>3178</v>
      </c>
      <c r="H18" s="112">
        <v>760</v>
      </c>
      <c r="I18" s="112">
        <v>39</v>
      </c>
      <c r="J18" s="112">
        <v>59</v>
      </c>
      <c r="K18" s="112">
        <v>76</v>
      </c>
      <c r="L18" s="112">
        <v>30</v>
      </c>
      <c r="M18" s="112">
        <v>293</v>
      </c>
      <c r="N18" s="73">
        <f t="shared" si="0"/>
        <v>8350</v>
      </c>
      <c r="O18" s="73">
        <f t="shared" si="1"/>
        <v>1257</v>
      </c>
      <c r="P18" s="73">
        <f t="shared" si="2"/>
        <v>9607</v>
      </c>
      <c r="Q18" s="37">
        <v>1</v>
      </c>
      <c r="R18" s="37">
        <v>2</v>
      </c>
      <c r="S18" s="110">
        <f t="shared" si="3"/>
        <v>3</v>
      </c>
    </row>
    <row r="19" spans="1:19" ht="13.35" customHeight="1">
      <c r="A19" s="109">
        <f t="shared" si="4"/>
        <v>26</v>
      </c>
      <c r="B19" s="111">
        <v>3504</v>
      </c>
      <c r="C19" s="111">
        <v>259</v>
      </c>
      <c r="D19" s="111">
        <v>432</v>
      </c>
      <c r="E19" s="111">
        <v>594</v>
      </c>
      <c r="F19" s="112">
        <v>161</v>
      </c>
      <c r="G19" s="112">
        <v>3094</v>
      </c>
      <c r="H19" s="112">
        <v>718</v>
      </c>
      <c r="I19" s="112">
        <v>46</v>
      </c>
      <c r="J19" s="112">
        <v>57</v>
      </c>
      <c r="K19" s="112">
        <v>78</v>
      </c>
      <c r="L19" s="112">
        <v>18</v>
      </c>
      <c r="M19" s="112">
        <v>260</v>
      </c>
      <c r="N19" s="73">
        <f t="shared" si="0"/>
        <v>8044</v>
      </c>
      <c r="O19" s="73">
        <f t="shared" si="1"/>
        <v>1177</v>
      </c>
      <c r="P19" s="73">
        <f t="shared" si="2"/>
        <v>9221</v>
      </c>
      <c r="Q19" s="37">
        <v>2</v>
      </c>
      <c r="R19" s="37">
        <v>0</v>
      </c>
      <c r="S19" s="110">
        <f t="shared" si="3"/>
        <v>2</v>
      </c>
    </row>
    <row r="20" spans="1:19" ht="13.35" customHeight="1">
      <c r="A20" s="109">
        <f t="shared" si="4"/>
        <v>27</v>
      </c>
      <c r="B20" s="111">
        <v>3382</v>
      </c>
      <c r="C20" s="111">
        <v>248</v>
      </c>
      <c r="D20" s="111">
        <v>412</v>
      </c>
      <c r="E20" s="111">
        <v>586</v>
      </c>
      <c r="F20" s="112">
        <v>180</v>
      </c>
      <c r="G20" s="112">
        <v>3209</v>
      </c>
      <c r="H20" s="112">
        <v>655</v>
      </c>
      <c r="I20" s="112">
        <v>33</v>
      </c>
      <c r="J20" s="112">
        <v>77</v>
      </c>
      <c r="K20" s="112">
        <v>77</v>
      </c>
      <c r="L20" s="112">
        <v>25</v>
      </c>
      <c r="M20" s="112">
        <v>274</v>
      </c>
      <c r="N20" s="73">
        <f t="shared" si="0"/>
        <v>8017</v>
      </c>
      <c r="O20" s="73">
        <f t="shared" si="1"/>
        <v>1141</v>
      </c>
      <c r="P20" s="73">
        <f t="shared" si="2"/>
        <v>9158</v>
      </c>
      <c r="Q20" s="37">
        <v>2</v>
      </c>
      <c r="R20" s="37">
        <v>0</v>
      </c>
      <c r="S20" s="110">
        <f t="shared" si="3"/>
        <v>2</v>
      </c>
    </row>
    <row r="21" spans="1:19" ht="13.35" customHeight="1">
      <c r="A21" s="109">
        <f t="shared" si="4"/>
        <v>28</v>
      </c>
      <c r="B21" s="111">
        <v>3328</v>
      </c>
      <c r="C21" s="111">
        <v>248</v>
      </c>
      <c r="D21" s="111">
        <v>422</v>
      </c>
      <c r="E21" s="111">
        <v>554</v>
      </c>
      <c r="F21" s="112">
        <v>165</v>
      </c>
      <c r="G21" s="112">
        <v>3348</v>
      </c>
      <c r="H21" s="112">
        <v>647</v>
      </c>
      <c r="I21" s="112">
        <v>38</v>
      </c>
      <c r="J21" s="112">
        <v>70</v>
      </c>
      <c r="K21" s="112">
        <v>58</v>
      </c>
      <c r="L21" s="112">
        <v>24</v>
      </c>
      <c r="M21" s="112">
        <v>298</v>
      </c>
      <c r="N21" s="73">
        <f t="shared" si="0"/>
        <v>8065</v>
      </c>
      <c r="O21" s="73">
        <f t="shared" si="1"/>
        <v>1135</v>
      </c>
      <c r="P21" s="73">
        <f t="shared" si="2"/>
        <v>9200</v>
      </c>
      <c r="Q21" s="37">
        <v>8</v>
      </c>
      <c r="R21" s="37">
        <v>0</v>
      </c>
      <c r="S21" s="110">
        <f t="shared" si="3"/>
        <v>8</v>
      </c>
    </row>
    <row r="22" spans="1:19" ht="13.35" customHeight="1">
      <c r="A22" s="109">
        <f t="shared" si="4"/>
        <v>29</v>
      </c>
      <c r="B22" s="111">
        <v>3244</v>
      </c>
      <c r="C22" s="111">
        <v>258</v>
      </c>
      <c r="D22" s="111">
        <v>398</v>
      </c>
      <c r="E22" s="111">
        <v>538</v>
      </c>
      <c r="F22" s="112">
        <v>184</v>
      </c>
      <c r="G22" s="112">
        <v>3292</v>
      </c>
      <c r="H22" s="112">
        <v>633</v>
      </c>
      <c r="I22" s="112">
        <v>28</v>
      </c>
      <c r="J22" s="112">
        <v>53</v>
      </c>
      <c r="K22" s="112">
        <v>82</v>
      </c>
      <c r="L22" s="112">
        <v>24</v>
      </c>
      <c r="M22" s="112">
        <v>302</v>
      </c>
      <c r="N22" s="73">
        <f t="shared" si="0"/>
        <v>7914</v>
      </c>
      <c r="O22" s="73">
        <f t="shared" si="1"/>
        <v>1122</v>
      </c>
      <c r="P22" s="73">
        <f t="shared" si="2"/>
        <v>9036</v>
      </c>
      <c r="Q22" s="37">
        <v>10</v>
      </c>
      <c r="R22" s="37">
        <v>0</v>
      </c>
      <c r="S22" s="110">
        <f t="shared" si="3"/>
        <v>10</v>
      </c>
    </row>
    <row r="23" spans="1:19" ht="13.35" customHeight="1">
      <c r="A23" s="109">
        <f t="shared" si="4"/>
        <v>30</v>
      </c>
      <c r="B23" s="111">
        <v>3237</v>
      </c>
      <c r="C23" s="111">
        <v>254</v>
      </c>
      <c r="D23" s="111">
        <v>427</v>
      </c>
      <c r="E23" s="111">
        <v>553</v>
      </c>
      <c r="F23" s="112">
        <v>154</v>
      </c>
      <c r="G23" s="112">
        <v>3286</v>
      </c>
      <c r="H23" s="112">
        <v>588</v>
      </c>
      <c r="I23" s="112">
        <v>32</v>
      </c>
      <c r="J23" s="112">
        <v>48</v>
      </c>
      <c r="K23" s="112">
        <v>63</v>
      </c>
      <c r="L23" s="112">
        <v>18</v>
      </c>
      <c r="M23" s="112">
        <v>282</v>
      </c>
      <c r="N23" s="73">
        <f t="shared" si="0"/>
        <v>7911</v>
      </c>
      <c r="O23" s="73">
        <f t="shared" si="1"/>
        <v>1031</v>
      </c>
      <c r="P23" s="73">
        <f t="shared" si="2"/>
        <v>8942</v>
      </c>
      <c r="Q23" s="37">
        <v>9</v>
      </c>
      <c r="R23" s="37">
        <v>1</v>
      </c>
      <c r="S23" s="110">
        <f t="shared" si="3"/>
        <v>10</v>
      </c>
    </row>
    <row r="24" spans="1:19" ht="13.35" customHeight="1">
      <c r="A24" s="109">
        <f t="shared" si="4"/>
        <v>31</v>
      </c>
      <c r="B24" s="111">
        <v>3144</v>
      </c>
      <c r="C24" s="111">
        <v>233</v>
      </c>
      <c r="D24" s="111">
        <v>354</v>
      </c>
      <c r="E24" s="111">
        <v>519</v>
      </c>
      <c r="F24" s="112">
        <v>137</v>
      </c>
      <c r="G24" s="112">
        <v>3256</v>
      </c>
      <c r="H24" s="112">
        <v>643</v>
      </c>
      <c r="I24" s="112">
        <v>41</v>
      </c>
      <c r="J24" s="112">
        <v>53</v>
      </c>
      <c r="K24" s="112">
        <v>81</v>
      </c>
      <c r="L24" s="112">
        <v>13</v>
      </c>
      <c r="M24" s="112">
        <v>304</v>
      </c>
      <c r="N24" s="73">
        <f t="shared" si="0"/>
        <v>7643</v>
      </c>
      <c r="O24" s="73">
        <f t="shared" si="1"/>
        <v>1135</v>
      </c>
      <c r="P24" s="73">
        <f t="shared" si="2"/>
        <v>8778</v>
      </c>
      <c r="Q24" s="37">
        <v>11</v>
      </c>
      <c r="R24" s="37">
        <v>0</v>
      </c>
      <c r="S24" s="110">
        <f t="shared" si="3"/>
        <v>11</v>
      </c>
    </row>
    <row r="25" spans="1:19" ht="13.35" customHeight="1">
      <c r="A25" s="109">
        <f t="shared" si="4"/>
        <v>32</v>
      </c>
      <c r="B25" s="111">
        <v>2930</v>
      </c>
      <c r="C25" s="111">
        <v>253</v>
      </c>
      <c r="D25" s="111">
        <v>343</v>
      </c>
      <c r="E25" s="111">
        <v>543</v>
      </c>
      <c r="F25" s="112">
        <v>128</v>
      </c>
      <c r="G25" s="112">
        <v>3156</v>
      </c>
      <c r="H25" s="112">
        <v>573</v>
      </c>
      <c r="I25" s="112">
        <v>38</v>
      </c>
      <c r="J25" s="112">
        <v>51</v>
      </c>
      <c r="K25" s="112">
        <v>77</v>
      </c>
      <c r="L25" s="112">
        <v>21</v>
      </c>
      <c r="M25" s="112">
        <v>324</v>
      </c>
      <c r="N25" s="73">
        <f t="shared" si="0"/>
        <v>7353</v>
      </c>
      <c r="O25" s="73">
        <f t="shared" si="1"/>
        <v>1084</v>
      </c>
      <c r="P25" s="73">
        <f t="shared" si="2"/>
        <v>8437</v>
      </c>
      <c r="Q25" s="37">
        <v>17</v>
      </c>
      <c r="R25" s="37">
        <v>4</v>
      </c>
      <c r="S25" s="110">
        <f t="shared" si="3"/>
        <v>21</v>
      </c>
    </row>
    <row r="26" spans="1:19" ht="13.35" customHeight="1">
      <c r="A26" s="109">
        <f t="shared" si="4"/>
        <v>33</v>
      </c>
      <c r="B26" s="111">
        <v>3053</v>
      </c>
      <c r="C26" s="111">
        <v>230</v>
      </c>
      <c r="D26" s="111">
        <v>372</v>
      </c>
      <c r="E26" s="111">
        <v>527</v>
      </c>
      <c r="F26" s="112">
        <v>144</v>
      </c>
      <c r="G26" s="112">
        <v>3417</v>
      </c>
      <c r="H26" s="112">
        <v>641</v>
      </c>
      <c r="I26" s="112">
        <v>40</v>
      </c>
      <c r="J26" s="112">
        <v>63</v>
      </c>
      <c r="K26" s="112">
        <v>76</v>
      </c>
      <c r="L26" s="112">
        <v>28</v>
      </c>
      <c r="M26" s="112">
        <v>342</v>
      </c>
      <c r="N26" s="73">
        <f t="shared" si="0"/>
        <v>7743</v>
      </c>
      <c r="O26" s="73">
        <f t="shared" si="1"/>
        <v>1190</v>
      </c>
      <c r="P26" s="73">
        <f t="shared" si="2"/>
        <v>8933</v>
      </c>
      <c r="Q26" s="37">
        <v>3</v>
      </c>
      <c r="R26" s="37">
        <v>1</v>
      </c>
      <c r="S26" s="110">
        <f t="shared" si="3"/>
        <v>4</v>
      </c>
    </row>
    <row r="27" spans="1:19" ht="13.35" customHeight="1">
      <c r="A27" s="109">
        <f t="shared" si="4"/>
        <v>34</v>
      </c>
      <c r="B27" s="111">
        <v>3034</v>
      </c>
      <c r="C27" s="111">
        <v>246</v>
      </c>
      <c r="D27" s="111">
        <v>433</v>
      </c>
      <c r="E27" s="111">
        <v>586</v>
      </c>
      <c r="F27" s="112">
        <v>155</v>
      </c>
      <c r="G27" s="112">
        <v>3515</v>
      </c>
      <c r="H27" s="112">
        <v>626</v>
      </c>
      <c r="I27" s="112">
        <v>43</v>
      </c>
      <c r="J27" s="112">
        <v>70</v>
      </c>
      <c r="K27" s="112">
        <v>88</v>
      </c>
      <c r="L27" s="112">
        <v>20</v>
      </c>
      <c r="M27" s="112">
        <v>390</v>
      </c>
      <c r="N27" s="73">
        <f t="shared" si="0"/>
        <v>7969</v>
      </c>
      <c r="O27" s="73">
        <f t="shared" si="1"/>
        <v>1237</v>
      </c>
      <c r="P27" s="73">
        <f t="shared" si="2"/>
        <v>9206</v>
      </c>
      <c r="Q27" s="37">
        <v>17</v>
      </c>
      <c r="R27" s="37">
        <v>2</v>
      </c>
      <c r="S27" s="110">
        <f t="shared" si="3"/>
        <v>19</v>
      </c>
    </row>
    <row r="28" spans="1:19" ht="13.35" customHeight="1">
      <c r="A28" s="109">
        <f t="shared" si="4"/>
        <v>35</v>
      </c>
      <c r="B28" s="111">
        <v>2913</v>
      </c>
      <c r="C28" s="111">
        <v>236</v>
      </c>
      <c r="D28" s="111">
        <v>384</v>
      </c>
      <c r="E28" s="111">
        <v>466</v>
      </c>
      <c r="F28" s="112">
        <v>111</v>
      </c>
      <c r="G28" s="112">
        <v>3249</v>
      </c>
      <c r="H28" s="112">
        <v>683</v>
      </c>
      <c r="I28" s="112">
        <v>44</v>
      </c>
      <c r="J28" s="112">
        <v>77</v>
      </c>
      <c r="K28" s="112">
        <v>90</v>
      </c>
      <c r="L28" s="112">
        <v>24</v>
      </c>
      <c r="M28" s="112">
        <v>352</v>
      </c>
      <c r="N28" s="73">
        <f t="shared" si="0"/>
        <v>7359</v>
      </c>
      <c r="O28" s="73">
        <f t="shared" si="1"/>
        <v>1270</v>
      </c>
      <c r="P28" s="73">
        <f t="shared" si="2"/>
        <v>8629</v>
      </c>
      <c r="Q28" s="37">
        <v>18</v>
      </c>
      <c r="R28" s="37">
        <v>1</v>
      </c>
      <c r="S28" s="110">
        <f t="shared" si="3"/>
        <v>19</v>
      </c>
    </row>
    <row r="29" spans="1:19" ht="13.35" customHeight="1">
      <c r="A29" s="109">
        <f t="shared" si="4"/>
        <v>36</v>
      </c>
      <c r="B29" s="111">
        <v>2571</v>
      </c>
      <c r="C29" s="111">
        <v>182</v>
      </c>
      <c r="D29" s="111">
        <v>323</v>
      </c>
      <c r="E29" s="111">
        <v>449</v>
      </c>
      <c r="F29" s="112">
        <v>118</v>
      </c>
      <c r="G29" s="112">
        <v>2987</v>
      </c>
      <c r="H29" s="112">
        <v>632</v>
      </c>
      <c r="I29" s="112">
        <v>41</v>
      </c>
      <c r="J29" s="112">
        <v>60</v>
      </c>
      <c r="K29" s="112">
        <v>71</v>
      </c>
      <c r="L29" s="112">
        <v>20</v>
      </c>
      <c r="M29" s="112">
        <v>344</v>
      </c>
      <c r="N29" s="73">
        <f t="shared" si="0"/>
        <v>6630</v>
      </c>
      <c r="O29" s="73">
        <f t="shared" si="1"/>
        <v>1168</v>
      </c>
      <c r="P29" s="73">
        <f t="shared" si="2"/>
        <v>7798</v>
      </c>
      <c r="Q29" s="37">
        <v>11</v>
      </c>
      <c r="R29" s="37">
        <v>2</v>
      </c>
      <c r="S29" s="110">
        <f t="shared" si="3"/>
        <v>13</v>
      </c>
    </row>
    <row r="30" spans="1:19" ht="13.35" customHeight="1">
      <c r="A30" s="109">
        <f t="shared" si="4"/>
        <v>37</v>
      </c>
      <c r="B30" s="111">
        <v>2523</v>
      </c>
      <c r="C30" s="111">
        <v>165</v>
      </c>
      <c r="D30" s="111">
        <v>307</v>
      </c>
      <c r="E30" s="111">
        <v>416</v>
      </c>
      <c r="F30" s="112">
        <v>116</v>
      </c>
      <c r="G30" s="112">
        <v>2786</v>
      </c>
      <c r="H30" s="112">
        <v>588</v>
      </c>
      <c r="I30" s="112">
        <v>28</v>
      </c>
      <c r="J30" s="112">
        <v>46</v>
      </c>
      <c r="K30" s="112">
        <v>76</v>
      </c>
      <c r="L30" s="112">
        <v>23</v>
      </c>
      <c r="M30" s="112">
        <v>359</v>
      </c>
      <c r="N30" s="73">
        <f t="shared" si="0"/>
        <v>6313</v>
      </c>
      <c r="O30" s="73">
        <f t="shared" si="1"/>
        <v>1120</v>
      </c>
      <c r="P30" s="73">
        <f t="shared" si="2"/>
        <v>7433</v>
      </c>
      <c r="Q30" s="37">
        <v>8</v>
      </c>
      <c r="R30" s="37">
        <v>2</v>
      </c>
      <c r="S30" s="110">
        <f t="shared" si="3"/>
        <v>10</v>
      </c>
    </row>
    <row r="31" spans="1:19" ht="13.35" customHeight="1">
      <c r="A31" s="109">
        <f t="shared" si="4"/>
        <v>38</v>
      </c>
      <c r="B31" s="111">
        <v>2275</v>
      </c>
      <c r="C31" s="111">
        <v>158</v>
      </c>
      <c r="D31" s="111">
        <v>265</v>
      </c>
      <c r="E31" s="111">
        <v>380</v>
      </c>
      <c r="F31" s="112">
        <v>105</v>
      </c>
      <c r="G31" s="112">
        <v>2615</v>
      </c>
      <c r="H31" s="112">
        <v>541</v>
      </c>
      <c r="I31" s="112">
        <v>27</v>
      </c>
      <c r="J31" s="112">
        <v>45</v>
      </c>
      <c r="K31" s="112">
        <v>82</v>
      </c>
      <c r="L31" s="112">
        <v>20</v>
      </c>
      <c r="M31" s="112">
        <v>378</v>
      </c>
      <c r="N31" s="73">
        <f t="shared" si="0"/>
        <v>5798</v>
      </c>
      <c r="O31" s="73">
        <f t="shared" si="1"/>
        <v>1093</v>
      </c>
      <c r="P31" s="73">
        <f t="shared" si="2"/>
        <v>6891</v>
      </c>
      <c r="Q31" s="37">
        <v>16</v>
      </c>
      <c r="R31" s="37">
        <v>2</v>
      </c>
      <c r="S31" s="110">
        <f t="shared" si="3"/>
        <v>18</v>
      </c>
    </row>
    <row r="32" spans="1:19" ht="13.35" customHeight="1">
      <c r="A32" s="109">
        <f t="shared" si="4"/>
        <v>39</v>
      </c>
      <c r="B32" s="111">
        <v>1981</v>
      </c>
      <c r="C32" s="111">
        <v>128</v>
      </c>
      <c r="D32" s="111">
        <v>244</v>
      </c>
      <c r="E32" s="111">
        <v>348</v>
      </c>
      <c r="F32" s="112">
        <v>87</v>
      </c>
      <c r="G32" s="112">
        <v>2224</v>
      </c>
      <c r="H32" s="112">
        <v>508</v>
      </c>
      <c r="I32" s="112">
        <v>43</v>
      </c>
      <c r="J32" s="112">
        <v>48</v>
      </c>
      <c r="K32" s="112">
        <v>73</v>
      </c>
      <c r="L32" s="112">
        <v>22</v>
      </c>
      <c r="M32" s="112">
        <v>317</v>
      </c>
      <c r="N32" s="73">
        <f t="shared" si="0"/>
        <v>5012</v>
      </c>
      <c r="O32" s="73">
        <f t="shared" si="1"/>
        <v>1011</v>
      </c>
      <c r="P32" s="73">
        <f t="shared" si="2"/>
        <v>6023</v>
      </c>
      <c r="Q32" s="37">
        <v>24</v>
      </c>
      <c r="R32" s="37">
        <v>2</v>
      </c>
      <c r="S32" s="110">
        <f t="shared" si="3"/>
        <v>26</v>
      </c>
    </row>
    <row r="33" spans="1:19" ht="13.35" customHeight="1">
      <c r="A33" s="109">
        <f t="shared" si="4"/>
        <v>40</v>
      </c>
      <c r="B33" s="111">
        <v>1966</v>
      </c>
      <c r="C33" s="111">
        <v>132</v>
      </c>
      <c r="D33" s="111">
        <v>244</v>
      </c>
      <c r="E33" s="111">
        <v>320</v>
      </c>
      <c r="F33" s="112">
        <v>107</v>
      </c>
      <c r="G33" s="112">
        <v>2276</v>
      </c>
      <c r="H33" s="112">
        <v>502</v>
      </c>
      <c r="I33" s="112">
        <v>32</v>
      </c>
      <c r="J33" s="112">
        <v>42</v>
      </c>
      <c r="K33" s="112">
        <v>70</v>
      </c>
      <c r="L33" s="112">
        <v>18</v>
      </c>
      <c r="M33" s="112">
        <v>324</v>
      </c>
      <c r="N33" s="73">
        <f t="shared" si="0"/>
        <v>5045</v>
      </c>
      <c r="O33" s="73">
        <f t="shared" si="1"/>
        <v>988</v>
      </c>
      <c r="P33" s="73">
        <f t="shared" si="2"/>
        <v>6033</v>
      </c>
      <c r="Q33" s="37">
        <v>20</v>
      </c>
      <c r="R33" s="37">
        <v>0</v>
      </c>
      <c r="S33" s="110">
        <f t="shared" si="3"/>
        <v>20</v>
      </c>
    </row>
    <row r="34" spans="1:19" ht="13.35" customHeight="1">
      <c r="A34" s="109">
        <f t="shared" si="4"/>
        <v>41</v>
      </c>
      <c r="B34" s="111">
        <v>2097</v>
      </c>
      <c r="C34" s="111">
        <v>135</v>
      </c>
      <c r="D34" s="111">
        <v>262</v>
      </c>
      <c r="E34" s="111">
        <v>343</v>
      </c>
      <c r="F34" s="112">
        <v>96</v>
      </c>
      <c r="G34" s="112">
        <v>2454</v>
      </c>
      <c r="H34" s="112">
        <v>537</v>
      </c>
      <c r="I34" s="112">
        <v>45</v>
      </c>
      <c r="J34" s="112">
        <v>63</v>
      </c>
      <c r="K34" s="112">
        <v>79</v>
      </c>
      <c r="L34" s="112">
        <v>20</v>
      </c>
      <c r="M34" s="112">
        <v>357</v>
      </c>
      <c r="N34" s="73">
        <f t="shared" si="0"/>
        <v>5387</v>
      </c>
      <c r="O34" s="73">
        <f t="shared" si="1"/>
        <v>1101</v>
      </c>
      <c r="P34" s="73">
        <f t="shared" si="2"/>
        <v>6488</v>
      </c>
      <c r="Q34" s="37">
        <v>16</v>
      </c>
      <c r="R34" s="37">
        <v>3</v>
      </c>
      <c r="S34" s="110">
        <f t="shared" si="3"/>
        <v>19</v>
      </c>
    </row>
    <row r="35" spans="1:19" ht="13.35" customHeight="1">
      <c r="A35" s="109">
        <f t="shared" si="4"/>
        <v>42</v>
      </c>
      <c r="B35" s="111">
        <v>1785</v>
      </c>
      <c r="C35" s="111">
        <v>113</v>
      </c>
      <c r="D35" s="111">
        <v>202</v>
      </c>
      <c r="E35" s="111">
        <v>294</v>
      </c>
      <c r="F35" s="112">
        <v>83</v>
      </c>
      <c r="G35" s="112">
        <v>2130</v>
      </c>
      <c r="H35" s="112">
        <v>489</v>
      </c>
      <c r="I35" s="112">
        <v>20</v>
      </c>
      <c r="J35" s="112">
        <v>45</v>
      </c>
      <c r="K35" s="112">
        <v>57</v>
      </c>
      <c r="L35" s="112">
        <v>12</v>
      </c>
      <c r="M35" s="112">
        <v>291</v>
      </c>
      <c r="N35" s="73">
        <f t="shared" si="0"/>
        <v>4607</v>
      </c>
      <c r="O35" s="73">
        <f t="shared" si="1"/>
        <v>914</v>
      </c>
      <c r="P35" s="73">
        <f t="shared" si="2"/>
        <v>5521</v>
      </c>
      <c r="Q35" s="37">
        <v>17</v>
      </c>
      <c r="R35" s="37">
        <v>0</v>
      </c>
      <c r="S35" s="110">
        <f t="shared" si="3"/>
        <v>17</v>
      </c>
    </row>
    <row r="36" spans="1:19" ht="13.35" customHeight="1">
      <c r="A36" s="109">
        <f t="shared" si="4"/>
        <v>43</v>
      </c>
      <c r="B36" s="111">
        <v>1719</v>
      </c>
      <c r="C36" s="111">
        <v>114</v>
      </c>
      <c r="D36" s="111">
        <v>190</v>
      </c>
      <c r="E36" s="111">
        <v>255</v>
      </c>
      <c r="F36" s="112">
        <v>82</v>
      </c>
      <c r="G36" s="112">
        <v>2174</v>
      </c>
      <c r="H36" s="112">
        <v>404</v>
      </c>
      <c r="I36" s="112">
        <v>16</v>
      </c>
      <c r="J36" s="112">
        <v>45</v>
      </c>
      <c r="K36" s="112">
        <v>74</v>
      </c>
      <c r="L36" s="112">
        <v>11</v>
      </c>
      <c r="M36" s="112">
        <v>280</v>
      </c>
      <c r="N36" s="73">
        <f t="shared" si="0"/>
        <v>4534</v>
      </c>
      <c r="O36" s="73">
        <f t="shared" si="1"/>
        <v>830</v>
      </c>
      <c r="P36" s="73">
        <f t="shared" si="2"/>
        <v>5364</v>
      </c>
      <c r="Q36" s="37">
        <v>21</v>
      </c>
      <c r="R36" s="37">
        <v>2</v>
      </c>
      <c r="S36" s="110">
        <f t="shared" si="3"/>
        <v>23</v>
      </c>
    </row>
    <row r="37" spans="1:19" ht="13.35" customHeight="1">
      <c r="A37" s="109">
        <f t="shared" si="4"/>
        <v>44</v>
      </c>
      <c r="B37" s="111">
        <v>1607</v>
      </c>
      <c r="C37" s="111">
        <v>88</v>
      </c>
      <c r="D37" s="111">
        <v>158</v>
      </c>
      <c r="E37" s="111">
        <v>244</v>
      </c>
      <c r="F37" s="112">
        <v>65</v>
      </c>
      <c r="G37" s="112">
        <v>1932</v>
      </c>
      <c r="H37" s="112">
        <v>368</v>
      </c>
      <c r="I37" s="112">
        <v>21</v>
      </c>
      <c r="J37" s="112">
        <v>28</v>
      </c>
      <c r="K37" s="112">
        <v>44</v>
      </c>
      <c r="L37" s="112">
        <v>12</v>
      </c>
      <c r="M37" s="112">
        <v>240</v>
      </c>
      <c r="N37" s="73">
        <f t="shared" si="0"/>
        <v>4094</v>
      </c>
      <c r="O37" s="73">
        <f t="shared" si="1"/>
        <v>713</v>
      </c>
      <c r="P37" s="73">
        <f t="shared" si="2"/>
        <v>4807</v>
      </c>
      <c r="Q37" s="37">
        <v>17</v>
      </c>
      <c r="R37" s="37">
        <v>4</v>
      </c>
      <c r="S37" s="110">
        <f t="shared" si="3"/>
        <v>21</v>
      </c>
    </row>
    <row r="38" spans="1:19" ht="13.35" customHeight="1">
      <c r="A38" s="109">
        <f t="shared" si="4"/>
        <v>45</v>
      </c>
      <c r="B38" s="111">
        <v>1537</v>
      </c>
      <c r="C38" s="111">
        <v>86</v>
      </c>
      <c r="D38" s="111">
        <v>157</v>
      </c>
      <c r="E38" s="111">
        <v>243</v>
      </c>
      <c r="F38" s="112">
        <v>58</v>
      </c>
      <c r="G38" s="112">
        <v>1966</v>
      </c>
      <c r="H38" s="112">
        <v>301</v>
      </c>
      <c r="I38" s="112">
        <v>12</v>
      </c>
      <c r="J38" s="112">
        <v>22</v>
      </c>
      <c r="K38" s="112">
        <v>33</v>
      </c>
      <c r="L38" s="112">
        <v>17</v>
      </c>
      <c r="M38" s="112">
        <v>195</v>
      </c>
      <c r="N38" s="73">
        <f t="shared" si="0"/>
        <v>4047</v>
      </c>
      <c r="O38" s="73">
        <f t="shared" si="1"/>
        <v>580</v>
      </c>
      <c r="P38" s="73">
        <f t="shared" si="2"/>
        <v>4627</v>
      </c>
      <c r="Q38" s="37">
        <v>15</v>
      </c>
      <c r="R38" s="37">
        <v>1</v>
      </c>
      <c r="S38" s="110">
        <f t="shared" si="3"/>
        <v>16</v>
      </c>
    </row>
    <row r="39" spans="1:19" ht="13.35" customHeight="1">
      <c r="A39" s="109">
        <f t="shared" si="4"/>
        <v>46</v>
      </c>
      <c r="B39" s="111">
        <v>1354</v>
      </c>
      <c r="C39" s="111">
        <v>66</v>
      </c>
      <c r="D39" s="111">
        <v>134</v>
      </c>
      <c r="E39" s="111">
        <v>227</v>
      </c>
      <c r="F39" s="112">
        <v>69</v>
      </c>
      <c r="G39" s="112">
        <v>1757</v>
      </c>
      <c r="H39" s="112">
        <v>275</v>
      </c>
      <c r="I39" s="112">
        <v>15</v>
      </c>
      <c r="J39" s="112">
        <v>26</v>
      </c>
      <c r="K39" s="112">
        <v>31</v>
      </c>
      <c r="L39" s="112">
        <v>5</v>
      </c>
      <c r="M39" s="112">
        <v>198</v>
      </c>
      <c r="N39" s="73">
        <f t="shared" si="0"/>
        <v>3607</v>
      </c>
      <c r="O39" s="73">
        <f t="shared" si="1"/>
        <v>550</v>
      </c>
      <c r="P39" s="73">
        <f t="shared" si="2"/>
        <v>4157</v>
      </c>
      <c r="Q39" s="37">
        <v>16</v>
      </c>
      <c r="R39" s="37">
        <v>0</v>
      </c>
      <c r="S39" s="110">
        <f t="shared" si="3"/>
        <v>16</v>
      </c>
    </row>
    <row r="40" spans="1:19" ht="13.35" customHeight="1">
      <c r="A40" s="109">
        <f t="shared" si="4"/>
        <v>47</v>
      </c>
      <c r="B40" s="111">
        <v>1162</v>
      </c>
      <c r="C40" s="111">
        <v>72</v>
      </c>
      <c r="D40" s="111">
        <v>115</v>
      </c>
      <c r="E40" s="111">
        <v>196</v>
      </c>
      <c r="F40" s="112">
        <v>53</v>
      </c>
      <c r="G40" s="112">
        <v>1524</v>
      </c>
      <c r="H40" s="112">
        <v>197</v>
      </c>
      <c r="I40" s="112">
        <v>8</v>
      </c>
      <c r="J40" s="112">
        <v>17</v>
      </c>
      <c r="K40" s="112">
        <v>18</v>
      </c>
      <c r="L40" s="112">
        <v>11</v>
      </c>
      <c r="M40" s="112">
        <v>172</v>
      </c>
      <c r="N40" s="73">
        <f t="shared" si="0"/>
        <v>3122</v>
      </c>
      <c r="O40" s="73">
        <f t="shared" si="1"/>
        <v>423</v>
      </c>
      <c r="P40" s="73">
        <f t="shared" si="2"/>
        <v>3545</v>
      </c>
      <c r="Q40" s="37">
        <v>10</v>
      </c>
      <c r="R40" s="37">
        <v>0</v>
      </c>
      <c r="S40" s="110">
        <f t="shared" si="3"/>
        <v>10</v>
      </c>
    </row>
    <row r="41" spans="1:19" ht="13.35" customHeight="1">
      <c r="A41" s="109">
        <f t="shared" si="4"/>
        <v>48</v>
      </c>
      <c r="B41" s="111">
        <v>910</v>
      </c>
      <c r="C41" s="111">
        <v>51</v>
      </c>
      <c r="D41" s="111">
        <v>93</v>
      </c>
      <c r="E41" s="111">
        <v>126</v>
      </c>
      <c r="F41" s="112">
        <v>35</v>
      </c>
      <c r="G41" s="112">
        <v>1171</v>
      </c>
      <c r="H41" s="112">
        <v>166</v>
      </c>
      <c r="I41" s="112">
        <v>5</v>
      </c>
      <c r="J41" s="112">
        <v>19</v>
      </c>
      <c r="K41" s="112">
        <v>20</v>
      </c>
      <c r="L41" s="112">
        <v>2</v>
      </c>
      <c r="M41" s="112">
        <v>123</v>
      </c>
      <c r="N41" s="73">
        <f t="shared" si="0"/>
        <v>2386</v>
      </c>
      <c r="O41" s="73">
        <f t="shared" si="1"/>
        <v>335</v>
      </c>
      <c r="P41" s="73">
        <f t="shared" si="2"/>
        <v>2721</v>
      </c>
      <c r="Q41" s="37">
        <v>4</v>
      </c>
      <c r="R41" s="37">
        <v>0</v>
      </c>
      <c r="S41" s="110">
        <f t="shared" si="3"/>
        <v>4</v>
      </c>
    </row>
    <row r="42" spans="1:19" ht="13.35" customHeight="1">
      <c r="A42" s="109">
        <f t="shared" si="4"/>
        <v>49</v>
      </c>
      <c r="B42" s="111">
        <v>1163</v>
      </c>
      <c r="C42" s="111">
        <v>54</v>
      </c>
      <c r="D42" s="111">
        <v>99</v>
      </c>
      <c r="E42" s="111">
        <v>151</v>
      </c>
      <c r="F42" s="112">
        <v>34</v>
      </c>
      <c r="G42" s="112">
        <v>1304</v>
      </c>
      <c r="H42" s="112">
        <v>198</v>
      </c>
      <c r="I42" s="112">
        <v>13</v>
      </c>
      <c r="J42" s="112">
        <v>19</v>
      </c>
      <c r="K42" s="112">
        <v>23</v>
      </c>
      <c r="L42" s="112">
        <v>1</v>
      </c>
      <c r="M42" s="112">
        <v>136</v>
      </c>
      <c r="N42" s="73">
        <f t="shared" si="0"/>
        <v>2805</v>
      </c>
      <c r="O42" s="73">
        <f t="shared" si="1"/>
        <v>390</v>
      </c>
      <c r="P42" s="73">
        <f t="shared" si="2"/>
        <v>3195</v>
      </c>
      <c r="Q42" s="37">
        <v>5</v>
      </c>
      <c r="R42" s="37">
        <v>0</v>
      </c>
      <c r="S42" s="110">
        <f t="shared" si="3"/>
        <v>5</v>
      </c>
    </row>
    <row r="43" spans="1:19" ht="13.35" customHeight="1">
      <c r="A43" s="109">
        <f t="shared" si="4"/>
        <v>50</v>
      </c>
      <c r="B43" s="111">
        <v>1039</v>
      </c>
      <c r="C43" s="111">
        <v>32</v>
      </c>
      <c r="D43" s="111">
        <v>68</v>
      </c>
      <c r="E43" s="111">
        <v>101</v>
      </c>
      <c r="F43" s="112">
        <v>26</v>
      </c>
      <c r="G43" s="112">
        <v>1127</v>
      </c>
      <c r="H43" s="112">
        <v>175</v>
      </c>
      <c r="I43" s="112">
        <v>5</v>
      </c>
      <c r="J43" s="112">
        <v>12</v>
      </c>
      <c r="K43" s="112">
        <v>19</v>
      </c>
      <c r="L43" s="112">
        <v>6</v>
      </c>
      <c r="M43" s="112">
        <v>124</v>
      </c>
      <c r="N43" s="73">
        <f t="shared" si="0"/>
        <v>2393</v>
      </c>
      <c r="O43" s="73">
        <f t="shared" si="1"/>
        <v>341</v>
      </c>
      <c r="P43" s="73">
        <f t="shared" si="2"/>
        <v>2734</v>
      </c>
      <c r="Q43" s="37">
        <v>4</v>
      </c>
      <c r="R43" s="37">
        <v>1</v>
      </c>
      <c r="S43" s="110">
        <f t="shared" si="3"/>
        <v>5</v>
      </c>
    </row>
    <row r="44" spans="1:19" ht="13.35" customHeight="1">
      <c r="A44" s="109">
        <f t="shared" si="4"/>
        <v>51</v>
      </c>
      <c r="B44" s="111">
        <v>761</v>
      </c>
      <c r="C44" s="111">
        <v>24</v>
      </c>
      <c r="D44" s="111">
        <v>53</v>
      </c>
      <c r="E44" s="111">
        <v>65</v>
      </c>
      <c r="F44" s="112">
        <v>27</v>
      </c>
      <c r="G44" s="112">
        <v>774</v>
      </c>
      <c r="H44" s="112">
        <v>128</v>
      </c>
      <c r="I44" s="112">
        <v>8</v>
      </c>
      <c r="J44" s="112">
        <v>7</v>
      </c>
      <c r="K44" s="112">
        <v>10</v>
      </c>
      <c r="L44" s="112">
        <v>2</v>
      </c>
      <c r="M44" s="112">
        <v>84</v>
      </c>
      <c r="N44" s="73">
        <f t="shared" si="0"/>
        <v>1704</v>
      </c>
      <c r="O44" s="73">
        <f t="shared" si="1"/>
        <v>239</v>
      </c>
      <c r="P44" s="73">
        <f t="shared" si="2"/>
        <v>1943</v>
      </c>
      <c r="Q44" s="37">
        <v>5</v>
      </c>
      <c r="R44" s="37">
        <v>0</v>
      </c>
      <c r="S44" s="110">
        <f t="shared" si="3"/>
        <v>5</v>
      </c>
    </row>
    <row r="45" spans="1:19" ht="13.35" customHeight="1">
      <c r="A45" s="109">
        <f t="shared" si="4"/>
        <v>52</v>
      </c>
      <c r="B45" s="111">
        <v>610</v>
      </c>
      <c r="C45" s="111">
        <v>8</v>
      </c>
      <c r="D45" s="111">
        <v>37</v>
      </c>
      <c r="E45" s="111">
        <v>61</v>
      </c>
      <c r="F45" s="112">
        <v>19</v>
      </c>
      <c r="G45" s="112">
        <v>632</v>
      </c>
      <c r="H45" s="112">
        <v>85</v>
      </c>
      <c r="I45" s="112">
        <v>4</v>
      </c>
      <c r="J45" s="112">
        <v>5</v>
      </c>
      <c r="K45" s="112">
        <v>11</v>
      </c>
      <c r="L45" s="112">
        <v>3</v>
      </c>
      <c r="M45" s="112">
        <v>66</v>
      </c>
      <c r="N45" s="73">
        <f t="shared" si="0"/>
        <v>1367</v>
      </c>
      <c r="O45" s="73">
        <f t="shared" si="1"/>
        <v>174</v>
      </c>
      <c r="P45" s="73">
        <f t="shared" si="2"/>
        <v>1541</v>
      </c>
      <c r="Q45" s="37">
        <v>7</v>
      </c>
      <c r="R45" s="37">
        <v>0</v>
      </c>
      <c r="S45" s="110">
        <f t="shared" si="3"/>
        <v>7</v>
      </c>
    </row>
    <row r="46" spans="1:19" ht="13.35" customHeight="1">
      <c r="A46" s="109">
        <f t="shared" si="4"/>
        <v>53</v>
      </c>
      <c r="B46" s="111">
        <v>552</v>
      </c>
      <c r="C46" s="111">
        <v>12</v>
      </c>
      <c r="D46" s="111">
        <v>36</v>
      </c>
      <c r="E46" s="111">
        <v>49</v>
      </c>
      <c r="F46" s="112">
        <v>14</v>
      </c>
      <c r="G46" s="112">
        <v>505</v>
      </c>
      <c r="H46" s="112">
        <v>62</v>
      </c>
      <c r="I46" s="112">
        <v>1</v>
      </c>
      <c r="J46" s="112">
        <v>4</v>
      </c>
      <c r="K46" s="112">
        <v>3</v>
      </c>
      <c r="L46" s="112">
        <v>2</v>
      </c>
      <c r="M46" s="112">
        <v>61</v>
      </c>
      <c r="N46" s="73">
        <f t="shared" si="0"/>
        <v>1168</v>
      </c>
      <c r="O46" s="73">
        <f t="shared" si="1"/>
        <v>133</v>
      </c>
      <c r="P46" s="73">
        <f t="shared" si="2"/>
        <v>1301</v>
      </c>
      <c r="Q46" s="37">
        <v>3</v>
      </c>
      <c r="R46" s="37">
        <v>1</v>
      </c>
      <c r="S46" s="110">
        <f t="shared" si="3"/>
        <v>4</v>
      </c>
    </row>
    <row r="47" spans="1:19" ht="13.35" customHeight="1">
      <c r="A47" s="109">
        <f t="shared" si="4"/>
        <v>54</v>
      </c>
      <c r="B47" s="111">
        <v>467</v>
      </c>
      <c r="C47" s="111">
        <v>8</v>
      </c>
      <c r="D47" s="111">
        <v>23</v>
      </c>
      <c r="E47" s="111">
        <v>36</v>
      </c>
      <c r="F47" s="112">
        <v>7</v>
      </c>
      <c r="G47" s="112">
        <v>413</v>
      </c>
      <c r="H47" s="112">
        <v>55</v>
      </c>
      <c r="I47" s="112">
        <v>3</v>
      </c>
      <c r="J47" s="112">
        <v>1</v>
      </c>
      <c r="K47" s="112">
        <v>7</v>
      </c>
      <c r="L47" s="112">
        <v>0</v>
      </c>
      <c r="M47" s="112">
        <v>42</v>
      </c>
      <c r="N47" s="73">
        <f t="shared" si="0"/>
        <v>954</v>
      </c>
      <c r="O47" s="73">
        <f t="shared" si="1"/>
        <v>108</v>
      </c>
      <c r="P47" s="73">
        <f t="shared" si="2"/>
        <v>1062</v>
      </c>
      <c r="Q47" s="37">
        <v>2</v>
      </c>
      <c r="R47" s="37">
        <v>0</v>
      </c>
      <c r="S47" s="110">
        <f t="shared" si="3"/>
        <v>2</v>
      </c>
    </row>
    <row r="48" spans="1:19" ht="13.35" customHeight="1">
      <c r="A48" s="109">
        <f t="shared" si="4"/>
        <v>55</v>
      </c>
      <c r="B48" s="111">
        <v>494</v>
      </c>
      <c r="C48" s="111">
        <v>14</v>
      </c>
      <c r="D48" s="111">
        <v>24</v>
      </c>
      <c r="E48" s="111">
        <v>35</v>
      </c>
      <c r="F48" s="112">
        <v>10</v>
      </c>
      <c r="G48" s="112">
        <v>434</v>
      </c>
      <c r="H48" s="112">
        <v>61</v>
      </c>
      <c r="I48" s="112">
        <v>1</v>
      </c>
      <c r="J48" s="112">
        <v>5</v>
      </c>
      <c r="K48" s="112">
        <v>3</v>
      </c>
      <c r="L48" s="112">
        <v>2</v>
      </c>
      <c r="M48" s="112">
        <v>39</v>
      </c>
      <c r="N48" s="73">
        <f t="shared" si="0"/>
        <v>1011</v>
      </c>
      <c r="O48" s="73">
        <f t="shared" si="1"/>
        <v>111</v>
      </c>
      <c r="P48" s="73">
        <f t="shared" si="2"/>
        <v>1122</v>
      </c>
      <c r="Q48" s="37">
        <v>0</v>
      </c>
      <c r="R48" s="37">
        <v>0</v>
      </c>
      <c r="S48" s="110">
        <f t="shared" si="3"/>
        <v>0</v>
      </c>
    </row>
    <row r="49" spans="1:19" ht="13.35" customHeight="1">
      <c r="A49" s="109">
        <f t="shared" si="4"/>
        <v>56</v>
      </c>
      <c r="B49" s="111">
        <v>333</v>
      </c>
      <c r="C49" s="111">
        <v>8</v>
      </c>
      <c r="D49" s="111">
        <v>25</v>
      </c>
      <c r="E49" s="111">
        <v>29</v>
      </c>
      <c r="F49" s="112">
        <v>8</v>
      </c>
      <c r="G49" s="112">
        <v>285</v>
      </c>
      <c r="H49" s="112">
        <v>42</v>
      </c>
      <c r="I49" s="112">
        <v>0</v>
      </c>
      <c r="J49" s="112">
        <v>1</v>
      </c>
      <c r="K49" s="112">
        <v>7</v>
      </c>
      <c r="L49" s="112">
        <v>3</v>
      </c>
      <c r="M49" s="112">
        <v>16</v>
      </c>
      <c r="N49" s="73">
        <f t="shared" si="0"/>
        <v>688</v>
      </c>
      <c r="O49" s="73">
        <f t="shared" si="1"/>
        <v>69</v>
      </c>
      <c r="P49" s="73">
        <f t="shared" si="2"/>
        <v>757</v>
      </c>
      <c r="Q49" s="37">
        <v>4</v>
      </c>
      <c r="R49" s="37">
        <v>0</v>
      </c>
      <c r="S49" s="110">
        <f t="shared" si="3"/>
        <v>4</v>
      </c>
    </row>
    <row r="50" spans="1:19" ht="13.35" customHeight="1">
      <c r="A50" s="109">
        <f t="shared" si="4"/>
        <v>57</v>
      </c>
      <c r="B50" s="111">
        <v>285</v>
      </c>
      <c r="C50" s="111">
        <v>5</v>
      </c>
      <c r="D50" s="111">
        <v>17</v>
      </c>
      <c r="E50" s="111">
        <v>15</v>
      </c>
      <c r="F50" s="112">
        <v>5</v>
      </c>
      <c r="G50" s="112">
        <v>220</v>
      </c>
      <c r="H50" s="112">
        <v>22</v>
      </c>
      <c r="I50" s="112">
        <v>1</v>
      </c>
      <c r="J50" s="112">
        <v>1</v>
      </c>
      <c r="K50" s="112">
        <v>4</v>
      </c>
      <c r="L50" s="112">
        <v>0</v>
      </c>
      <c r="M50" s="112">
        <v>12</v>
      </c>
      <c r="N50" s="73">
        <f t="shared" si="0"/>
        <v>547</v>
      </c>
      <c r="O50" s="73">
        <f t="shared" si="1"/>
        <v>40</v>
      </c>
      <c r="P50" s="73">
        <f t="shared" si="2"/>
        <v>587</v>
      </c>
      <c r="Q50" s="37">
        <v>0</v>
      </c>
      <c r="R50" s="37">
        <v>0</v>
      </c>
      <c r="S50" s="110">
        <f t="shared" si="3"/>
        <v>0</v>
      </c>
    </row>
    <row r="51" spans="1:19" ht="13.35" customHeight="1">
      <c r="A51" s="109">
        <f t="shared" si="4"/>
        <v>58</v>
      </c>
      <c r="B51" s="111">
        <v>198</v>
      </c>
      <c r="C51" s="111">
        <v>3</v>
      </c>
      <c r="D51" s="111">
        <v>11</v>
      </c>
      <c r="E51" s="111">
        <v>16</v>
      </c>
      <c r="F51" s="112">
        <v>3</v>
      </c>
      <c r="G51" s="112">
        <v>152</v>
      </c>
      <c r="H51" s="112">
        <v>12</v>
      </c>
      <c r="I51" s="112">
        <v>0</v>
      </c>
      <c r="J51" s="112">
        <v>4</v>
      </c>
      <c r="K51" s="112">
        <v>1</v>
      </c>
      <c r="L51" s="112">
        <v>1</v>
      </c>
      <c r="M51" s="112">
        <v>13</v>
      </c>
      <c r="N51" s="73">
        <f t="shared" si="0"/>
        <v>383</v>
      </c>
      <c r="O51" s="73">
        <f t="shared" si="1"/>
        <v>31</v>
      </c>
      <c r="P51" s="73">
        <f t="shared" si="2"/>
        <v>414</v>
      </c>
      <c r="Q51" s="37">
        <v>0</v>
      </c>
      <c r="R51" s="37">
        <v>0</v>
      </c>
      <c r="S51" s="110">
        <f t="shared" si="3"/>
        <v>0</v>
      </c>
    </row>
    <row r="52" spans="1:19" ht="13.35" customHeight="1">
      <c r="A52" s="109">
        <f t="shared" si="4"/>
        <v>59</v>
      </c>
      <c r="B52" s="111">
        <v>223</v>
      </c>
      <c r="C52" s="111">
        <v>2</v>
      </c>
      <c r="D52" s="111">
        <v>4</v>
      </c>
      <c r="E52" s="111">
        <v>17</v>
      </c>
      <c r="F52" s="112">
        <v>3</v>
      </c>
      <c r="G52" s="112">
        <v>170</v>
      </c>
      <c r="H52" s="112">
        <v>15</v>
      </c>
      <c r="I52" s="112">
        <v>0</v>
      </c>
      <c r="J52" s="112">
        <v>0</v>
      </c>
      <c r="K52" s="112">
        <v>2</v>
      </c>
      <c r="L52" s="112">
        <v>1</v>
      </c>
      <c r="M52" s="112">
        <v>13</v>
      </c>
      <c r="N52" s="73">
        <f t="shared" si="0"/>
        <v>419</v>
      </c>
      <c r="O52" s="73">
        <f t="shared" si="1"/>
        <v>31</v>
      </c>
      <c r="P52" s="73">
        <f t="shared" si="2"/>
        <v>450</v>
      </c>
      <c r="Q52" s="37">
        <v>3</v>
      </c>
      <c r="R52" s="37">
        <v>0</v>
      </c>
      <c r="S52" s="110">
        <f t="shared" si="3"/>
        <v>3</v>
      </c>
    </row>
    <row r="53" spans="1:19" ht="13.35" customHeight="1">
      <c r="A53" s="109">
        <f t="shared" si="4"/>
        <v>60</v>
      </c>
      <c r="B53" s="111">
        <v>171</v>
      </c>
      <c r="C53" s="111">
        <v>0</v>
      </c>
      <c r="D53" s="111">
        <v>10</v>
      </c>
      <c r="E53" s="111">
        <v>10</v>
      </c>
      <c r="F53" s="112">
        <v>4</v>
      </c>
      <c r="G53" s="112">
        <v>119</v>
      </c>
      <c r="H53" s="112">
        <v>13</v>
      </c>
      <c r="I53" s="112">
        <v>0</v>
      </c>
      <c r="J53" s="112">
        <v>2</v>
      </c>
      <c r="K53" s="112">
        <v>1</v>
      </c>
      <c r="L53" s="112">
        <v>0</v>
      </c>
      <c r="M53" s="112">
        <v>8</v>
      </c>
      <c r="N53" s="73">
        <f t="shared" si="0"/>
        <v>314</v>
      </c>
      <c r="O53" s="73">
        <f t="shared" si="1"/>
        <v>24</v>
      </c>
      <c r="P53" s="73">
        <f t="shared" si="2"/>
        <v>338</v>
      </c>
      <c r="Q53" s="37">
        <v>1</v>
      </c>
      <c r="R53" s="37">
        <v>0</v>
      </c>
      <c r="S53" s="110">
        <f t="shared" si="3"/>
        <v>1</v>
      </c>
    </row>
    <row r="54" spans="1:19" ht="13.35" customHeight="1">
      <c r="A54" s="109">
        <f t="shared" si="4"/>
        <v>61</v>
      </c>
      <c r="B54" s="111">
        <v>113</v>
      </c>
      <c r="C54" s="111">
        <v>0</v>
      </c>
      <c r="D54" s="111">
        <v>4</v>
      </c>
      <c r="E54" s="111">
        <v>2</v>
      </c>
      <c r="F54" s="112">
        <v>4</v>
      </c>
      <c r="G54" s="112">
        <v>88</v>
      </c>
      <c r="H54" s="112">
        <v>4</v>
      </c>
      <c r="I54" s="112">
        <v>0</v>
      </c>
      <c r="J54" s="112">
        <v>2</v>
      </c>
      <c r="K54" s="112">
        <v>1</v>
      </c>
      <c r="L54" s="112">
        <v>0</v>
      </c>
      <c r="M54" s="112">
        <v>3</v>
      </c>
      <c r="N54" s="73">
        <f t="shared" si="0"/>
        <v>211</v>
      </c>
      <c r="O54" s="73">
        <f t="shared" si="1"/>
        <v>10</v>
      </c>
      <c r="P54" s="73">
        <f t="shared" si="2"/>
        <v>221</v>
      </c>
      <c r="Q54" s="37">
        <v>0</v>
      </c>
      <c r="R54" s="37">
        <v>0</v>
      </c>
      <c r="S54" s="110">
        <f t="shared" si="3"/>
        <v>0</v>
      </c>
    </row>
    <row r="55" spans="1:19" ht="13.35" customHeight="1">
      <c r="A55" s="109">
        <f t="shared" si="4"/>
        <v>62</v>
      </c>
      <c r="B55" s="111">
        <v>85</v>
      </c>
      <c r="C55" s="111">
        <v>0</v>
      </c>
      <c r="D55" s="111">
        <v>0</v>
      </c>
      <c r="E55" s="111">
        <v>2</v>
      </c>
      <c r="F55" s="112">
        <v>1</v>
      </c>
      <c r="G55" s="112">
        <v>50</v>
      </c>
      <c r="H55" s="112">
        <v>3</v>
      </c>
      <c r="I55" s="112">
        <v>0</v>
      </c>
      <c r="J55" s="112">
        <v>0</v>
      </c>
      <c r="K55" s="112">
        <v>0</v>
      </c>
      <c r="L55" s="112">
        <v>1</v>
      </c>
      <c r="M55" s="112">
        <v>3</v>
      </c>
      <c r="N55" s="73">
        <f t="shared" si="0"/>
        <v>138</v>
      </c>
      <c r="O55" s="73">
        <f t="shared" si="1"/>
        <v>7</v>
      </c>
      <c r="P55" s="73">
        <f t="shared" si="2"/>
        <v>145</v>
      </c>
      <c r="Q55" s="37">
        <v>0</v>
      </c>
      <c r="R55" s="37">
        <v>0</v>
      </c>
      <c r="S55" s="110">
        <f t="shared" si="3"/>
        <v>0</v>
      </c>
    </row>
    <row r="56" spans="1:19" ht="13.35" customHeight="1">
      <c r="A56" s="109">
        <f t="shared" si="4"/>
        <v>63</v>
      </c>
      <c r="B56" s="111">
        <v>64</v>
      </c>
      <c r="C56" s="111">
        <v>1</v>
      </c>
      <c r="D56" s="111">
        <v>0</v>
      </c>
      <c r="E56" s="111">
        <v>3</v>
      </c>
      <c r="F56" s="112">
        <v>0</v>
      </c>
      <c r="G56" s="112">
        <v>40</v>
      </c>
      <c r="H56" s="112">
        <v>2</v>
      </c>
      <c r="I56" s="112">
        <v>0</v>
      </c>
      <c r="J56" s="112">
        <v>0</v>
      </c>
      <c r="K56" s="112">
        <v>0</v>
      </c>
      <c r="L56" s="112">
        <v>0</v>
      </c>
      <c r="M56" s="112">
        <v>1</v>
      </c>
      <c r="N56" s="73">
        <f t="shared" si="0"/>
        <v>108</v>
      </c>
      <c r="O56" s="73">
        <f t="shared" si="1"/>
        <v>3</v>
      </c>
      <c r="P56" s="73">
        <f t="shared" si="2"/>
        <v>111</v>
      </c>
      <c r="Q56" s="37">
        <v>0</v>
      </c>
      <c r="R56" s="37">
        <v>0</v>
      </c>
      <c r="S56" s="110">
        <f t="shared" si="3"/>
        <v>0</v>
      </c>
    </row>
    <row r="57" spans="1:19" ht="13.35" customHeight="1">
      <c r="A57" s="109">
        <f t="shared" si="4"/>
        <v>64</v>
      </c>
      <c r="B57" s="111">
        <v>48</v>
      </c>
      <c r="C57" s="111">
        <v>0</v>
      </c>
      <c r="D57" s="111">
        <v>0</v>
      </c>
      <c r="E57" s="111">
        <v>1</v>
      </c>
      <c r="F57" s="112">
        <v>4</v>
      </c>
      <c r="G57" s="112">
        <v>42</v>
      </c>
      <c r="H57" s="112">
        <v>2</v>
      </c>
      <c r="I57" s="112">
        <v>0</v>
      </c>
      <c r="J57" s="112">
        <v>0</v>
      </c>
      <c r="K57" s="112">
        <v>0</v>
      </c>
      <c r="L57" s="112">
        <v>0</v>
      </c>
      <c r="M57" s="112">
        <v>1</v>
      </c>
      <c r="N57" s="73">
        <f t="shared" si="0"/>
        <v>95</v>
      </c>
      <c r="O57" s="73">
        <f t="shared" si="1"/>
        <v>3</v>
      </c>
      <c r="P57" s="73">
        <f t="shared" si="2"/>
        <v>98</v>
      </c>
      <c r="Q57" s="37">
        <v>1</v>
      </c>
      <c r="R57" s="37">
        <v>0</v>
      </c>
      <c r="S57" s="110">
        <f t="shared" si="3"/>
        <v>1</v>
      </c>
    </row>
    <row r="58" spans="1:19" ht="13.35" customHeight="1">
      <c r="A58" s="109">
        <f t="shared" si="4"/>
        <v>65</v>
      </c>
      <c r="B58" s="111">
        <v>52</v>
      </c>
      <c r="C58" s="111">
        <v>0</v>
      </c>
      <c r="D58" s="111">
        <v>1</v>
      </c>
      <c r="E58" s="111">
        <v>0</v>
      </c>
      <c r="F58" s="112">
        <v>5</v>
      </c>
      <c r="G58" s="112">
        <v>30</v>
      </c>
      <c r="H58" s="112">
        <v>3</v>
      </c>
      <c r="I58" s="112">
        <v>0</v>
      </c>
      <c r="J58" s="112">
        <v>0</v>
      </c>
      <c r="K58" s="112">
        <v>1</v>
      </c>
      <c r="L58" s="112">
        <v>0</v>
      </c>
      <c r="M58" s="112">
        <v>0</v>
      </c>
      <c r="N58" s="73">
        <f t="shared" si="0"/>
        <v>88</v>
      </c>
      <c r="O58" s="73">
        <f t="shared" si="1"/>
        <v>4</v>
      </c>
      <c r="P58" s="73">
        <f t="shared" si="2"/>
        <v>92</v>
      </c>
      <c r="Q58" s="37">
        <v>0</v>
      </c>
      <c r="R58" s="37">
        <v>0</v>
      </c>
      <c r="S58" s="110">
        <f t="shared" si="3"/>
        <v>0</v>
      </c>
    </row>
    <row r="59" spans="1:19" ht="13.35" customHeight="1">
      <c r="A59" s="109">
        <f t="shared" si="4"/>
        <v>66</v>
      </c>
      <c r="B59" s="111">
        <v>34</v>
      </c>
      <c r="C59" s="111">
        <v>0</v>
      </c>
      <c r="D59" s="111">
        <v>2</v>
      </c>
      <c r="E59" s="111">
        <v>3</v>
      </c>
      <c r="F59" s="112">
        <v>0</v>
      </c>
      <c r="G59" s="112">
        <v>20</v>
      </c>
      <c r="H59" s="112">
        <v>0</v>
      </c>
      <c r="I59" s="112">
        <v>0</v>
      </c>
      <c r="J59" s="112">
        <v>1</v>
      </c>
      <c r="K59" s="112">
        <v>1</v>
      </c>
      <c r="L59" s="112">
        <v>0</v>
      </c>
      <c r="M59" s="112">
        <v>0</v>
      </c>
      <c r="N59" s="73">
        <f t="shared" si="0"/>
        <v>59</v>
      </c>
      <c r="O59" s="73">
        <f t="shared" si="1"/>
        <v>2</v>
      </c>
      <c r="P59" s="73">
        <f t="shared" si="2"/>
        <v>61</v>
      </c>
      <c r="Q59" s="37">
        <v>1</v>
      </c>
      <c r="R59" s="37">
        <v>0</v>
      </c>
      <c r="S59" s="110">
        <f t="shared" si="3"/>
        <v>1</v>
      </c>
    </row>
    <row r="60" spans="1:19" ht="13.35" customHeight="1">
      <c r="A60" s="109">
        <f t="shared" si="4"/>
        <v>67</v>
      </c>
      <c r="B60" s="111">
        <v>20</v>
      </c>
      <c r="C60" s="111">
        <v>0</v>
      </c>
      <c r="D60" s="111">
        <v>0</v>
      </c>
      <c r="E60" s="111">
        <v>1</v>
      </c>
      <c r="F60" s="112">
        <v>0</v>
      </c>
      <c r="G60" s="112">
        <v>15</v>
      </c>
      <c r="H60" s="112">
        <v>2</v>
      </c>
      <c r="I60" s="112">
        <v>0</v>
      </c>
      <c r="J60" s="112">
        <v>0</v>
      </c>
      <c r="K60" s="112">
        <v>0</v>
      </c>
      <c r="L60" s="112">
        <v>0</v>
      </c>
      <c r="M60" s="112">
        <v>0</v>
      </c>
      <c r="N60" s="73">
        <f t="shared" si="0"/>
        <v>36</v>
      </c>
      <c r="O60" s="73">
        <f t="shared" si="1"/>
        <v>2</v>
      </c>
      <c r="P60" s="73">
        <f t="shared" si="2"/>
        <v>38</v>
      </c>
      <c r="Q60" s="37">
        <v>0</v>
      </c>
      <c r="R60" s="37">
        <v>0</v>
      </c>
      <c r="S60" s="110">
        <f t="shared" si="3"/>
        <v>0</v>
      </c>
    </row>
    <row r="61" spans="1:19" ht="13.35" customHeight="1">
      <c r="A61" s="109">
        <f t="shared" si="4"/>
        <v>68</v>
      </c>
      <c r="B61" s="111">
        <v>13</v>
      </c>
      <c r="C61" s="111">
        <v>0</v>
      </c>
      <c r="D61" s="111">
        <v>0</v>
      </c>
      <c r="E61" s="111">
        <v>2</v>
      </c>
      <c r="F61" s="112">
        <v>0</v>
      </c>
      <c r="G61" s="112">
        <v>13</v>
      </c>
      <c r="H61" s="112">
        <v>0</v>
      </c>
      <c r="I61" s="112">
        <v>0</v>
      </c>
      <c r="J61" s="112">
        <v>0</v>
      </c>
      <c r="K61" s="112">
        <v>0</v>
      </c>
      <c r="L61" s="112">
        <v>0</v>
      </c>
      <c r="M61" s="112">
        <v>0</v>
      </c>
      <c r="N61" s="73">
        <f t="shared" si="0"/>
        <v>28</v>
      </c>
      <c r="O61" s="73">
        <f t="shared" si="1"/>
        <v>0</v>
      </c>
      <c r="P61" s="73">
        <f t="shared" si="2"/>
        <v>28</v>
      </c>
      <c r="Q61" s="37">
        <v>0</v>
      </c>
      <c r="R61" s="37">
        <v>0</v>
      </c>
      <c r="S61" s="110">
        <f t="shared" si="3"/>
        <v>0</v>
      </c>
    </row>
    <row r="62" spans="1:19" ht="13.35" customHeight="1">
      <c r="A62" s="109">
        <f t="shared" si="4"/>
        <v>69</v>
      </c>
      <c r="B62" s="111">
        <v>12</v>
      </c>
      <c r="C62" s="111">
        <v>0</v>
      </c>
      <c r="D62" s="111">
        <v>0</v>
      </c>
      <c r="E62" s="111">
        <v>1</v>
      </c>
      <c r="F62" s="112">
        <v>0</v>
      </c>
      <c r="G62" s="112">
        <v>1</v>
      </c>
      <c r="H62" s="112">
        <v>0</v>
      </c>
      <c r="I62" s="112">
        <v>0</v>
      </c>
      <c r="J62" s="112">
        <v>0</v>
      </c>
      <c r="K62" s="112">
        <v>0</v>
      </c>
      <c r="L62" s="112">
        <v>0</v>
      </c>
      <c r="M62" s="112">
        <v>0</v>
      </c>
      <c r="N62" s="73">
        <f t="shared" si="0"/>
        <v>14</v>
      </c>
      <c r="O62" s="73">
        <f t="shared" si="1"/>
        <v>0</v>
      </c>
      <c r="P62" s="73">
        <f t="shared" si="2"/>
        <v>14</v>
      </c>
      <c r="Q62" s="37">
        <v>0</v>
      </c>
      <c r="R62" s="37">
        <v>0</v>
      </c>
      <c r="S62" s="110">
        <f t="shared" si="3"/>
        <v>0</v>
      </c>
    </row>
    <row r="63" spans="1:19" ht="13.35" customHeight="1">
      <c r="A63" s="109">
        <f t="shared" si="4"/>
        <v>70</v>
      </c>
      <c r="B63" s="111">
        <v>12</v>
      </c>
      <c r="C63" s="111">
        <v>0</v>
      </c>
      <c r="D63" s="111">
        <v>0</v>
      </c>
      <c r="E63" s="111">
        <v>0</v>
      </c>
      <c r="F63" s="112">
        <v>0</v>
      </c>
      <c r="G63" s="112">
        <v>5</v>
      </c>
      <c r="H63" s="112">
        <v>0</v>
      </c>
      <c r="I63" s="112">
        <v>0</v>
      </c>
      <c r="J63" s="112">
        <v>0</v>
      </c>
      <c r="K63" s="112">
        <v>0</v>
      </c>
      <c r="L63" s="112">
        <v>0</v>
      </c>
      <c r="M63" s="112">
        <v>0</v>
      </c>
      <c r="N63" s="73">
        <f t="shared" si="0"/>
        <v>17</v>
      </c>
      <c r="O63" s="73">
        <f t="shared" si="1"/>
        <v>0</v>
      </c>
      <c r="P63" s="73">
        <f t="shared" si="2"/>
        <v>17</v>
      </c>
      <c r="Q63" s="37">
        <v>0</v>
      </c>
      <c r="R63" s="37">
        <v>0</v>
      </c>
      <c r="S63" s="110">
        <f t="shared" si="3"/>
        <v>0</v>
      </c>
    </row>
    <row r="64" spans="1:19" ht="13.35" customHeight="1">
      <c r="A64" s="109">
        <f t="shared" si="4"/>
        <v>71</v>
      </c>
      <c r="B64" s="111">
        <v>4</v>
      </c>
      <c r="C64" s="111">
        <v>0</v>
      </c>
      <c r="D64" s="111">
        <v>1</v>
      </c>
      <c r="E64" s="111">
        <v>0</v>
      </c>
      <c r="F64" s="112">
        <v>0</v>
      </c>
      <c r="G64" s="112">
        <v>1</v>
      </c>
      <c r="H64" s="112">
        <v>0</v>
      </c>
      <c r="I64" s="112">
        <v>0</v>
      </c>
      <c r="J64" s="112">
        <v>0</v>
      </c>
      <c r="K64" s="112">
        <v>0</v>
      </c>
      <c r="L64" s="112">
        <v>0</v>
      </c>
      <c r="M64" s="112">
        <v>0</v>
      </c>
      <c r="N64" s="73">
        <f t="shared" si="0"/>
        <v>6</v>
      </c>
      <c r="O64" s="73">
        <f t="shared" si="1"/>
        <v>0</v>
      </c>
      <c r="P64" s="73">
        <f t="shared" si="2"/>
        <v>6</v>
      </c>
      <c r="Q64" s="37">
        <v>0</v>
      </c>
      <c r="R64" s="37">
        <v>0</v>
      </c>
      <c r="S64" s="110">
        <f t="shared" si="3"/>
        <v>0</v>
      </c>
    </row>
    <row r="65" spans="1:19" ht="13.35" customHeight="1">
      <c r="A65" s="109">
        <f t="shared" si="4"/>
        <v>72</v>
      </c>
      <c r="B65" s="111">
        <v>5</v>
      </c>
      <c r="C65" s="111">
        <v>0</v>
      </c>
      <c r="D65" s="111">
        <v>0</v>
      </c>
      <c r="E65" s="111">
        <v>1</v>
      </c>
      <c r="F65" s="112">
        <v>0</v>
      </c>
      <c r="G65" s="112">
        <v>0</v>
      </c>
      <c r="H65" s="112">
        <v>1</v>
      </c>
      <c r="I65" s="112">
        <v>0</v>
      </c>
      <c r="J65" s="112">
        <v>0</v>
      </c>
      <c r="K65" s="112">
        <v>0</v>
      </c>
      <c r="L65" s="112">
        <v>0</v>
      </c>
      <c r="M65" s="112">
        <v>0</v>
      </c>
      <c r="N65" s="73">
        <f t="shared" si="0"/>
        <v>6</v>
      </c>
      <c r="O65" s="73">
        <f t="shared" si="1"/>
        <v>1</v>
      </c>
      <c r="P65" s="73">
        <f t="shared" si="2"/>
        <v>7</v>
      </c>
      <c r="Q65" s="37">
        <v>0</v>
      </c>
      <c r="R65" s="37">
        <v>0</v>
      </c>
      <c r="S65" s="110">
        <f t="shared" si="3"/>
        <v>0</v>
      </c>
    </row>
    <row r="66" spans="1:19" ht="13.35" customHeight="1">
      <c r="A66" s="109">
        <f t="shared" si="4"/>
        <v>73</v>
      </c>
      <c r="B66" s="111">
        <v>2</v>
      </c>
      <c r="C66" s="111">
        <v>0</v>
      </c>
      <c r="D66" s="111">
        <v>0</v>
      </c>
      <c r="E66" s="111">
        <v>0</v>
      </c>
      <c r="F66" s="112">
        <v>0</v>
      </c>
      <c r="G66" s="112">
        <v>0</v>
      </c>
      <c r="H66" s="112">
        <v>1</v>
      </c>
      <c r="I66" s="112">
        <v>0</v>
      </c>
      <c r="J66" s="112">
        <v>0</v>
      </c>
      <c r="K66" s="112">
        <v>0</v>
      </c>
      <c r="L66" s="112">
        <v>0</v>
      </c>
      <c r="M66" s="112">
        <v>0</v>
      </c>
      <c r="N66" s="73">
        <f t="shared" si="0"/>
        <v>2</v>
      </c>
      <c r="O66" s="73">
        <f t="shared" si="1"/>
        <v>1</v>
      </c>
      <c r="P66" s="73">
        <f t="shared" si="2"/>
        <v>3</v>
      </c>
      <c r="Q66" s="37">
        <v>0</v>
      </c>
      <c r="R66" s="37">
        <v>0</v>
      </c>
      <c r="S66" s="110">
        <f t="shared" si="3"/>
        <v>0</v>
      </c>
    </row>
    <row r="67" spans="1:19" ht="13.35" customHeight="1">
      <c r="A67" s="109">
        <f t="shared" si="4"/>
        <v>74</v>
      </c>
      <c r="B67" s="111">
        <v>1</v>
      </c>
      <c r="C67" s="111">
        <v>0</v>
      </c>
      <c r="D67" s="111">
        <v>0</v>
      </c>
      <c r="E67" s="111">
        <v>0</v>
      </c>
      <c r="F67" s="112">
        <v>1</v>
      </c>
      <c r="G67" s="112">
        <v>0</v>
      </c>
      <c r="H67" s="112">
        <v>0</v>
      </c>
      <c r="I67" s="112">
        <v>0</v>
      </c>
      <c r="J67" s="112">
        <v>0</v>
      </c>
      <c r="K67" s="112">
        <v>0</v>
      </c>
      <c r="L67" s="112">
        <v>0</v>
      </c>
      <c r="M67" s="112">
        <v>0</v>
      </c>
      <c r="N67" s="73">
        <f t="shared" si="0"/>
        <v>2</v>
      </c>
      <c r="O67" s="73">
        <f t="shared" si="1"/>
        <v>0</v>
      </c>
      <c r="P67" s="73">
        <f t="shared" si="2"/>
        <v>2</v>
      </c>
      <c r="Q67" s="37">
        <v>0</v>
      </c>
      <c r="R67" s="37">
        <v>0</v>
      </c>
      <c r="S67" s="110">
        <f t="shared" si="3"/>
        <v>0</v>
      </c>
    </row>
    <row r="68" spans="1:19" ht="13.35" customHeight="1">
      <c r="A68" s="109">
        <f t="shared" si="4"/>
        <v>75</v>
      </c>
      <c r="B68" s="111">
        <v>0</v>
      </c>
      <c r="C68" s="111">
        <v>0</v>
      </c>
      <c r="D68" s="111">
        <v>0</v>
      </c>
      <c r="E68" s="111">
        <v>0</v>
      </c>
      <c r="F68" s="112">
        <v>0</v>
      </c>
      <c r="G68" s="112">
        <v>0</v>
      </c>
      <c r="H68" s="112">
        <v>0</v>
      </c>
      <c r="I68" s="112">
        <v>0</v>
      </c>
      <c r="J68" s="112">
        <v>0</v>
      </c>
      <c r="K68" s="112">
        <v>0</v>
      </c>
      <c r="L68" s="112">
        <v>0</v>
      </c>
      <c r="M68" s="112">
        <v>0</v>
      </c>
      <c r="N68" s="73">
        <f t="shared" si="0"/>
        <v>0</v>
      </c>
      <c r="O68" s="73">
        <f t="shared" si="1"/>
        <v>0</v>
      </c>
      <c r="P68" s="73">
        <f t="shared" si="2"/>
        <v>0</v>
      </c>
      <c r="Q68" s="37">
        <v>0</v>
      </c>
      <c r="R68" s="37">
        <v>0</v>
      </c>
      <c r="S68" s="110">
        <f t="shared" si="3"/>
        <v>0</v>
      </c>
    </row>
    <row r="69" spans="1:19" ht="13.35" customHeight="1">
      <c r="A69" s="109">
        <f t="shared" si="4"/>
        <v>76</v>
      </c>
      <c r="B69" s="111">
        <v>1</v>
      </c>
      <c r="C69" s="111">
        <v>0</v>
      </c>
      <c r="D69" s="111">
        <v>0</v>
      </c>
      <c r="E69" s="111">
        <v>0</v>
      </c>
      <c r="F69" s="112">
        <v>0</v>
      </c>
      <c r="G69" s="112">
        <v>0</v>
      </c>
      <c r="H69" s="112">
        <v>0</v>
      </c>
      <c r="I69" s="112">
        <v>0</v>
      </c>
      <c r="J69" s="112">
        <v>0</v>
      </c>
      <c r="K69" s="112">
        <v>0</v>
      </c>
      <c r="L69" s="112">
        <v>0</v>
      </c>
      <c r="M69" s="112">
        <v>0</v>
      </c>
      <c r="N69" s="73">
        <f t="shared" si="0"/>
        <v>1</v>
      </c>
      <c r="O69" s="73">
        <f t="shared" si="1"/>
        <v>0</v>
      </c>
      <c r="P69" s="73">
        <f t="shared" si="2"/>
        <v>1</v>
      </c>
      <c r="Q69" s="37">
        <v>0</v>
      </c>
      <c r="R69" s="37">
        <v>0</v>
      </c>
      <c r="S69" s="110">
        <f t="shared" si="3"/>
        <v>0</v>
      </c>
    </row>
    <row r="70" spans="1:19" ht="13.35" customHeight="1">
      <c r="A70" s="109">
        <f t="shared" si="4"/>
        <v>77</v>
      </c>
      <c r="B70" s="111">
        <v>0</v>
      </c>
      <c r="C70" s="111">
        <v>0</v>
      </c>
      <c r="D70" s="111">
        <v>0</v>
      </c>
      <c r="E70" s="111">
        <v>0</v>
      </c>
      <c r="F70" s="112">
        <v>0</v>
      </c>
      <c r="G70" s="112">
        <v>0</v>
      </c>
      <c r="H70" s="112">
        <v>0</v>
      </c>
      <c r="I70" s="112">
        <v>0</v>
      </c>
      <c r="J70" s="112">
        <v>0</v>
      </c>
      <c r="K70" s="112">
        <v>0</v>
      </c>
      <c r="L70" s="112">
        <v>0</v>
      </c>
      <c r="M70" s="112">
        <v>0</v>
      </c>
      <c r="N70" s="73">
        <f t="shared" si="0"/>
        <v>0</v>
      </c>
      <c r="O70" s="73">
        <f t="shared" si="1"/>
        <v>0</v>
      </c>
      <c r="P70" s="73">
        <f t="shared" si="2"/>
        <v>0</v>
      </c>
      <c r="Q70" s="37">
        <v>0</v>
      </c>
      <c r="R70" s="37">
        <v>0</v>
      </c>
      <c r="S70" s="110">
        <f t="shared" si="3"/>
        <v>0</v>
      </c>
    </row>
    <row r="71" spans="1:19">
      <c r="A71" s="109">
        <f t="shared" si="4"/>
        <v>78</v>
      </c>
      <c r="B71" s="111">
        <v>0</v>
      </c>
      <c r="C71" s="111">
        <v>0</v>
      </c>
      <c r="D71" s="111">
        <v>0</v>
      </c>
      <c r="E71" s="111">
        <v>0</v>
      </c>
      <c r="F71" s="112">
        <v>0</v>
      </c>
      <c r="G71" s="112">
        <v>0</v>
      </c>
      <c r="H71" s="112">
        <v>0</v>
      </c>
      <c r="I71" s="112">
        <v>0</v>
      </c>
      <c r="J71" s="112">
        <v>0</v>
      </c>
      <c r="K71" s="112">
        <v>0</v>
      </c>
      <c r="L71" s="112">
        <v>0</v>
      </c>
      <c r="M71" s="112">
        <v>0</v>
      </c>
      <c r="N71" s="73">
        <f t="shared" si="0"/>
        <v>0</v>
      </c>
      <c r="O71" s="73">
        <f t="shared" si="1"/>
        <v>0</v>
      </c>
      <c r="P71" s="73">
        <f t="shared" si="2"/>
        <v>0</v>
      </c>
      <c r="Q71" s="37">
        <v>0</v>
      </c>
      <c r="R71" s="37">
        <v>0</v>
      </c>
      <c r="S71" s="110">
        <f t="shared" si="3"/>
        <v>0</v>
      </c>
    </row>
    <row r="72" spans="1:19" ht="13.35" customHeight="1">
      <c r="A72" s="109">
        <f t="shared" si="4"/>
        <v>79</v>
      </c>
      <c r="B72" s="111">
        <v>1</v>
      </c>
      <c r="C72" s="111">
        <v>0</v>
      </c>
      <c r="D72" s="111">
        <v>0</v>
      </c>
      <c r="E72" s="111">
        <v>0</v>
      </c>
      <c r="F72" s="112">
        <v>0</v>
      </c>
      <c r="G72" s="112">
        <v>0</v>
      </c>
      <c r="H72" s="112">
        <v>0</v>
      </c>
      <c r="I72" s="112">
        <v>0</v>
      </c>
      <c r="J72" s="112">
        <v>0</v>
      </c>
      <c r="K72" s="112">
        <v>0</v>
      </c>
      <c r="L72" s="112">
        <v>0</v>
      </c>
      <c r="M72" s="112">
        <v>0</v>
      </c>
      <c r="N72" s="73">
        <f t="shared" ref="N72" si="5">B72+C72+D72+E72+F72+G72</f>
        <v>1</v>
      </c>
      <c r="O72" s="73">
        <f t="shared" ref="O72" si="6">H72+I72+J72+K72+L72+M72</f>
        <v>0</v>
      </c>
      <c r="P72" s="73">
        <f t="shared" ref="P72" si="7">+O72+N72</f>
        <v>1</v>
      </c>
      <c r="Q72" s="37">
        <v>0</v>
      </c>
      <c r="R72" s="37">
        <v>0</v>
      </c>
      <c r="S72" s="110">
        <f t="shared" si="3"/>
        <v>0</v>
      </c>
    </row>
    <row r="73" spans="1:19" ht="24" customHeight="1">
      <c r="A73" s="763" t="s">
        <v>3058</v>
      </c>
      <c r="B73" s="764"/>
      <c r="C73" s="764"/>
      <c r="D73" s="764"/>
      <c r="E73" s="764"/>
      <c r="F73" s="764"/>
      <c r="G73" s="764"/>
      <c r="H73" s="764"/>
      <c r="I73" s="764"/>
      <c r="J73" s="764"/>
      <c r="K73" s="764"/>
      <c r="L73" s="764"/>
      <c r="M73" s="764"/>
      <c r="N73" s="764"/>
      <c r="O73" s="764"/>
      <c r="P73" s="764"/>
      <c r="Q73" s="37">
        <v>130</v>
      </c>
      <c r="R73" s="37">
        <v>6</v>
      </c>
      <c r="S73" s="84">
        <f>+R73+Q73</f>
        <v>136</v>
      </c>
    </row>
    <row r="74" spans="1:19" ht="25.5">
      <c r="A74" s="215" t="s">
        <v>1010</v>
      </c>
      <c r="B74" s="82">
        <f t="shared" ref="B74:P74" si="8">SUM(B7:B72)</f>
        <v>87663</v>
      </c>
      <c r="C74" s="82">
        <f t="shared" si="8"/>
        <v>5738</v>
      </c>
      <c r="D74" s="82">
        <f t="shared" si="8"/>
        <v>9943</v>
      </c>
      <c r="E74" s="82">
        <f t="shared" si="8"/>
        <v>13721</v>
      </c>
      <c r="F74" s="82">
        <f t="shared" si="8"/>
        <v>3758</v>
      </c>
      <c r="G74" s="82">
        <f t="shared" si="8"/>
        <v>86099</v>
      </c>
      <c r="H74" s="82">
        <f t="shared" si="8"/>
        <v>19515</v>
      </c>
      <c r="I74" s="82">
        <f t="shared" si="8"/>
        <v>1073</v>
      </c>
      <c r="J74" s="82">
        <f t="shared" si="8"/>
        <v>1677</v>
      </c>
      <c r="K74" s="82">
        <f t="shared" si="8"/>
        <v>2222</v>
      </c>
      <c r="L74" s="82">
        <f t="shared" si="8"/>
        <v>621</v>
      </c>
      <c r="M74" s="82">
        <f t="shared" si="8"/>
        <v>9517</v>
      </c>
      <c r="N74" s="82">
        <f t="shared" si="8"/>
        <v>206922</v>
      </c>
      <c r="O74" s="82">
        <f t="shared" si="8"/>
        <v>34625</v>
      </c>
      <c r="P74" s="82">
        <f t="shared" si="8"/>
        <v>241547</v>
      </c>
      <c r="Q74" s="82">
        <f>SUM(Q8:Q73)</f>
        <v>470</v>
      </c>
      <c r="R74" s="82">
        <f>SUM(R8:R73)</f>
        <v>40</v>
      </c>
      <c r="S74" s="82">
        <f>SUM(S8:S73)</f>
        <v>510</v>
      </c>
    </row>
    <row r="75" spans="1:19" ht="14.25">
      <c r="A75" s="761" t="s">
        <v>3229</v>
      </c>
      <c r="B75" s="762"/>
      <c r="C75" s="762"/>
      <c r="D75" s="762"/>
      <c r="E75" s="762"/>
      <c r="F75" s="762"/>
      <c r="G75" s="762"/>
      <c r="H75" s="762"/>
      <c r="I75" s="762"/>
      <c r="J75" s="762"/>
      <c r="K75" s="762"/>
      <c r="L75" s="762"/>
      <c r="M75" s="762"/>
      <c r="N75" s="762"/>
      <c r="O75" s="762"/>
      <c r="P75" s="762"/>
      <c r="Q75" s="762"/>
      <c r="R75" s="762"/>
      <c r="S75" s="762"/>
    </row>
    <row r="76" spans="1:19">
      <c r="B76" s="111"/>
      <c r="C76" s="111"/>
      <c r="D76" s="111"/>
      <c r="E76" s="111"/>
      <c r="F76" s="111"/>
      <c r="G76" s="111"/>
      <c r="H76" s="111"/>
      <c r="I76" s="111"/>
      <c r="J76" s="111"/>
      <c r="K76" s="111"/>
      <c r="L76" s="111"/>
      <c r="M76" s="111"/>
      <c r="N76" s="111"/>
      <c r="O76" s="111"/>
      <c r="P76" s="111"/>
      <c r="Q76" s="111"/>
      <c r="R76" s="111"/>
      <c r="S76" s="111"/>
    </row>
  </sheetData>
  <mergeCells count="10">
    <mergeCell ref="A75:S75"/>
    <mergeCell ref="A73:P73"/>
    <mergeCell ref="A1:S1"/>
    <mergeCell ref="A4:A6"/>
    <mergeCell ref="B4:P4"/>
    <mergeCell ref="Q4:S5"/>
    <mergeCell ref="B5:G5"/>
    <mergeCell ref="H5:M5"/>
    <mergeCell ref="N5:P5"/>
    <mergeCell ref="A2:S2"/>
  </mergeCells>
  <printOptions horizontalCentered="1" verticalCentered="1"/>
  <pageMargins left="0" right="0" top="0" bottom="0" header="0" footer="0"/>
  <pageSetup paperSize="9" scale="67" orientation="portrait" r:id="rId1"/>
  <ignoredErrors>
    <ignoredError sqref="D6:M6" numberStoredAsText="1"/>
  </ignoredErrors>
</worksheet>
</file>

<file path=xl/worksheets/sheet6.xml><?xml version="1.0" encoding="utf-8"?>
<worksheet xmlns="http://schemas.openxmlformats.org/spreadsheetml/2006/main" xmlns:r="http://schemas.openxmlformats.org/officeDocument/2006/relationships">
  <dimension ref="A1:SZQ757"/>
  <sheetViews>
    <sheetView showGridLines="0" zoomScale="90" zoomScaleNormal="90" workbookViewId="0">
      <pane xSplit="3" ySplit="6" topLeftCell="D666"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75" outlineLevelRow="1"/>
  <cols>
    <col min="1" max="1" width="19" style="544" customWidth="1"/>
    <col min="2" max="2" width="9.42578125" style="544" customWidth="1"/>
    <col min="3" max="3" width="17.42578125" style="544" customWidth="1"/>
    <col min="4" max="7" width="6.7109375" style="544" customWidth="1"/>
    <col min="8" max="8" width="9" style="544" customWidth="1"/>
    <col min="9" max="10" width="6.7109375" style="544" customWidth="1"/>
    <col min="11" max="11" width="6.85546875" style="544" customWidth="1"/>
    <col min="12" max="12" width="6.7109375" style="544" customWidth="1"/>
    <col min="13" max="13" width="7.85546875" style="544" customWidth="1"/>
    <col min="14" max="17" width="6.7109375" style="544" customWidth="1"/>
    <col min="18" max="18" width="8.42578125" style="544" customWidth="1"/>
    <col min="19" max="23" width="6.7109375" style="544" customWidth="1"/>
    <col min="24" max="26" width="11.42578125" style="544" customWidth="1"/>
    <col min="27" max="16384" width="9.140625" style="544"/>
  </cols>
  <sheetData>
    <row r="1" spans="1:26" ht="15.75" customHeight="1">
      <c r="A1" s="799" t="s">
        <v>3174</v>
      </c>
      <c r="B1" s="799"/>
      <c r="C1" s="799"/>
      <c r="D1" s="799"/>
      <c r="E1" s="799"/>
      <c r="F1" s="799"/>
      <c r="G1" s="799"/>
      <c r="H1" s="799"/>
      <c r="I1" s="799"/>
      <c r="J1" s="799"/>
      <c r="K1" s="799"/>
      <c r="L1" s="799"/>
      <c r="M1" s="799"/>
      <c r="N1" s="799"/>
      <c r="O1" s="799"/>
      <c r="P1" s="799"/>
      <c r="Q1" s="799"/>
      <c r="R1" s="799"/>
      <c r="S1" s="799"/>
      <c r="T1" s="799"/>
      <c r="U1" s="799"/>
      <c r="V1" s="799"/>
      <c r="W1" s="799"/>
      <c r="X1" s="799"/>
      <c r="Y1" s="799"/>
      <c r="Z1" s="799"/>
    </row>
    <row r="2" spans="1:26" ht="18.75" customHeight="1">
      <c r="A2" s="800" t="s">
        <v>3110</v>
      </c>
      <c r="B2" s="800"/>
      <c r="C2" s="800"/>
      <c r="D2" s="800"/>
      <c r="E2" s="800"/>
      <c r="F2" s="800"/>
      <c r="G2" s="800"/>
      <c r="H2" s="800"/>
      <c r="I2" s="800"/>
      <c r="J2" s="800"/>
      <c r="K2" s="800"/>
      <c r="L2" s="800"/>
      <c r="M2" s="800"/>
      <c r="N2" s="800"/>
      <c r="O2" s="800"/>
      <c r="P2" s="800"/>
      <c r="Q2" s="800"/>
      <c r="R2" s="800"/>
      <c r="S2" s="800"/>
      <c r="T2" s="800"/>
      <c r="U2" s="800"/>
      <c r="V2" s="800"/>
      <c r="W2" s="800"/>
      <c r="X2" s="800"/>
      <c r="Y2" s="800"/>
      <c r="Z2" s="800"/>
    </row>
    <row r="3" spans="1:26" ht="18.75" customHeight="1">
      <c r="A3" s="545"/>
      <c r="B3" s="545"/>
      <c r="C3" s="545"/>
      <c r="D3" s="545"/>
      <c r="E3" s="545"/>
      <c r="F3" s="545"/>
      <c r="G3" s="545"/>
      <c r="H3" s="545"/>
      <c r="I3" s="545"/>
      <c r="J3" s="545"/>
      <c r="K3" s="545"/>
      <c r="L3" s="545"/>
      <c r="M3" s="545"/>
      <c r="N3" s="545"/>
      <c r="O3" s="545"/>
      <c r="P3" s="545"/>
      <c r="Q3" s="545"/>
      <c r="R3" s="545"/>
      <c r="S3" s="545"/>
      <c r="T3" s="545"/>
      <c r="U3" s="545"/>
      <c r="V3" s="545"/>
      <c r="W3" s="545"/>
      <c r="X3" s="545"/>
      <c r="Y3" s="545"/>
      <c r="Z3" s="545" t="s">
        <v>2939</v>
      </c>
    </row>
    <row r="4" spans="1:26" ht="30" customHeight="1">
      <c r="A4" s="784" t="s">
        <v>2899</v>
      </c>
      <c r="B4" s="784"/>
      <c r="C4" s="784"/>
      <c r="D4" s="787" t="s">
        <v>3048</v>
      </c>
      <c r="E4" s="787"/>
      <c r="F4" s="787"/>
      <c r="G4" s="787"/>
      <c r="H4" s="787"/>
      <c r="I4" s="787"/>
      <c r="J4" s="787"/>
      <c r="K4" s="787"/>
      <c r="L4" s="787"/>
      <c r="M4" s="787"/>
      <c r="N4" s="787" t="s">
        <v>3049</v>
      </c>
      <c r="O4" s="787"/>
      <c r="P4" s="787"/>
      <c r="Q4" s="787"/>
      <c r="R4" s="787"/>
      <c r="S4" s="787"/>
      <c r="T4" s="787"/>
      <c r="U4" s="787"/>
      <c r="V4" s="787"/>
      <c r="W4" s="787"/>
      <c r="X4" s="789" t="s">
        <v>3050</v>
      </c>
      <c r="Y4" s="790"/>
      <c r="Z4" s="790"/>
    </row>
    <row r="5" spans="1:26" ht="30" customHeight="1">
      <c r="A5" s="785"/>
      <c r="B5" s="785"/>
      <c r="C5" s="785"/>
      <c r="D5" s="787" t="s">
        <v>1008</v>
      </c>
      <c r="E5" s="787"/>
      <c r="F5" s="787"/>
      <c r="G5" s="787"/>
      <c r="H5" s="787"/>
      <c r="I5" s="787" t="s">
        <v>1009</v>
      </c>
      <c r="J5" s="787"/>
      <c r="K5" s="787"/>
      <c r="L5" s="787"/>
      <c r="M5" s="787"/>
      <c r="N5" s="787" t="s">
        <v>1008</v>
      </c>
      <c r="O5" s="787"/>
      <c r="P5" s="787"/>
      <c r="Q5" s="787"/>
      <c r="R5" s="787"/>
      <c r="S5" s="787" t="s">
        <v>1009</v>
      </c>
      <c r="T5" s="787"/>
      <c r="U5" s="787"/>
      <c r="V5" s="787"/>
      <c r="W5" s="787"/>
      <c r="X5" s="791"/>
      <c r="Y5" s="792"/>
      <c r="Z5" s="792"/>
    </row>
    <row r="6" spans="1:26" ht="30" customHeight="1">
      <c r="A6" s="786"/>
      <c r="B6" s="786"/>
      <c r="C6" s="786"/>
      <c r="D6" s="546" t="s">
        <v>2894</v>
      </c>
      <c r="E6" s="546" t="s">
        <v>2895</v>
      </c>
      <c r="F6" s="546" t="s">
        <v>2896</v>
      </c>
      <c r="G6" s="546" t="s">
        <v>2897</v>
      </c>
      <c r="H6" s="546" t="s">
        <v>2982</v>
      </c>
      <c r="I6" s="546" t="s">
        <v>2894</v>
      </c>
      <c r="J6" s="546" t="s">
        <v>2895</v>
      </c>
      <c r="K6" s="546" t="s">
        <v>2896</v>
      </c>
      <c r="L6" s="546" t="s">
        <v>2897</v>
      </c>
      <c r="M6" s="546" t="s">
        <v>2982</v>
      </c>
      <c r="N6" s="546" t="s">
        <v>2894</v>
      </c>
      <c r="O6" s="546" t="s">
        <v>2895</v>
      </c>
      <c r="P6" s="546" t="s">
        <v>2896</v>
      </c>
      <c r="Q6" s="546" t="s">
        <v>2897</v>
      </c>
      <c r="R6" s="546" t="s">
        <v>2982</v>
      </c>
      <c r="S6" s="546" t="s">
        <v>2894</v>
      </c>
      <c r="T6" s="546" t="s">
        <v>2895</v>
      </c>
      <c r="U6" s="546" t="s">
        <v>2896</v>
      </c>
      <c r="V6" s="546" t="s">
        <v>2897</v>
      </c>
      <c r="W6" s="546" t="s">
        <v>2982</v>
      </c>
      <c r="X6" s="547" t="s">
        <v>1008</v>
      </c>
      <c r="Y6" s="547" t="s">
        <v>1009</v>
      </c>
      <c r="Z6" s="548" t="s">
        <v>1010</v>
      </c>
    </row>
    <row r="7" spans="1:26" ht="12.95" customHeight="1">
      <c r="A7" s="777" t="s">
        <v>1</v>
      </c>
      <c r="B7" s="777"/>
      <c r="C7" s="777"/>
      <c r="D7" s="549">
        <f t="shared" ref="D7:Z7" si="0">SUM(D8:D38)</f>
        <v>24</v>
      </c>
      <c r="E7" s="549">
        <f t="shared" si="0"/>
        <v>112</v>
      </c>
      <c r="F7" s="549">
        <f t="shared" si="0"/>
        <v>195</v>
      </c>
      <c r="G7" s="549">
        <f t="shared" si="0"/>
        <v>36</v>
      </c>
      <c r="H7" s="549">
        <f t="shared" si="0"/>
        <v>15781</v>
      </c>
      <c r="I7" s="549">
        <f t="shared" si="0"/>
        <v>12</v>
      </c>
      <c r="J7" s="549">
        <f t="shared" si="0"/>
        <v>49</v>
      </c>
      <c r="K7" s="549">
        <f t="shared" si="0"/>
        <v>123</v>
      </c>
      <c r="L7" s="549">
        <f t="shared" si="0"/>
        <v>40</v>
      </c>
      <c r="M7" s="549">
        <f t="shared" si="0"/>
        <v>6160</v>
      </c>
      <c r="N7" s="549">
        <f t="shared" si="0"/>
        <v>0</v>
      </c>
      <c r="O7" s="549">
        <f t="shared" si="0"/>
        <v>0</v>
      </c>
      <c r="P7" s="549">
        <f t="shared" si="0"/>
        <v>0</v>
      </c>
      <c r="Q7" s="549">
        <f t="shared" si="0"/>
        <v>0</v>
      </c>
      <c r="R7" s="549">
        <f t="shared" si="0"/>
        <v>915</v>
      </c>
      <c r="S7" s="549">
        <f t="shared" si="0"/>
        <v>0</v>
      </c>
      <c r="T7" s="549">
        <f t="shared" si="0"/>
        <v>1</v>
      </c>
      <c r="U7" s="549">
        <f t="shared" si="0"/>
        <v>0</v>
      </c>
      <c r="V7" s="549">
        <f t="shared" si="0"/>
        <v>0</v>
      </c>
      <c r="W7" s="549">
        <f t="shared" si="0"/>
        <v>248</v>
      </c>
      <c r="X7" s="550">
        <f>SUM(X8:X38)</f>
        <v>17063</v>
      </c>
      <c r="Y7" s="550">
        <f t="shared" si="0"/>
        <v>6633</v>
      </c>
      <c r="Z7" s="550">
        <f t="shared" si="0"/>
        <v>23696</v>
      </c>
    </row>
    <row r="8" spans="1:26" ht="51" hidden="1" outlineLevel="1">
      <c r="A8" s="781" t="s">
        <v>1</v>
      </c>
      <c r="B8" s="781" t="s">
        <v>2</v>
      </c>
      <c r="C8" s="551" t="s">
        <v>3</v>
      </c>
      <c r="D8" s="552">
        <v>0</v>
      </c>
      <c r="E8" s="552">
        <v>0</v>
      </c>
      <c r="F8" s="552">
        <v>0</v>
      </c>
      <c r="G8" s="552">
        <v>0</v>
      </c>
      <c r="H8" s="553">
        <v>69</v>
      </c>
      <c r="I8" s="553">
        <v>0</v>
      </c>
      <c r="J8" s="552">
        <v>0</v>
      </c>
      <c r="K8" s="553">
        <v>0</v>
      </c>
      <c r="L8" s="552">
        <v>0</v>
      </c>
      <c r="M8" s="553">
        <v>0</v>
      </c>
      <c r="N8" s="552">
        <v>0</v>
      </c>
      <c r="O8" s="552">
        <v>0</v>
      </c>
      <c r="P8" s="552">
        <v>0</v>
      </c>
      <c r="Q8" s="552">
        <v>0</v>
      </c>
      <c r="R8" s="553">
        <v>0</v>
      </c>
      <c r="S8" s="553">
        <v>0</v>
      </c>
      <c r="T8" s="552">
        <v>0</v>
      </c>
      <c r="U8" s="553">
        <v>0</v>
      </c>
      <c r="V8" s="552">
        <v>0</v>
      </c>
      <c r="W8" s="553">
        <v>0</v>
      </c>
      <c r="X8" s="554">
        <f t="shared" ref="X8:X38" si="1">D8+E8+F8+G8+H8+N8+O8+P8+Q8+R8</f>
        <v>69</v>
      </c>
      <c r="Y8" s="554">
        <f t="shared" ref="Y8:Y38" si="2">I8+J8+K8+L8+M8+S8+T8+U8+V8+W8</f>
        <v>0</v>
      </c>
      <c r="Z8" s="554">
        <f>+Y8+X8</f>
        <v>69</v>
      </c>
    </row>
    <row r="9" spans="1:26" ht="25.5" hidden="1" outlineLevel="1">
      <c r="A9" s="781"/>
      <c r="B9" s="781"/>
      <c r="C9" s="551" t="s">
        <v>4</v>
      </c>
      <c r="D9" s="552">
        <v>0</v>
      </c>
      <c r="E9" s="552">
        <v>0</v>
      </c>
      <c r="F9" s="552">
        <v>0</v>
      </c>
      <c r="G9" s="552">
        <v>0</v>
      </c>
      <c r="H9" s="552">
        <v>30</v>
      </c>
      <c r="I9" s="552">
        <v>0</v>
      </c>
      <c r="J9" s="552">
        <v>0</v>
      </c>
      <c r="K9" s="552">
        <v>0</v>
      </c>
      <c r="L9" s="552">
        <v>0</v>
      </c>
      <c r="M9" s="552">
        <v>0</v>
      </c>
      <c r="N9" s="552">
        <v>0</v>
      </c>
      <c r="O9" s="552">
        <v>0</v>
      </c>
      <c r="P9" s="552">
        <v>0</v>
      </c>
      <c r="Q9" s="552">
        <v>0</v>
      </c>
      <c r="R9" s="552">
        <v>0</v>
      </c>
      <c r="S9" s="552">
        <v>0</v>
      </c>
      <c r="T9" s="552">
        <v>0</v>
      </c>
      <c r="U9" s="552">
        <v>0</v>
      </c>
      <c r="V9" s="552">
        <v>0</v>
      </c>
      <c r="W9" s="552">
        <v>0</v>
      </c>
      <c r="X9" s="554">
        <f t="shared" si="1"/>
        <v>30</v>
      </c>
      <c r="Y9" s="554">
        <f t="shared" si="2"/>
        <v>0</v>
      </c>
      <c r="Z9" s="554">
        <f t="shared" ref="Z9:Z80" si="3">+Y9+X9</f>
        <v>30</v>
      </c>
    </row>
    <row r="10" spans="1:26" ht="51" hidden="1" outlineLevel="1">
      <c r="A10" s="781"/>
      <c r="B10" s="781"/>
      <c r="C10" s="551" t="s">
        <v>5</v>
      </c>
      <c r="D10" s="553">
        <v>0</v>
      </c>
      <c r="E10" s="552">
        <v>0</v>
      </c>
      <c r="F10" s="552">
        <v>0</v>
      </c>
      <c r="G10" s="553">
        <v>0</v>
      </c>
      <c r="H10" s="553">
        <v>208</v>
      </c>
      <c r="I10" s="553">
        <v>0</v>
      </c>
      <c r="J10" s="552">
        <v>8</v>
      </c>
      <c r="K10" s="553">
        <v>12</v>
      </c>
      <c r="L10" s="553">
        <v>4</v>
      </c>
      <c r="M10" s="553">
        <v>307</v>
      </c>
      <c r="N10" s="553">
        <v>0</v>
      </c>
      <c r="O10" s="552">
        <v>0</v>
      </c>
      <c r="P10" s="552">
        <v>0</v>
      </c>
      <c r="Q10" s="553">
        <v>0</v>
      </c>
      <c r="R10" s="553">
        <v>7</v>
      </c>
      <c r="S10" s="553">
        <v>0</v>
      </c>
      <c r="T10" s="552">
        <v>0</v>
      </c>
      <c r="U10" s="553">
        <v>0</v>
      </c>
      <c r="V10" s="553">
        <v>0</v>
      </c>
      <c r="W10" s="553">
        <v>2</v>
      </c>
      <c r="X10" s="554">
        <f t="shared" si="1"/>
        <v>215</v>
      </c>
      <c r="Y10" s="554">
        <f t="shared" si="2"/>
        <v>333</v>
      </c>
      <c r="Z10" s="554">
        <f t="shared" si="3"/>
        <v>548</v>
      </c>
    </row>
    <row r="11" spans="1:26" ht="25.5" hidden="1" outlineLevel="1">
      <c r="A11" s="781"/>
      <c r="B11" s="781"/>
      <c r="C11" s="551" t="s">
        <v>6</v>
      </c>
      <c r="D11" s="552">
        <v>0</v>
      </c>
      <c r="E11" s="552">
        <v>0</v>
      </c>
      <c r="F11" s="552">
        <v>0</v>
      </c>
      <c r="G11" s="552">
        <v>0</v>
      </c>
      <c r="H11" s="552">
        <v>0</v>
      </c>
      <c r="I11" s="552">
        <v>0</v>
      </c>
      <c r="J11" s="552">
        <v>0</v>
      </c>
      <c r="K11" s="552">
        <v>0</v>
      </c>
      <c r="L11" s="552">
        <v>0</v>
      </c>
      <c r="M11" s="552">
        <v>0</v>
      </c>
      <c r="N11" s="552">
        <v>0</v>
      </c>
      <c r="O11" s="552">
        <v>0</v>
      </c>
      <c r="P11" s="552">
        <v>0</v>
      </c>
      <c r="Q11" s="552">
        <v>0</v>
      </c>
      <c r="R11" s="552">
        <v>0</v>
      </c>
      <c r="S11" s="552">
        <v>0</v>
      </c>
      <c r="T11" s="552">
        <v>0</v>
      </c>
      <c r="U11" s="552">
        <v>0</v>
      </c>
      <c r="V11" s="552">
        <v>0</v>
      </c>
      <c r="W11" s="552">
        <v>0</v>
      </c>
      <c r="X11" s="554">
        <f t="shared" si="1"/>
        <v>0</v>
      </c>
      <c r="Y11" s="554">
        <f t="shared" si="2"/>
        <v>0</v>
      </c>
      <c r="Z11" s="554">
        <f t="shared" si="3"/>
        <v>0</v>
      </c>
    </row>
    <row r="12" spans="1:26" hidden="1" outlineLevel="1">
      <c r="A12" s="781"/>
      <c r="B12" s="781"/>
      <c r="C12" s="551" t="s">
        <v>7</v>
      </c>
      <c r="D12" s="552">
        <v>0</v>
      </c>
      <c r="E12" s="552">
        <v>0</v>
      </c>
      <c r="F12" s="552">
        <v>0</v>
      </c>
      <c r="G12" s="552">
        <v>0</v>
      </c>
      <c r="H12" s="552">
        <v>0</v>
      </c>
      <c r="I12" s="552">
        <v>0</v>
      </c>
      <c r="J12" s="552">
        <v>0</v>
      </c>
      <c r="K12" s="552">
        <v>0</v>
      </c>
      <c r="L12" s="552">
        <v>0</v>
      </c>
      <c r="M12" s="552">
        <v>0</v>
      </c>
      <c r="N12" s="552">
        <v>0</v>
      </c>
      <c r="O12" s="552">
        <v>0</v>
      </c>
      <c r="P12" s="552">
        <v>0</v>
      </c>
      <c r="Q12" s="552">
        <v>0</v>
      </c>
      <c r="R12" s="552">
        <v>0</v>
      </c>
      <c r="S12" s="552">
        <v>0</v>
      </c>
      <c r="T12" s="552">
        <v>0</v>
      </c>
      <c r="U12" s="552">
        <v>0</v>
      </c>
      <c r="V12" s="552">
        <v>0</v>
      </c>
      <c r="W12" s="552">
        <v>0</v>
      </c>
      <c r="X12" s="554">
        <f t="shared" si="1"/>
        <v>0</v>
      </c>
      <c r="Y12" s="554">
        <f t="shared" si="2"/>
        <v>0</v>
      </c>
      <c r="Z12" s="554">
        <f t="shared" si="3"/>
        <v>0</v>
      </c>
    </row>
    <row r="13" spans="1:26" ht="25.5" hidden="1" outlineLevel="1">
      <c r="A13" s="781"/>
      <c r="B13" s="781"/>
      <c r="C13" s="551" t="s">
        <v>8</v>
      </c>
      <c r="D13" s="552">
        <v>0</v>
      </c>
      <c r="E13" s="552">
        <v>0</v>
      </c>
      <c r="F13" s="552">
        <v>0</v>
      </c>
      <c r="G13" s="552">
        <v>0</v>
      </c>
      <c r="H13" s="552">
        <v>0</v>
      </c>
      <c r="I13" s="552">
        <v>0</v>
      </c>
      <c r="J13" s="552">
        <v>0</v>
      </c>
      <c r="K13" s="552">
        <v>0</v>
      </c>
      <c r="L13" s="552">
        <v>0</v>
      </c>
      <c r="M13" s="552">
        <v>0</v>
      </c>
      <c r="N13" s="552">
        <v>0</v>
      </c>
      <c r="O13" s="552">
        <v>0</v>
      </c>
      <c r="P13" s="552">
        <v>0</v>
      </c>
      <c r="Q13" s="552">
        <v>0</v>
      </c>
      <c r="R13" s="552">
        <v>0</v>
      </c>
      <c r="S13" s="552">
        <v>0</v>
      </c>
      <c r="T13" s="552">
        <v>0</v>
      </c>
      <c r="U13" s="552">
        <v>0</v>
      </c>
      <c r="V13" s="552">
        <v>0</v>
      </c>
      <c r="W13" s="552">
        <v>0</v>
      </c>
      <c r="X13" s="554">
        <f t="shared" si="1"/>
        <v>0</v>
      </c>
      <c r="Y13" s="554">
        <f t="shared" si="2"/>
        <v>0</v>
      </c>
      <c r="Z13" s="554">
        <f t="shared" si="3"/>
        <v>0</v>
      </c>
    </row>
    <row r="14" spans="1:26" ht="63.75" hidden="1" outlineLevel="1">
      <c r="A14" s="781"/>
      <c r="B14" s="781"/>
      <c r="C14" s="551" t="s">
        <v>9</v>
      </c>
      <c r="D14" s="552">
        <v>0</v>
      </c>
      <c r="E14" s="552">
        <v>2</v>
      </c>
      <c r="F14" s="552">
        <v>0</v>
      </c>
      <c r="G14" s="552">
        <v>0</v>
      </c>
      <c r="H14" s="553">
        <v>160</v>
      </c>
      <c r="I14" s="553">
        <v>1</v>
      </c>
      <c r="J14" s="552">
        <v>0</v>
      </c>
      <c r="K14" s="552">
        <v>3</v>
      </c>
      <c r="L14" s="552">
        <v>0</v>
      </c>
      <c r="M14" s="553">
        <v>148</v>
      </c>
      <c r="N14" s="552">
        <v>0</v>
      </c>
      <c r="O14" s="552">
        <v>0</v>
      </c>
      <c r="P14" s="552">
        <v>0</v>
      </c>
      <c r="Q14" s="552">
        <v>0</v>
      </c>
      <c r="R14" s="553">
        <v>4</v>
      </c>
      <c r="S14" s="553">
        <v>0</v>
      </c>
      <c r="T14" s="552">
        <v>0</v>
      </c>
      <c r="U14" s="552">
        <v>0</v>
      </c>
      <c r="V14" s="552">
        <v>0</v>
      </c>
      <c r="W14" s="553">
        <v>3</v>
      </c>
      <c r="X14" s="554">
        <f t="shared" si="1"/>
        <v>166</v>
      </c>
      <c r="Y14" s="554">
        <f t="shared" si="2"/>
        <v>155</v>
      </c>
      <c r="Z14" s="554">
        <f t="shared" si="3"/>
        <v>321</v>
      </c>
    </row>
    <row r="15" spans="1:26" hidden="1" outlineLevel="1">
      <c r="A15" s="781"/>
      <c r="B15" s="781" t="s">
        <v>10</v>
      </c>
      <c r="C15" s="551" t="s">
        <v>11</v>
      </c>
      <c r="D15" s="552">
        <v>0</v>
      </c>
      <c r="E15" s="552">
        <v>0</v>
      </c>
      <c r="F15" s="552">
        <v>0</v>
      </c>
      <c r="G15" s="552">
        <v>0</v>
      </c>
      <c r="H15" s="553">
        <v>0</v>
      </c>
      <c r="I15" s="552">
        <v>0</v>
      </c>
      <c r="J15" s="552">
        <v>0</v>
      </c>
      <c r="K15" s="552">
        <v>0</v>
      </c>
      <c r="L15" s="552">
        <v>0</v>
      </c>
      <c r="M15" s="553">
        <v>0</v>
      </c>
      <c r="N15" s="552">
        <v>0</v>
      </c>
      <c r="O15" s="552">
        <v>0</v>
      </c>
      <c r="P15" s="552">
        <v>0</v>
      </c>
      <c r="Q15" s="552">
        <v>0</v>
      </c>
      <c r="R15" s="553">
        <v>0</v>
      </c>
      <c r="S15" s="552">
        <v>0</v>
      </c>
      <c r="T15" s="552">
        <v>0</v>
      </c>
      <c r="U15" s="552">
        <v>0</v>
      </c>
      <c r="V15" s="552">
        <v>0</v>
      </c>
      <c r="W15" s="553">
        <v>0</v>
      </c>
      <c r="X15" s="554">
        <f t="shared" si="1"/>
        <v>0</v>
      </c>
      <c r="Y15" s="554">
        <f t="shared" si="2"/>
        <v>0</v>
      </c>
      <c r="Z15" s="554">
        <f t="shared" si="3"/>
        <v>0</v>
      </c>
    </row>
    <row r="16" spans="1:26" ht="51" hidden="1" outlineLevel="1">
      <c r="A16" s="781"/>
      <c r="B16" s="781"/>
      <c r="C16" s="551" t="s">
        <v>12</v>
      </c>
      <c r="D16" s="552">
        <v>0</v>
      </c>
      <c r="E16" s="552">
        <v>0</v>
      </c>
      <c r="F16" s="552">
        <v>0</v>
      </c>
      <c r="G16" s="552">
        <v>0</v>
      </c>
      <c r="H16" s="552">
        <v>0</v>
      </c>
      <c r="I16" s="552">
        <v>0</v>
      </c>
      <c r="J16" s="552">
        <v>0</v>
      </c>
      <c r="K16" s="552">
        <v>0</v>
      </c>
      <c r="L16" s="552">
        <v>0</v>
      </c>
      <c r="M16" s="552">
        <v>0</v>
      </c>
      <c r="N16" s="552">
        <v>0</v>
      </c>
      <c r="O16" s="552">
        <v>0</v>
      </c>
      <c r="P16" s="552">
        <v>0</v>
      </c>
      <c r="Q16" s="552">
        <v>0</v>
      </c>
      <c r="R16" s="552">
        <v>0</v>
      </c>
      <c r="S16" s="552">
        <v>0</v>
      </c>
      <c r="T16" s="552">
        <v>0</v>
      </c>
      <c r="U16" s="552">
        <v>0</v>
      </c>
      <c r="V16" s="552">
        <v>0</v>
      </c>
      <c r="W16" s="552">
        <v>0</v>
      </c>
      <c r="X16" s="554">
        <f t="shared" si="1"/>
        <v>0</v>
      </c>
      <c r="Y16" s="554">
        <f t="shared" si="2"/>
        <v>0</v>
      </c>
      <c r="Z16" s="554">
        <f t="shared" si="3"/>
        <v>0</v>
      </c>
    </row>
    <row r="17" spans="1:26" ht="25.5" hidden="1" outlineLevel="1">
      <c r="A17" s="781"/>
      <c r="B17" s="781"/>
      <c r="C17" s="551" t="s">
        <v>13</v>
      </c>
      <c r="D17" s="552">
        <v>0</v>
      </c>
      <c r="E17" s="552">
        <v>0</v>
      </c>
      <c r="F17" s="552">
        <v>0</v>
      </c>
      <c r="G17" s="552">
        <v>0</v>
      </c>
      <c r="H17" s="553">
        <v>279</v>
      </c>
      <c r="I17" s="552">
        <v>0</v>
      </c>
      <c r="J17" s="552">
        <v>0</v>
      </c>
      <c r="K17" s="552">
        <v>0</v>
      </c>
      <c r="L17" s="552">
        <v>0</v>
      </c>
      <c r="M17" s="552">
        <v>0</v>
      </c>
      <c r="N17" s="552">
        <v>0</v>
      </c>
      <c r="O17" s="552">
        <v>0</v>
      </c>
      <c r="P17" s="552">
        <v>0</v>
      </c>
      <c r="Q17" s="552">
        <v>0</v>
      </c>
      <c r="R17" s="553">
        <v>47</v>
      </c>
      <c r="S17" s="552">
        <v>0</v>
      </c>
      <c r="T17" s="552">
        <v>0</v>
      </c>
      <c r="U17" s="552">
        <v>0</v>
      </c>
      <c r="V17" s="552">
        <v>0</v>
      </c>
      <c r="W17" s="552">
        <v>0</v>
      </c>
      <c r="X17" s="554">
        <f t="shared" si="1"/>
        <v>326</v>
      </c>
      <c r="Y17" s="554">
        <f t="shared" si="2"/>
        <v>0</v>
      </c>
      <c r="Z17" s="554">
        <f t="shared" si="3"/>
        <v>326</v>
      </c>
    </row>
    <row r="18" spans="1:26" ht="51" hidden="1" outlineLevel="1">
      <c r="A18" s="781"/>
      <c r="B18" s="781"/>
      <c r="C18" s="551" t="s">
        <v>14</v>
      </c>
      <c r="D18" s="552">
        <v>0</v>
      </c>
      <c r="E18" s="552">
        <v>0</v>
      </c>
      <c r="F18" s="552">
        <v>0</v>
      </c>
      <c r="G18" s="552">
        <v>0</v>
      </c>
      <c r="H18" s="553">
        <v>58</v>
      </c>
      <c r="I18" s="552">
        <v>0</v>
      </c>
      <c r="J18" s="552">
        <v>0</v>
      </c>
      <c r="K18" s="552">
        <v>0</v>
      </c>
      <c r="L18" s="552">
        <v>0</v>
      </c>
      <c r="M18" s="552">
        <v>45</v>
      </c>
      <c r="N18" s="552">
        <v>0</v>
      </c>
      <c r="O18" s="552">
        <v>0</v>
      </c>
      <c r="P18" s="552">
        <v>0</v>
      </c>
      <c r="Q18" s="552">
        <v>0</v>
      </c>
      <c r="R18" s="553">
        <v>0</v>
      </c>
      <c r="S18" s="552">
        <v>0</v>
      </c>
      <c r="T18" s="552">
        <v>0</v>
      </c>
      <c r="U18" s="552">
        <v>0</v>
      </c>
      <c r="V18" s="552">
        <v>0</v>
      </c>
      <c r="W18" s="552">
        <v>0</v>
      </c>
      <c r="X18" s="554">
        <f t="shared" si="1"/>
        <v>58</v>
      </c>
      <c r="Y18" s="554">
        <f t="shared" si="2"/>
        <v>45</v>
      </c>
      <c r="Z18" s="554">
        <f t="shared" si="3"/>
        <v>103</v>
      </c>
    </row>
    <row r="19" spans="1:26" ht="51" hidden="1" outlineLevel="1">
      <c r="A19" s="781"/>
      <c r="B19" s="781"/>
      <c r="C19" s="551" t="s">
        <v>15</v>
      </c>
      <c r="D19" s="552">
        <v>0</v>
      </c>
      <c r="E19" s="552">
        <v>0</v>
      </c>
      <c r="F19" s="552">
        <v>3</v>
      </c>
      <c r="G19" s="552">
        <v>0</v>
      </c>
      <c r="H19" s="552">
        <v>40</v>
      </c>
      <c r="I19" s="552">
        <v>0</v>
      </c>
      <c r="J19" s="552">
        <v>4</v>
      </c>
      <c r="K19" s="552">
        <v>0</v>
      </c>
      <c r="L19" s="552">
        <v>0</v>
      </c>
      <c r="M19" s="552">
        <v>1979</v>
      </c>
      <c r="N19" s="552">
        <v>0</v>
      </c>
      <c r="O19" s="552">
        <v>0</v>
      </c>
      <c r="P19" s="552">
        <v>0</v>
      </c>
      <c r="Q19" s="552">
        <v>0</v>
      </c>
      <c r="R19" s="552">
        <v>0</v>
      </c>
      <c r="S19" s="552">
        <v>0</v>
      </c>
      <c r="T19" s="552">
        <v>0</v>
      </c>
      <c r="U19" s="552">
        <v>0</v>
      </c>
      <c r="V19" s="552">
        <v>0</v>
      </c>
      <c r="W19" s="552">
        <v>145</v>
      </c>
      <c r="X19" s="554">
        <f t="shared" si="1"/>
        <v>43</v>
      </c>
      <c r="Y19" s="554">
        <f t="shared" si="2"/>
        <v>2128</v>
      </c>
      <c r="Z19" s="554">
        <f t="shared" si="3"/>
        <v>2171</v>
      </c>
    </row>
    <row r="20" spans="1:26" ht="25.5" hidden="1" outlineLevel="1">
      <c r="A20" s="781"/>
      <c r="B20" s="781"/>
      <c r="C20" s="551" t="s">
        <v>16</v>
      </c>
      <c r="D20" s="553">
        <v>0</v>
      </c>
      <c r="E20" s="552">
        <v>0</v>
      </c>
      <c r="F20" s="553">
        <v>0</v>
      </c>
      <c r="G20" s="552">
        <v>0</v>
      </c>
      <c r="H20" s="553">
        <v>0</v>
      </c>
      <c r="I20" s="553">
        <v>0</v>
      </c>
      <c r="J20" s="552">
        <v>0</v>
      </c>
      <c r="K20" s="552">
        <v>0</v>
      </c>
      <c r="L20" s="552">
        <v>0</v>
      </c>
      <c r="M20" s="552">
        <v>0</v>
      </c>
      <c r="N20" s="553">
        <v>0</v>
      </c>
      <c r="O20" s="552">
        <v>0</v>
      </c>
      <c r="P20" s="553">
        <v>0</v>
      </c>
      <c r="Q20" s="552">
        <v>0</v>
      </c>
      <c r="R20" s="553">
        <v>0</v>
      </c>
      <c r="S20" s="553">
        <v>0</v>
      </c>
      <c r="T20" s="552">
        <v>0</v>
      </c>
      <c r="U20" s="552">
        <v>0</v>
      </c>
      <c r="V20" s="552">
        <v>0</v>
      </c>
      <c r="W20" s="552">
        <v>0</v>
      </c>
      <c r="X20" s="554">
        <f t="shared" si="1"/>
        <v>0</v>
      </c>
      <c r="Y20" s="554">
        <f t="shared" si="2"/>
        <v>0</v>
      </c>
      <c r="Z20" s="554">
        <f t="shared" si="3"/>
        <v>0</v>
      </c>
    </row>
    <row r="21" spans="1:26" ht="51" hidden="1" outlineLevel="1">
      <c r="A21" s="781"/>
      <c r="B21" s="781"/>
      <c r="C21" s="551" t="s">
        <v>17</v>
      </c>
      <c r="D21" s="552">
        <v>0</v>
      </c>
      <c r="E21" s="552">
        <v>0</v>
      </c>
      <c r="F21" s="552">
        <v>0</v>
      </c>
      <c r="G21" s="552">
        <v>0</v>
      </c>
      <c r="H21" s="552">
        <v>45</v>
      </c>
      <c r="I21" s="552">
        <v>0</v>
      </c>
      <c r="J21" s="552">
        <v>0</v>
      </c>
      <c r="K21" s="552">
        <v>0</v>
      </c>
      <c r="L21" s="552">
        <v>0</v>
      </c>
      <c r="M21" s="552">
        <v>0</v>
      </c>
      <c r="N21" s="552">
        <v>0</v>
      </c>
      <c r="O21" s="552">
        <v>0</v>
      </c>
      <c r="P21" s="552">
        <v>0</v>
      </c>
      <c r="Q21" s="552">
        <v>0</v>
      </c>
      <c r="R21" s="552">
        <v>7</v>
      </c>
      <c r="S21" s="552">
        <v>0</v>
      </c>
      <c r="T21" s="552">
        <v>0</v>
      </c>
      <c r="U21" s="552">
        <v>0</v>
      </c>
      <c r="V21" s="552">
        <v>0</v>
      </c>
      <c r="W21" s="552">
        <v>0</v>
      </c>
      <c r="X21" s="554">
        <f t="shared" si="1"/>
        <v>52</v>
      </c>
      <c r="Y21" s="554">
        <f t="shared" si="2"/>
        <v>0</v>
      </c>
      <c r="Z21" s="554">
        <f t="shared" si="3"/>
        <v>52</v>
      </c>
    </row>
    <row r="22" spans="1:26" ht="76.5" hidden="1" outlineLevel="1">
      <c r="A22" s="781"/>
      <c r="B22" s="781"/>
      <c r="C22" s="551" t="s">
        <v>18</v>
      </c>
      <c r="D22" s="552">
        <v>0</v>
      </c>
      <c r="E22" s="552">
        <v>0</v>
      </c>
      <c r="F22" s="552">
        <v>0</v>
      </c>
      <c r="G22" s="552">
        <v>0</v>
      </c>
      <c r="H22" s="552">
        <v>0</v>
      </c>
      <c r="I22" s="552">
        <v>0</v>
      </c>
      <c r="J22" s="552">
        <v>0</v>
      </c>
      <c r="K22" s="552">
        <v>0</v>
      </c>
      <c r="L22" s="552">
        <v>0</v>
      </c>
      <c r="M22" s="552">
        <v>0</v>
      </c>
      <c r="N22" s="552">
        <v>0</v>
      </c>
      <c r="O22" s="552">
        <v>0</v>
      </c>
      <c r="P22" s="552">
        <v>0</v>
      </c>
      <c r="Q22" s="552">
        <v>0</v>
      </c>
      <c r="R22" s="552">
        <v>0</v>
      </c>
      <c r="S22" s="552">
        <v>0</v>
      </c>
      <c r="T22" s="552">
        <v>0</v>
      </c>
      <c r="U22" s="552">
        <v>0</v>
      </c>
      <c r="V22" s="552">
        <v>0</v>
      </c>
      <c r="W22" s="552">
        <v>0</v>
      </c>
      <c r="X22" s="554">
        <f t="shared" si="1"/>
        <v>0</v>
      </c>
      <c r="Y22" s="554">
        <f t="shared" si="2"/>
        <v>0</v>
      </c>
      <c r="Z22" s="554">
        <f t="shared" si="3"/>
        <v>0</v>
      </c>
    </row>
    <row r="23" spans="1:26" ht="51" hidden="1" outlineLevel="1">
      <c r="A23" s="781"/>
      <c r="B23" s="781"/>
      <c r="C23" s="551" t="s">
        <v>19</v>
      </c>
      <c r="D23" s="552">
        <v>0</v>
      </c>
      <c r="E23" s="552">
        <v>0</v>
      </c>
      <c r="F23" s="552">
        <v>0</v>
      </c>
      <c r="G23" s="552">
        <v>0</v>
      </c>
      <c r="H23" s="553">
        <v>36</v>
      </c>
      <c r="I23" s="552">
        <v>0</v>
      </c>
      <c r="J23" s="552">
        <v>0</v>
      </c>
      <c r="K23" s="552">
        <v>0</v>
      </c>
      <c r="L23" s="552">
        <v>0</v>
      </c>
      <c r="M23" s="552">
        <v>0</v>
      </c>
      <c r="N23" s="552">
        <v>0</v>
      </c>
      <c r="O23" s="552">
        <v>0</v>
      </c>
      <c r="P23" s="552">
        <v>0</v>
      </c>
      <c r="Q23" s="552">
        <v>0</v>
      </c>
      <c r="R23" s="553">
        <v>0</v>
      </c>
      <c r="S23" s="552">
        <v>0</v>
      </c>
      <c r="T23" s="552">
        <v>0</v>
      </c>
      <c r="U23" s="552">
        <v>0</v>
      </c>
      <c r="V23" s="552">
        <v>0</v>
      </c>
      <c r="W23" s="552">
        <v>0</v>
      </c>
      <c r="X23" s="554">
        <f t="shared" si="1"/>
        <v>36</v>
      </c>
      <c r="Y23" s="554">
        <f t="shared" si="2"/>
        <v>0</v>
      </c>
      <c r="Z23" s="554">
        <f t="shared" si="3"/>
        <v>36</v>
      </c>
    </row>
    <row r="24" spans="1:26" ht="51" hidden="1" outlineLevel="1">
      <c r="A24" s="781"/>
      <c r="B24" s="551" t="s">
        <v>20</v>
      </c>
      <c r="C24" s="551" t="s">
        <v>21</v>
      </c>
      <c r="D24" s="553">
        <v>0</v>
      </c>
      <c r="E24" s="553">
        <v>4</v>
      </c>
      <c r="F24" s="553">
        <v>9</v>
      </c>
      <c r="G24" s="553">
        <v>0</v>
      </c>
      <c r="H24" s="553">
        <v>1416</v>
      </c>
      <c r="I24" s="553">
        <v>0</v>
      </c>
      <c r="J24" s="552">
        <v>6</v>
      </c>
      <c r="K24" s="553">
        <v>21</v>
      </c>
      <c r="L24" s="552">
        <v>4</v>
      </c>
      <c r="M24" s="553">
        <v>457</v>
      </c>
      <c r="N24" s="553">
        <v>0</v>
      </c>
      <c r="O24" s="553">
        <v>0</v>
      </c>
      <c r="P24" s="553">
        <v>0</v>
      </c>
      <c r="Q24" s="553">
        <v>0</v>
      </c>
      <c r="R24" s="553">
        <v>115</v>
      </c>
      <c r="S24" s="553">
        <v>0</v>
      </c>
      <c r="T24" s="552">
        <v>0</v>
      </c>
      <c r="U24" s="553">
        <v>0</v>
      </c>
      <c r="V24" s="552">
        <v>0</v>
      </c>
      <c r="W24" s="553">
        <v>10</v>
      </c>
      <c r="X24" s="554">
        <f t="shared" si="1"/>
        <v>1544</v>
      </c>
      <c r="Y24" s="554">
        <f t="shared" si="2"/>
        <v>498</v>
      </c>
      <c r="Z24" s="554">
        <f t="shared" si="3"/>
        <v>2042</v>
      </c>
    </row>
    <row r="25" spans="1:26" ht="38.25" hidden="1" outlineLevel="1">
      <c r="A25" s="781"/>
      <c r="B25" s="781" t="s">
        <v>22</v>
      </c>
      <c r="C25" s="551" t="s">
        <v>23</v>
      </c>
      <c r="D25" s="553">
        <v>9</v>
      </c>
      <c r="E25" s="553">
        <v>18</v>
      </c>
      <c r="F25" s="553">
        <v>54</v>
      </c>
      <c r="G25" s="553">
        <v>12</v>
      </c>
      <c r="H25" s="553">
        <v>2141</v>
      </c>
      <c r="I25" s="552">
        <v>0</v>
      </c>
      <c r="J25" s="553">
        <v>0</v>
      </c>
      <c r="K25" s="553">
        <v>0</v>
      </c>
      <c r="L25" s="553">
        <v>4</v>
      </c>
      <c r="M25" s="553">
        <v>154</v>
      </c>
      <c r="N25" s="553">
        <v>0</v>
      </c>
      <c r="O25" s="553">
        <v>0</v>
      </c>
      <c r="P25" s="553">
        <v>0</v>
      </c>
      <c r="Q25" s="553">
        <v>0</v>
      </c>
      <c r="R25" s="553">
        <v>167</v>
      </c>
      <c r="S25" s="552">
        <v>0</v>
      </c>
      <c r="T25" s="553">
        <v>0</v>
      </c>
      <c r="U25" s="553">
        <v>0</v>
      </c>
      <c r="V25" s="553">
        <v>0</v>
      </c>
      <c r="W25" s="553">
        <v>7</v>
      </c>
      <c r="X25" s="554">
        <f t="shared" si="1"/>
        <v>2401</v>
      </c>
      <c r="Y25" s="554">
        <f t="shared" si="2"/>
        <v>165</v>
      </c>
      <c r="Z25" s="554">
        <f t="shared" si="3"/>
        <v>2566</v>
      </c>
    </row>
    <row r="26" spans="1:26" ht="25.5" hidden="1" outlineLevel="1">
      <c r="A26" s="781"/>
      <c r="B26" s="781"/>
      <c r="C26" s="551" t="s">
        <v>24</v>
      </c>
      <c r="D26" s="552">
        <v>1</v>
      </c>
      <c r="E26" s="553">
        <v>4</v>
      </c>
      <c r="F26" s="552">
        <v>9</v>
      </c>
      <c r="G26" s="552">
        <v>0</v>
      </c>
      <c r="H26" s="553">
        <v>222</v>
      </c>
      <c r="I26" s="552">
        <v>0</v>
      </c>
      <c r="J26" s="552">
        <v>0</v>
      </c>
      <c r="K26" s="552">
        <v>0</v>
      </c>
      <c r="L26" s="552">
        <v>0</v>
      </c>
      <c r="M26" s="552">
        <v>0</v>
      </c>
      <c r="N26" s="552">
        <v>0</v>
      </c>
      <c r="O26" s="553">
        <v>0</v>
      </c>
      <c r="P26" s="552">
        <v>0</v>
      </c>
      <c r="Q26" s="552">
        <v>0</v>
      </c>
      <c r="R26" s="553">
        <v>0</v>
      </c>
      <c r="S26" s="552">
        <v>0</v>
      </c>
      <c r="T26" s="552">
        <v>0</v>
      </c>
      <c r="U26" s="552">
        <v>0</v>
      </c>
      <c r="V26" s="552">
        <v>0</v>
      </c>
      <c r="W26" s="552">
        <v>0</v>
      </c>
      <c r="X26" s="554">
        <f t="shared" si="1"/>
        <v>236</v>
      </c>
      <c r="Y26" s="554">
        <f t="shared" si="2"/>
        <v>0</v>
      </c>
      <c r="Z26" s="554">
        <f t="shared" si="3"/>
        <v>236</v>
      </c>
    </row>
    <row r="27" spans="1:26" ht="38.25" hidden="1" outlineLevel="1">
      <c r="A27" s="781"/>
      <c r="B27" s="781"/>
      <c r="C27" s="551" t="s">
        <v>25</v>
      </c>
      <c r="D27" s="552">
        <v>0</v>
      </c>
      <c r="E27" s="552">
        <v>4</v>
      </c>
      <c r="F27" s="553">
        <v>3</v>
      </c>
      <c r="G27" s="552">
        <v>0</v>
      </c>
      <c r="H27" s="553">
        <v>360</v>
      </c>
      <c r="I27" s="552">
        <v>0</v>
      </c>
      <c r="J27" s="552">
        <v>0</v>
      </c>
      <c r="K27" s="552">
        <v>0</v>
      </c>
      <c r="L27" s="552">
        <v>0</v>
      </c>
      <c r="M27" s="552">
        <v>0</v>
      </c>
      <c r="N27" s="552">
        <v>0</v>
      </c>
      <c r="O27" s="552">
        <v>0</v>
      </c>
      <c r="P27" s="553">
        <v>0</v>
      </c>
      <c r="Q27" s="552">
        <v>0</v>
      </c>
      <c r="R27" s="553">
        <v>3</v>
      </c>
      <c r="S27" s="552">
        <v>0</v>
      </c>
      <c r="T27" s="552">
        <v>0</v>
      </c>
      <c r="U27" s="552">
        <v>0</v>
      </c>
      <c r="V27" s="552">
        <v>0</v>
      </c>
      <c r="W27" s="552">
        <v>0</v>
      </c>
      <c r="X27" s="554">
        <f t="shared" si="1"/>
        <v>370</v>
      </c>
      <c r="Y27" s="554">
        <f t="shared" si="2"/>
        <v>0</v>
      </c>
      <c r="Z27" s="554">
        <f t="shared" si="3"/>
        <v>370</v>
      </c>
    </row>
    <row r="28" spans="1:26" ht="38.25" hidden="1" outlineLevel="1">
      <c r="A28" s="781"/>
      <c r="B28" s="781"/>
      <c r="C28" s="551" t="s">
        <v>26</v>
      </c>
      <c r="D28" s="552">
        <v>0</v>
      </c>
      <c r="E28" s="552">
        <v>0</v>
      </c>
      <c r="F28" s="552">
        <v>0</v>
      </c>
      <c r="G28" s="552">
        <v>0</v>
      </c>
      <c r="H28" s="552">
        <v>0</v>
      </c>
      <c r="I28" s="552">
        <v>0</v>
      </c>
      <c r="J28" s="552">
        <v>0</v>
      </c>
      <c r="K28" s="552">
        <v>0</v>
      </c>
      <c r="L28" s="552">
        <v>0</v>
      </c>
      <c r="M28" s="552">
        <v>0</v>
      </c>
      <c r="N28" s="552">
        <v>0</v>
      </c>
      <c r="O28" s="552">
        <v>0</v>
      </c>
      <c r="P28" s="552">
        <v>0</v>
      </c>
      <c r="Q28" s="552">
        <v>0</v>
      </c>
      <c r="R28" s="552">
        <v>0</v>
      </c>
      <c r="S28" s="552">
        <v>0</v>
      </c>
      <c r="T28" s="552">
        <v>0</v>
      </c>
      <c r="U28" s="552">
        <v>0</v>
      </c>
      <c r="V28" s="552">
        <v>0</v>
      </c>
      <c r="W28" s="552">
        <v>0</v>
      </c>
      <c r="X28" s="554">
        <f t="shared" si="1"/>
        <v>0</v>
      </c>
      <c r="Y28" s="554">
        <f t="shared" si="2"/>
        <v>0</v>
      </c>
      <c r="Z28" s="554">
        <f t="shared" si="3"/>
        <v>0</v>
      </c>
    </row>
    <row r="29" spans="1:26" ht="25.5" hidden="1" outlineLevel="1">
      <c r="A29" s="781"/>
      <c r="B29" s="781"/>
      <c r="C29" s="551" t="s">
        <v>27</v>
      </c>
      <c r="D29" s="552">
        <v>0</v>
      </c>
      <c r="E29" s="552">
        <v>0</v>
      </c>
      <c r="F29" s="552">
        <v>0</v>
      </c>
      <c r="G29" s="552">
        <v>0</v>
      </c>
      <c r="H29" s="553">
        <v>174</v>
      </c>
      <c r="I29" s="552">
        <v>0</v>
      </c>
      <c r="J29" s="552">
        <v>0</v>
      </c>
      <c r="K29" s="552">
        <v>0</v>
      </c>
      <c r="L29" s="552">
        <v>0</v>
      </c>
      <c r="M29" s="552">
        <v>0</v>
      </c>
      <c r="N29" s="552">
        <v>0</v>
      </c>
      <c r="O29" s="552">
        <v>0</v>
      </c>
      <c r="P29" s="552">
        <v>0</v>
      </c>
      <c r="Q29" s="552">
        <v>0</v>
      </c>
      <c r="R29" s="553">
        <v>10</v>
      </c>
      <c r="S29" s="552">
        <v>0</v>
      </c>
      <c r="T29" s="552">
        <v>0</v>
      </c>
      <c r="U29" s="552">
        <v>0</v>
      </c>
      <c r="V29" s="552">
        <v>0</v>
      </c>
      <c r="W29" s="552">
        <v>0</v>
      </c>
      <c r="X29" s="554">
        <f t="shared" si="1"/>
        <v>184</v>
      </c>
      <c r="Y29" s="554">
        <f t="shared" si="2"/>
        <v>0</v>
      </c>
      <c r="Z29" s="554">
        <f t="shared" si="3"/>
        <v>184</v>
      </c>
    </row>
    <row r="30" spans="1:26" ht="25.5" hidden="1" outlineLevel="1">
      <c r="A30" s="781"/>
      <c r="B30" s="781"/>
      <c r="C30" s="551" t="s">
        <v>28</v>
      </c>
      <c r="D30" s="552">
        <v>0</v>
      </c>
      <c r="E30" s="552">
        <v>0</v>
      </c>
      <c r="F30" s="552">
        <v>0</v>
      </c>
      <c r="G30" s="552">
        <v>0</v>
      </c>
      <c r="H30" s="552">
        <v>0</v>
      </c>
      <c r="I30" s="552">
        <v>0</v>
      </c>
      <c r="J30" s="552">
        <v>0</v>
      </c>
      <c r="K30" s="552">
        <v>0</v>
      </c>
      <c r="L30" s="552">
        <v>0</v>
      </c>
      <c r="M30" s="552">
        <v>0</v>
      </c>
      <c r="N30" s="552">
        <v>0</v>
      </c>
      <c r="O30" s="552">
        <v>0</v>
      </c>
      <c r="P30" s="552">
        <v>0</v>
      </c>
      <c r="Q30" s="552">
        <v>0</v>
      </c>
      <c r="R30" s="552">
        <v>0</v>
      </c>
      <c r="S30" s="552">
        <v>0</v>
      </c>
      <c r="T30" s="552">
        <v>0</v>
      </c>
      <c r="U30" s="552">
        <v>0</v>
      </c>
      <c r="V30" s="552">
        <v>0</v>
      </c>
      <c r="W30" s="552">
        <v>0</v>
      </c>
      <c r="X30" s="554">
        <f t="shared" si="1"/>
        <v>0</v>
      </c>
      <c r="Y30" s="554">
        <f t="shared" si="2"/>
        <v>0</v>
      </c>
      <c r="Z30" s="554">
        <f t="shared" si="3"/>
        <v>0</v>
      </c>
    </row>
    <row r="31" spans="1:26" ht="25.5" hidden="1" outlineLevel="1">
      <c r="A31" s="781"/>
      <c r="B31" s="781"/>
      <c r="C31" s="551" t="s">
        <v>29</v>
      </c>
      <c r="D31" s="553">
        <v>9</v>
      </c>
      <c r="E31" s="553">
        <v>68</v>
      </c>
      <c r="F31" s="553">
        <v>96</v>
      </c>
      <c r="G31" s="553">
        <v>16</v>
      </c>
      <c r="H31" s="553">
        <v>6110</v>
      </c>
      <c r="I31" s="553">
        <v>9</v>
      </c>
      <c r="J31" s="553">
        <v>27</v>
      </c>
      <c r="K31" s="553">
        <v>60</v>
      </c>
      <c r="L31" s="553">
        <v>12</v>
      </c>
      <c r="M31" s="553">
        <v>2003</v>
      </c>
      <c r="N31" s="553">
        <v>0</v>
      </c>
      <c r="O31" s="553">
        <v>0</v>
      </c>
      <c r="P31" s="553">
        <v>0</v>
      </c>
      <c r="Q31" s="553">
        <v>0</v>
      </c>
      <c r="R31" s="553">
        <v>280</v>
      </c>
      <c r="S31" s="553">
        <v>0</v>
      </c>
      <c r="T31" s="553">
        <v>1</v>
      </c>
      <c r="U31" s="553">
        <v>0</v>
      </c>
      <c r="V31" s="553">
        <v>0</v>
      </c>
      <c r="W31" s="553">
        <v>46</v>
      </c>
      <c r="X31" s="554">
        <f t="shared" si="1"/>
        <v>6579</v>
      </c>
      <c r="Y31" s="554">
        <f t="shared" si="2"/>
        <v>2158</v>
      </c>
      <c r="Z31" s="554">
        <f t="shared" si="3"/>
        <v>8737</v>
      </c>
    </row>
    <row r="32" spans="1:26" ht="25.5" hidden="1" outlineLevel="1">
      <c r="A32" s="781"/>
      <c r="B32" s="781"/>
      <c r="C32" s="551" t="s">
        <v>30</v>
      </c>
      <c r="D32" s="552">
        <v>0</v>
      </c>
      <c r="E32" s="552">
        <v>0</v>
      </c>
      <c r="F32" s="553">
        <v>3</v>
      </c>
      <c r="G32" s="553">
        <v>0</v>
      </c>
      <c r="H32" s="553">
        <v>158</v>
      </c>
      <c r="I32" s="552">
        <v>0</v>
      </c>
      <c r="J32" s="552">
        <v>0</v>
      </c>
      <c r="K32" s="552">
        <v>0</v>
      </c>
      <c r="L32" s="552">
        <v>0</v>
      </c>
      <c r="M32" s="552">
        <v>0</v>
      </c>
      <c r="N32" s="552">
        <v>0</v>
      </c>
      <c r="O32" s="552">
        <v>0</v>
      </c>
      <c r="P32" s="553">
        <v>0</v>
      </c>
      <c r="Q32" s="553">
        <v>0</v>
      </c>
      <c r="R32" s="553">
        <v>16</v>
      </c>
      <c r="S32" s="552">
        <v>0</v>
      </c>
      <c r="T32" s="552">
        <v>0</v>
      </c>
      <c r="U32" s="552">
        <v>0</v>
      </c>
      <c r="V32" s="552">
        <v>0</v>
      </c>
      <c r="W32" s="552">
        <v>0</v>
      </c>
      <c r="X32" s="554">
        <f t="shared" si="1"/>
        <v>177</v>
      </c>
      <c r="Y32" s="554">
        <f t="shared" si="2"/>
        <v>0</v>
      </c>
      <c r="Z32" s="554">
        <f t="shared" si="3"/>
        <v>177</v>
      </c>
    </row>
    <row r="33" spans="1:26" ht="25.5" hidden="1" outlineLevel="1">
      <c r="A33" s="781"/>
      <c r="B33" s="551" t="s">
        <v>31</v>
      </c>
      <c r="C33" s="551" t="s">
        <v>32</v>
      </c>
      <c r="D33" s="553">
        <v>0</v>
      </c>
      <c r="E33" s="552">
        <v>2</v>
      </c>
      <c r="F33" s="552">
        <v>0</v>
      </c>
      <c r="G33" s="552">
        <v>4</v>
      </c>
      <c r="H33" s="553">
        <v>308</v>
      </c>
      <c r="I33" s="552">
        <v>0</v>
      </c>
      <c r="J33" s="552">
        <v>0</v>
      </c>
      <c r="K33" s="552">
        <v>3</v>
      </c>
      <c r="L33" s="552">
        <v>4</v>
      </c>
      <c r="M33" s="552">
        <v>0</v>
      </c>
      <c r="N33" s="553">
        <v>0</v>
      </c>
      <c r="O33" s="552">
        <v>0</v>
      </c>
      <c r="P33" s="552">
        <v>0</v>
      </c>
      <c r="Q33" s="552">
        <v>0</v>
      </c>
      <c r="R33" s="553">
        <v>26</v>
      </c>
      <c r="S33" s="552">
        <v>0</v>
      </c>
      <c r="T33" s="552">
        <v>0</v>
      </c>
      <c r="U33" s="552">
        <v>0</v>
      </c>
      <c r="V33" s="552">
        <v>0</v>
      </c>
      <c r="W33" s="552">
        <v>0</v>
      </c>
      <c r="X33" s="554">
        <f t="shared" si="1"/>
        <v>340</v>
      </c>
      <c r="Y33" s="554">
        <f t="shared" si="2"/>
        <v>7</v>
      </c>
      <c r="Z33" s="554">
        <f t="shared" si="3"/>
        <v>347</v>
      </c>
    </row>
    <row r="34" spans="1:26" ht="38.25" hidden="1" outlineLevel="1">
      <c r="A34" s="781"/>
      <c r="B34" s="781" t="s">
        <v>33</v>
      </c>
      <c r="C34" s="551" t="s">
        <v>34</v>
      </c>
      <c r="D34" s="552">
        <v>1</v>
      </c>
      <c r="E34" s="553">
        <v>4</v>
      </c>
      <c r="F34" s="553">
        <v>3</v>
      </c>
      <c r="G34" s="553">
        <v>0</v>
      </c>
      <c r="H34" s="553">
        <v>562</v>
      </c>
      <c r="I34" s="552">
        <v>0</v>
      </c>
      <c r="J34" s="552">
        <v>2</v>
      </c>
      <c r="K34" s="552">
        <v>6</v>
      </c>
      <c r="L34" s="552">
        <v>4</v>
      </c>
      <c r="M34" s="553">
        <v>148</v>
      </c>
      <c r="N34" s="552">
        <v>0</v>
      </c>
      <c r="O34" s="553">
        <v>0</v>
      </c>
      <c r="P34" s="553">
        <v>0</v>
      </c>
      <c r="Q34" s="553">
        <v>0</v>
      </c>
      <c r="R34" s="553">
        <v>20</v>
      </c>
      <c r="S34" s="552">
        <v>0</v>
      </c>
      <c r="T34" s="552">
        <v>0</v>
      </c>
      <c r="U34" s="552">
        <v>0</v>
      </c>
      <c r="V34" s="552">
        <v>0</v>
      </c>
      <c r="W34" s="553">
        <v>3</v>
      </c>
      <c r="X34" s="554">
        <f t="shared" si="1"/>
        <v>590</v>
      </c>
      <c r="Y34" s="554">
        <f t="shared" si="2"/>
        <v>163</v>
      </c>
      <c r="Z34" s="554">
        <f t="shared" si="3"/>
        <v>753</v>
      </c>
    </row>
    <row r="35" spans="1:26" ht="38.25" hidden="1" outlineLevel="1">
      <c r="A35" s="781"/>
      <c r="B35" s="781"/>
      <c r="C35" s="551" t="s">
        <v>35</v>
      </c>
      <c r="D35" s="552">
        <v>1</v>
      </c>
      <c r="E35" s="553">
        <v>0</v>
      </c>
      <c r="F35" s="553">
        <v>6</v>
      </c>
      <c r="G35" s="553">
        <v>0</v>
      </c>
      <c r="H35" s="553">
        <v>391</v>
      </c>
      <c r="I35" s="552">
        <v>0</v>
      </c>
      <c r="J35" s="552">
        <v>0</v>
      </c>
      <c r="K35" s="552">
        <v>6</v>
      </c>
      <c r="L35" s="552">
        <v>0</v>
      </c>
      <c r="M35" s="553">
        <v>61</v>
      </c>
      <c r="N35" s="552">
        <v>0</v>
      </c>
      <c r="O35" s="553">
        <v>0</v>
      </c>
      <c r="P35" s="553">
        <v>0</v>
      </c>
      <c r="Q35" s="553">
        <v>0</v>
      </c>
      <c r="R35" s="553">
        <v>26</v>
      </c>
      <c r="S35" s="552">
        <v>0</v>
      </c>
      <c r="T35" s="552">
        <v>0</v>
      </c>
      <c r="U35" s="552">
        <v>0</v>
      </c>
      <c r="V35" s="552">
        <v>0</v>
      </c>
      <c r="W35" s="553">
        <v>0</v>
      </c>
      <c r="X35" s="554">
        <f t="shared" si="1"/>
        <v>424</v>
      </c>
      <c r="Y35" s="554">
        <f t="shared" si="2"/>
        <v>67</v>
      </c>
      <c r="Z35" s="554">
        <f t="shared" si="3"/>
        <v>491</v>
      </c>
    </row>
    <row r="36" spans="1:26" ht="38.25" hidden="1" outlineLevel="1">
      <c r="A36" s="781"/>
      <c r="B36" s="781"/>
      <c r="C36" s="551" t="s">
        <v>36</v>
      </c>
      <c r="D36" s="552">
        <v>3</v>
      </c>
      <c r="E36" s="553">
        <v>4</v>
      </c>
      <c r="F36" s="553">
        <v>9</v>
      </c>
      <c r="G36" s="552">
        <v>4</v>
      </c>
      <c r="H36" s="553">
        <v>2950</v>
      </c>
      <c r="I36" s="552">
        <v>2</v>
      </c>
      <c r="J36" s="553">
        <v>2</v>
      </c>
      <c r="K36" s="552">
        <v>12</v>
      </c>
      <c r="L36" s="552">
        <v>8</v>
      </c>
      <c r="M36" s="553">
        <v>858</v>
      </c>
      <c r="N36" s="552">
        <v>0</v>
      </c>
      <c r="O36" s="553">
        <v>0</v>
      </c>
      <c r="P36" s="553">
        <v>0</v>
      </c>
      <c r="Q36" s="552">
        <v>0</v>
      </c>
      <c r="R36" s="553">
        <v>176</v>
      </c>
      <c r="S36" s="552">
        <v>0</v>
      </c>
      <c r="T36" s="553">
        <v>0</v>
      </c>
      <c r="U36" s="552">
        <v>0</v>
      </c>
      <c r="V36" s="552">
        <v>0</v>
      </c>
      <c r="W36" s="553">
        <v>32</v>
      </c>
      <c r="X36" s="554">
        <f t="shared" si="1"/>
        <v>3146</v>
      </c>
      <c r="Y36" s="554">
        <f t="shared" si="2"/>
        <v>914</v>
      </c>
      <c r="Z36" s="554">
        <f t="shared" si="3"/>
        <v>4060</v>
      </c>
    </row>
    <row r="37" spans="1:26" ht="25.5" hidden="1" outlineLevel="1">
      <c r="A37" s="781"/>
      <c r="B37" s="781"/>
      <c r="C37" s="551" t="s">
        <v>37</v>
      </c>
      <c r="D37" s="552">
        <v>0</v>
      </c>
      <c r="E37" s="552">
        <v>2</v>
      </c>
      <c r="F37" s="553">
        <v>0</v>
      </c>
      <c r="G37" s="552">
        <v>0</v>
      </c>
      <c r="H37" s="553">
        <v>64</v>
      </c>
      <c r="I37" s="552">
        <v>0</v>
      </c>
      <c r="J37" s="552">
        <v>0</v>
      </c>
      <c r="K37" s="552">
        <v>0</v>
      </c>
      <c r="L37" s="552">
        <v>0</v>
      </c>
      <c r="M37" s="552">
        <v>0</v>
      </c>
      <c r="N37" s="552">
        <v>0</v>
      </c>
      <c r="O37" s="552">
        <v>0</v>
      </c>
      <c r="P37" s="553">
        <v>0</v>
      </c>
      <c r="Q37" s="552">
        <v>0</v>
      </c>
      <c r="R37" s="553">
        <v>11</v>
      </c>
      <c r="S37" s="552">
        <v>0</v>
      </c>
      <c r="T37" s="552">
        <v>0</v>
      </c>
      <c r="U37" s="552">
        <v>0</v>
      </c>
      <c r="V37" s="552">
        <v>0</v>
      </c>
      <c r="W37" s="552">
        <v>0</v>
      </c>
      <c r="X37" s="554">
        <f t="shared" si="1"/>
        <v>77</v>
      </c>
      <c r="Y37" s="554">
        <f t="shared" si="2"/>
        <v>0</v>
      </c>
      <c r="Z37" s="554">
        <f t="shared" si="3"/>
        <v>77</v>
      </c>
    </row>
    <row r="38" spans="1:26" ht="76.5" hidden="1" outlineLevel="1">
      <c r="A38" s="788"/>
      <c r="B38" s="555" t="s">
        <v>38</v>
      </c>
      <c r="C38" s="555" t="s">
        <v>39</v>
      </c>
      <c r="D38" s="552">
        <v>0</v>
      </c>
      <c r="E38" s="552">
        <v>0</v>
      </c>
      <c r="F38" s="552">
        <v>0</v>
      </c>
      <c r="G38" s="552">
        <v>0</v>
      </c>
      <c r="H38" s="552">
        <v>0</v>
      </c>
      <c r="I38" s="552">
        <v>0</v>
      </c>
      <c r="J38" s="552">
        <v>0</v>
      </c>
      <c r="K38" s="552">
        <v>0</v>
      </c>
      <c r="L38" s="552">
        <v>0</v>
      </c>
      <c r="M38" s="552">
        <v>0</v>
      </c>
      <c r="N38" s="552">
        <v>0</v>
      </c>
      <c r="O38" s="552">
        <v>0</v>
      </c>
      <c r="P38" s="552">
        <v>0</v>
      </c>
      <c r="Q38" s="552">
        <v>0</v>
      </c>
      <c r="R38" s="552">
        <v>0</v>
      </c>
      <c r="S38" s="552">
        <v>0</v>
      </c>
      <c r="T38" s="552">
        <v>0</v>
      </c>
      <c r="U38" s="552">
        <v>0</v>
      </c>
      <c r="V38" s="552">
        <v>0</v>
      </c>
      <c r="W38" s="552">
        <v>0</v>
      </c>
      <c r="X38" s="554">
        <f t="shared" si="1"/>
        <v>0</v>
      </c>
      <c r="Y38" s="554">
        <f t="shared" si="2"/>
        <v>0</v>
      </c>
      <c r="Z38" s="554">
        <f t="shared" si="3"/>
        <v>0</v>
      </c>
    </row>
    <row r="39" spans="1:26" ht="12.95" customHeight="1" collapsed="1">
      <c r="A39" s="797" t="s">
        <v>40</v>
      </c>
      <c r="B39" s="797"/>
      <c r="C39" s="797"/>
      <c r="D39" s="549">
        <f t="shared" ref="D39:Z39" si="4">SUM(D40:D43)</f>
        <v>6</v>
      </c>
      <c r="E39" s="549">
        <f t="shared" si="4"/>
        <v>15</v>
      </c>
      <c r="F39" s="549">
        <f t="shared" si="4"/>
        <v>51</v>
      </c>
      <c r="G39" s="549">
        <f t="shared" si="4"/>
        <v>11</v>
      </c>
      <c r="H39" s="549">
        <f t="shared" si="4"/>
        <v>5857</v>
      </c>
      <c r="I39" s="549">
        <f t="shared" si="4"/>
        <v>1</v>
      </c>
      <c r="J39" s="549">
        <f t="shared" si="4"/>
        <v>4</v>
      </c>
      <c r="K39" s="549">
        <f t="shared" si="4"/>
        <v>15</v>
      </c>
      <c r="L39" s="549">
        <f t="shared" si="4"/>
        <v>0</v>
      </c>
      <c r="M39" s="549">
        <f t="shared" si="4"/>
        <v>2015</v>
      </c>
      <c r="N39" s="549">
        <f t="shared" si="4"/>
        <v>0</v>
      </c>
      <c r="O39" s="549">
        <f t="shared" si="4"/>
        <v>1</v>
      </c>
      <c r="P39" s="549">
        <f t="shared" si="4"/>
        <v>0</v>
      </c>
      <c r="Q39" s="549">
        <f t="shared" si="4"/>
        <v>1</v>
      </c>
      <c r="R39" s="549">
        <f t="shared" si="4"/>
        <v>362</v>
      </c>
      <c r="S39" s="549">
        <f t="shared" si="4"/>
        <v>0</v>
      </c>
      <c r="T39" s="549">
        <f t="shared" si="4"/>
        <v>0</v>
      </c>
      <c r="U39" s="549">
        <f t="shared" si="4"/>
        <v>0</v>
      </c>
      <c r="V39" s="549">
        <f t="shared" si="4"/>
        <v>0</v>
      </c>
      <c r="W39" s="549">
        <f t="shared" si="4"/>
        <v>74</v>
      </c>
      <c r="X39" s="550">
        <f t="shared" si="4"/>
        <v>6304</v>
      </c>
      <c r="Y39" s="550">
        <f t="shared" si="4"/>
        <v>2109</v>
      </c>
      <c r="Z39" s="550">
        <f t="shared" si="4"/>
        <v>8413</v>
      </c>
    </row>
    <row r="40" spans="1:26" ht="76.5" hidden="1" outlineLevel="1">
      <c r="A40" s="796" t="s">
        <v>40</v>
      </c>
      <c r="B40" s="556" t="s">
        <v>41</v>
      </c>
      <c r="C40" s="556" t="s">
        <v>42</v>
      </c>
      <c r="D40" s="552">
        <v>2</v>
      </c>
      <c r="E40" s="553">
        <v>9</v>
      </c>
      <c r="F40" s="553">
        <v>30</v>
      </c>
      <c r="G40" s="552">
        <v>3</v>
      </c>
      <c r="H40" s="553">
        <v>1327</v>
      </c>
      <c r="I40" s="552">
        <v>1</v>
      </c>
      <c r="J40" s="552">
        <v>2</v>
      </c>
      <c r="K40" s="552">
        <v>9</v>
      </c>
      <c r="L40" s="552">
        <v>0</v>
      </c>
      <c r="M40" s="552">
        <v>1495</v>
      </c>
      <c r="N40" s="552">
        <v>0</v>
      </c>
      <c r="O40" s="553">
        <v>1</v>
      </c>
      <c r="P40" s="553">
        <v>0</v>
      </c>
      <c r="Q40" s="552">
        <v>1</v>
      </c>
      <c r="R40" s="553">
        <v>104</v>
      </c>
      <c r="S40" s="552">
        <v>0</v>
      </c>
      <c r="T40" s="552">
        <v>0</v>
      </c>
      <c r="U40" s="552">
        <v>0</v>
      </c>
      <c r="V40" s="552">
        <v>0</v>
      </c>
      <c r="W40" s="552">
        <v>53</v>
      </c>
      <c r="X40" s="554">
        <f>D40+E40+F40+G40+H40+N40+O40+P40+Q40+R40</f>
        <v>1477</v>
      </c>
      <c r="Y40" s="554">
        <f>I40+J40+K40+L40+M40+S40+T40+U40+V40+W40</f>
        <v>1560</v>
      </c>
      <c r="Z40" s="554">
        <f t="shared" si="3"/>
        <v>3037</v>
      </c>
    </row>
    <row r="41" spans="1:26" ht="38.25" hidden="1" outlineLevel="1">
      <c r="A41" s="781"/>
      <c r="B41" s="551" t="s">
        <v>43</v>
      </c>
      <c r="C41" s="551" t="s">
        <v>44</v>
      </c>
      <c r="D41" s="553">
        <v>2</v>
      </c>
      <c r="E41" s="553">
        <v>2</v>
      </c>
      <c r="F41" s="553">
        <v>6</v>
      </c>
      <c r="G41" s="552">
        <v>4</v>
      </c>
      <c r="H41" s="553">
        <v>951</v>
      </c>
      <c r="I41" s="552">
        <v>0</v>
      </c>
      <c r="J41" s="552">
        <v>0</v>
      </c>
      <c r="K41" s="552">
        <v>0</v>
      </c>
      <c r="L41" s="552">
        <v>0</v>
      </c>
      <c r="M41" s="552">
        <v>0</v>
      </c>
      <c r="N41" s="553">
        <v>0</v>
      </c>
      <c r="O41" s="553">
        <v>0</v>
      </c>
      <c r="P41" s="553">
        <v>0</v>
      </c>
      <c r="Q41" s="552">
        <v>0</v>
      </c>
      <c r="R41" s="553">
        <v>49</v>
      </c>
      <c r="S41" s="552">
        <v>0</v>
      </c>
      <c r="T41" s="552">
        <v>0</v>
      </c>
      <c r="U41" s="552">
        <v>0</v>
      </c>
      <c r="V41" s="552">
        <v>0</v>
      </c>
      <c r="W41" s="552">
        <v>0</v>
      </c>
      <c r="X41" s="554">
        <f>D41+E41+F41+G41+H41+N41+O41+P41+Q41+R41</f>
        <v>1014</v>
      </c>
      <c r="Y41" s="554">
        <f>I41+J41+K41+L41+M41+S41+T41+U41+V41+W41</f>
        <v>0</v>
      </c>
      <c r="Z41" s="554">
        <f t="shared" si="3"/>
        <v>1014</v>
      </c>
    </row>
    <row r="42" spans="1:26" ht="89.25" hidden="1" outlineLevel="1">
      <c r="A42" s="781"/>
      <c r="B42" s="551" t="s">
        <v>45</v>
      </c>
      <c r="C42" s="551" t="s">
        <v>46</v>
      </c>
      <c r="D42" s="552">
        <v>2</v>
      </c>
      <c r="E42" s="552">
        <v>0</v>
      </c>
      <c r="F42" s="552">
        <v>3</v>
      </c>
      <c r="G42" s="552">
        <v>0</v>
      </c>
      <c r="H42" s="553">
        <v>126</v>
      </c>
      <c r="I42" s="552">
        <v>0</v>
      </c>
      <c r="J42" s="552">
        <v>0</v>
      </c>
      <c r="K42" s="552">
        <v>0</v>
      </c>
      <c r="L42" s="552">
        <v>0</v>
      </c>
      <c r="M42" s="553">
        <v>30</v>
      </c>
      <c r="N42" s="552">
        <v>0</v>
      </c>
      <c r="O42" s="552">
        <v>0</v>
      </c>
      <c r="P42" s="552">
        <v>0</v>
      </c>
      <c r="Q42" s="552">
        <v>0</v>
      </c>
      <c r="R42" s="553">
        <v>3</v>
      </c>
      <c r="S42" s="552">
        <v>0</v>
      </c>
      <c r="T42" s="552">
        <v>0</v>
      </c>
      <c r="U42" s="552">
        <v>0</v>
      </c>
      <c r="V42" s="552">
        <v>0</v>
      </c>
      <c r="W42" s="553">
        <v>5</v>
      </c>
      <c r="X42" s="554">
        <f>D42+E42+F42+G42+H42+N42+O42+P42+Q42+R42</f>
        <v>134</v>
      </c>
      <c r="Y42" s="554">
        <f>I42+J42+K42+L42+M42+S42+T42+U42+V42+W42</f>
        <v>35</v>
      </c>
      <c r="Z42" s="554">
        <f t="shared" si="3"/>
        <v>169</v>
      </c>
    </row>
    <row r="43" spans="1:26" ht="76.5" hidden="1" outlineLevel="1">
      <c r="A43" s="788"/>
      <c r="B43" s="555" t="s">
        <v>47</v>
      </c>
      <c r="C43" s="555" t="s">
        <v>48</v>
      </c>
      <c r="D43" s="552">
        <v>0</v>
      </c>
      <c r="E43" s="553">
        <v>4</v>
      </c>
      <c r="F43" s="553">
        <v>12</v>
      </c>
      <c r="G43" s="552">
        <v>4</v>
      </c>
      <c r="H43" s="553">
        <v>3453</v>
      </c>
      <c r="I43" s="552">
        <v>0</v>
      </c>
      <c r="J43" s="552">
        <v>2</v>
      </c>
      <c r="K43" s="552">
        <v>6</v>
      </c>
      <c r="L43" s="552">
        <v>0</v>
      </c>
      <c r="M43" s="553">
        <v>490</v>
      </c>
      <c r="N43" s="552">
        <v>0</v>
      </c>
      <c r="O43" s="553">
        <v>0</v>
      </c>
      <c r="P43" s="553">
        <v>0</v>
      </c>
      <c r="Q43" s="552">
        <v>0</v>
      </c>
      <c r="R43" s="553">
        <v>206</v>
      </c>
      <c r="S43" s="552">
        <v>0</v>
      </c>
      <c r="T43" s="552">
        <v>0</v>
      </c>
      <c r="U43" s="552">
        <v>0</v>
      </c>
      <c r="V43" s="552">
        <v>0</v>
      </c>
      <c r="W43" s="553">
        <v>16</v>
      </c>
      <c r="X43" s="554">
        <f>D43+E43+F43+G43+H43+N43+O43+P43+Q43+R43</f>
        <v>3679</v>
      </c>
      <c r="Y43" s="554">
        <f>I43+J43+K43+L43+M43+S43+T43+U43+V43+W43</f>
        <v>514</v>
      </c>
      <c r="Z43" s="554">
        <f t="shared" si="3"/>
        <v>4193</v>
      </c>
    </row>
    <row r="44" spans="1:26" ht="12.95" customHeight="1" collapsed="1">
      <c r="A44" s="797" t="s">
        <v>49</v>
      </c>
      <c r="B44" s="797"/>
      <c r="C44" s="797"/>
      <c r="D44" s="549">
        <f t="shared" ref="D44:Z44" si="5">SUM(D45:D49)</f>
        <v>1</v>
      </c>
      <c r="E44" s="549">
        <f t="shared" si="5"/>
        <v>18</v>
      </c>
      <c r="F44" s="549">
        <f t="shared" si="5"/>
        <v>24</v>
      </c>
      <c r="G44" s="549">
        <f t="shared" si="5"/>
        <v>8</v>
      </c>
      <c r="H44" s="549">
        <f t="shared" si="5"/>
        <v>1883</v>
      </c>
      <c r="I44" s="549">
        <f t="shared" si="5"/>
        <v>2</v>
      </c>
      <c r="J44" s="549">
        <f t="shared" si="5"/>
        <v>8</v>
      </c>
      <c r="K44" s="549">
        <f t="shared" si="5"/>
        <v>27</v>
      </c>
      <c r="L44" s="549">
        <f t="shared" si="5"/>
        <v>8</v>
      </c>
      <c r="M44" s="549">
        <f t="shared" si="5"/>
        <v>171</v>
      </c>
      <c r="N44" s="549">
        <f t="shared" si="5"/>
        <v>0</v>
      </c>
      <c r="O44" s="549">
        <f t="shared" si="5"/>
        <v>0</v>
      </c>
      <c r="P44" s="549">
        <f t="shared" si="5"/>
        <v>0</v>
      </c>
      <c r="Q44" s="549">
        <f t="shared" si="5"/>
        <v>0</v>
      </c>
      <c r="R44" s="549">
        <f t="shared" si="5"/>
        <v>145</v>
      </c>
      <c r="S44" s="549">
        <f t="shared" si="5"/>
        <v>0</v>
      </c>
      <c r="T44" s="549">
        <f t="shared" si="5"/>
        <v>0</v>
      </c>
      <c r="U44" s="549">
        <f t="shared" si="5"/>
        <v>0</v>
      </c>
      <c r="V44" s="549">
        <f t="shared" si="5"/>
        <v>0</v>
      </c>
      <c r="W44" s="549">
        <f t="shared" si="5"/>
        <v>12</v>
      </c>
      <c r="X44" s="550">
        <f t="shared" si="5"/>
        <v>2079</v>
      </c>
      <c r="Y44" s="550">
        <f t="shared" si="5"/>
        <v>228</v>
      </c>
      <c r="Z44" s="550">
        <f t="shared" si="5"/>
        <v>2307</v>
      </c>
    </row>
    <row r="45" spans="1:26" hidden="1" outlineLevel="1">
      <c r="A45" s="796" t="s">
        <v>49</v>
      </c>
      <c r="B45" s="796" t="s">
        <v>50</v>
      </c>
      <c r="C45" s="556" t="s">
        <v>51</v>
      </c>
      <c r="D45" s="552">
        <v>0</v>
      </c>
      <c r="E45" s="553">
        <v>4</v>
      </c>
      <c r="F45" s="553">
        <v>9</v>
      </c>
      <c r="G45" s="553">
        <v>0</v>
      </c>
      <c r="H45" s="553">
        <v>282</v>
      </c>
      <c r="I45" s="552">
        <v>2</v>
      </c>
      <c r="J45" s="553">
        <v>6</v>
      </c>
      <c r="K45" s="552">
        <v>18</v>
      </c>
      <c r="L45" s="552">
        <v>8</v>
      </c>
      <c r="M45" s="553">
        <v>131</v>
      </c>
      <c r="N45" s="552">
        <v>0</v>
      </c>
      <c r="O45" s="553">
        <v>0</v>
      </c>
      <c r="P45" s="553">
        <v>0</v>
      </c>
      <c r="Q45" s="553">
        <v>0</v>
      </c>
      <c r="R45" s="553">
        <v>6</v>
      </c>
      <c r="S45" s="552">
        <v>0</v>
      </c>
      <c r="T45" s="553">
        <v>0</v>
      </c>
      <c r="U45" s="552">
        <v>0</v>
      </c>
      <c r="V45" s="552">
        <v>0</v>
      </c>
      <c r="W45" s="553">
        <v>12</v>
      </c>
      <c r="X45" s="554">
        <f>D45+E45+F45+G45+H45+N45+O45+P45+Q45+R45</f>
        <v>301</v>
      </c>
      <c r="Y45" s="554">
        <f>I45+J45+K45+L45+M45+S45+T45+U45+V45+W45</f>
        <v>177</v>
      </c>
      <c r="Z45" s="554">
        <f t="shared" si="3"/>
        <v>478</v>
      </c>
    </row>
    <row r="46" spans="1:26" hidden="1" outlineLevel="1">
      <c r="A46" s="781"/>
      <c r="B46" s="781"/>
      <c r="C46" s="551" t="s">
        <v>52</v>
      </c>
      <c r="D46" s="552">
        <v>0</v>
      </c>
      <c r="E46" s="552">
        <v>0</v>
      </c>
      <c r="F46" s="553">
        <v>0</v>
      </c>
      <c r="G46" s="552">
        <v>0</v>
      </c>
      <c r="H46" s="553">
        <v>30</v>
      </c>
      <c r="I46" s="552">
        <v>0</v>
      </c>
      <c r="J46" s="552">
        <v>0</v>
      </c>
      <c r="K46" s="553">
        <v>0</v>
      </c>
      <c r="L46" s="552">
        <v>0</v>
      </c>
      <c r="M46" s="553">
        <v>35</v>
      </c>
      <c r="N46" s="552">
        <v>0</v>
      </c>
      <c r="O46" s="552">
        <v>0</v>
      </c>
      <c r="P46" s="553">
        <v>0</v>
      </c>
      <c r="Q46" s="552">
        <v>0</v>
      </c>
      <c r="R46" s="553">
        <v>0</v>
      </c>
      <c r="S46" s="552">
        <v>0</v>
      </c>
      <c r="T46" s="552">
        <v>0</v>
      </c>
      <c r="U46" s="553">
        <v>0</v>
      </c>
      <c r="V46" s="552">
        <v>0</v>
      </c>
      <c r="W46" s="553">
        <v>0</v>
      </c>
      <c r="X46" s="554">
        <f>D46+E46+F46+G46+H46+N46+O46+P46+Q46+R46</f>
        <v>30</v>
      </c>
      <c r="Y46" s="554">
        <f>I46+J46+K46+L46+M46+S46+T46+U46+V46+W46</f>
        <v>35</v>
      </c>
      <c r="Z46" s="554">
        <f t="shared" si="3"/>
        <v>65</v>
      </c>
    </row>
    <row r="47" spans="1:26" hidden="1" outlineLevel="1">
      <c r="A47" s="781"/>
      <c r="B47" s="781"/>
      <c r="C47" s="551" t="s">
        <v>53</v>
      </c>
      <c r="D47" s="552">
        <v>0</v>
      </c>
      <c r="E47" s="552">
        <v>0</v>
      </c>
      <c r="F47" s="552">
        <v>0</v>
      </c>
      <c r="G47" s="552">
        <v>0</v>
      </c>
      <c r="H47" s="552">
        <v>0</v>
      </c>
      <c r="I47" s="552">
        <v>0</v>
      </c>
      <c r="J47" s="552">
        <v>0</v>
      </c>
      <c r="K47" s="552">
        <v>0</v>
      </c>
      <c r="L47" s="552">
        <v>0</v>
      </c>
      <c r="M47" s="552">
        <v>0</v>
      </c>
      <c r="N47" s="552">
        <v>0</v>
      </c>
      <c r="O47" s="552">
        <v>0</v>
      </c>
      <c r="P47" s="552">
        <v>0</v>
      </c>
      <c r="Q47" s="552">
        <v>0</v>
      </c>
      <c r="R47" s="552">
        <v>0</v>
      </c>
      <c r="S47" s="552">
        <v>0</v>
      </c>
      <c r="T47" s="552">
        <v>0</v>
      </c>
      <c r="U47" s="552">
        <v>0</v>
      </c>
      <c r="V47" s="552">
        <v>0</v>
      </c>
      <c r="W47" s="552">
        <v>0</v>
      </c>
      <c r="X47" s="554">
        <f>D47+E47+F47+G47+H47+N47+O47+P47+Q47+R47</f>
        <v>0</v>
      </c>
      <c r="Y47" s="554">
        <f>I47+J47+K47+L47+M47+S47+T47+U47+V47+W47</f>
        <v>0</v>
      </c>
      <c r="Z47" s="554">
        <f t="shared" si="3"/>
        <v>0</v>
      </c>
    </row>
    <row r="48" spans="1:26" ht="25.5" hidden="1" outlineLevel="1">
      <c r="A48" s="781"/>
      <c r="B48" s="781" t="s">
        <v>54</v>
      </c>
      <c r="C48" s="551" t="s">
        <v>55</v>
      </c>
      <c r="D48" s="552">
        <v>1</v>
      </c>
      <c r="E48" s="552">
        <v>14</v>
      </c>
      <c r="F48" s="553">
        <v>15</v>
      </c>
      <c r="G48" s="553">
        <v>8</v>
      </c>
      <c r="H48" s="553">
        <v>1155</v>
      </c>
      <c r="I48" s="552">
        <v>0</v>
      </c>
      <c r="J48" s="552">
        <v>2</v>
      </c>
      <c r="K48" s="552">
        <v>6</v>
      </c>
      <c r="L48" s="552">
        <v>0</v>
      </c>
      <c r="M48" s="553">
        <v>5</v>
      </c>
      <c r="N48" s="552">
        <v>0</v>
      </c>
      <c r="O48" s="552">
        <v>0</v>
      </c>
      <c r="P48" s="553">
        <v>0</v>
      </c>
      <c r="Q48" s="553">
        <v>0</v>
      </c>
      <c r="R48" s="553">
        <v>83</v>
      </c>
      <c r="S48" s="552">
        <v>0</v>
      </c>
      <c r="T48" s="552">
        <v>0</v>
      </c>
      <c r="U48" s="552">
        <v>0</v>
      </c>
      <c r="V48" s="552">
        <v>0</v>
      </c>
      <c r="W48" s="553">
        <v>0</v>
      </c>
      <c r="X48" s="554">
        <f>D48+E48+F48+G48+H48+N48+O48+P48+Q48+R48</f>
        <v>1276</v>
      </c>
      <c r="Y48" s="554">
        <f>I48+J48+K48+L48+M48+S48+T48+U48+V48+W48</f>
        <v>13</v>
      </c>
      <c r="Z48" s="554">
        <f t="shared" si="3"/>
        <v>1289</v>
      </c>
    </row>
    <row r="49" spans="1:26" ht="25.5" hidden="1" outlineLevel="1">
      <c r="A49" s="781"/>
      <c r="B49" s="781"/>
      <c r="C49" s="551" t="s">
        <v>56</v>
      </c>
      <c r="D49" s="552">
        <v>0</v>
      </c>
      <c r="E49" s="552">
        <v>0</v>
      </c>
      <c r="F49" s="553">
        <v>0</v>
      </c>
      <c r="G49" s="552">
        <v>0</v>
      </c>
      <c r="H49" s="553">
        <v>416</v>
      </c>
      <c r="I49" s="552">
        <v>0</v>
      </c>
      <c r="J49" s="552">
        <v>0</v>
      </c>
      <c r="K49" s="552">
        <v>3</v>
      </c>
      <c r="L49" s="552">
        <v>0</v>
      </c>
      <c r="M49" s="553">
        <v>0</v>
      </c>
      <c r="N49" s="552">
        <v>0</v>
      </c>
      <c r="O49" s="552">
        <v>0</v>
      </c>
      <c r="P49" s="553">
        <v>0</v>
      </c>
      <c r="Q49" s="552">
        <v>0</v>
      </c>
      <c r="R49" s="553">
        <v>56</v>
      </c>
      <c r="S49" s="552">
        <v>0</v>
      </c>
      <c r="T49" s="552">
        <v>0</v>
      </c>
      <c r="U49" s="552">
        <v>0</v>
      </c>
      <c r="V49" s="552">
        <v>0</v>
      </c>
      <c r="W49" s="553">
        <v>0</v>
      </c>
      <c r="X49" s="554">
        <f>D49+E49+F49+G49+H49+N49+O49+P49+Q49+R49</f>
        <v>472</v>
      </c>
      <c r="Y49" s="554">
        <f>I49+J49+K49+L49+M49+S49+T49+U49+V49+W49</f>
        <v>3</v>
      </c>
      <c r="Z49" s="554">
        <f t="shared" si="3"/>
        <v>475</v>
      </c>
    </row>
    <row r="50" spans="1:26" ht="12.95" customHeight="1" collapsed="1">
      <c r="A50" s="797" t="s">
        <v>57</v>
      </c>
      <c r="B50" s="797"/>
      <c r="C50" s="797"/>
      <c r="D50" s="549">
        <f t="shared" ref="D50:Z50" si="6">SUM(D51:D53)</f>
        <v>316</v>
      </c>
      <c r="E50" s="549">
        <f t="shared" si="6"/>
        <v>748</v>
      </c>
      <c r="F50" s="549">
        <f t="shared" si="6"/>
        <v>1488</v>
      </c>
      <c r="G50" s="549">
        <f t="shared" si="6"/>
        <v>804</v>
      </c>
      <c r="H50" s="549">
        <f t="shared" si="6"/>
        <v>100967</v>
      </c>
      <c r="I50" s="549">
        <f t="shared" si="6"/>
        <v>0</v>
      </c>
      <c r="J50" s="549">
        <f t="shared" si="6"/>
        <v>2</v>
      </c>
      <c r="K50" s="549">
        <f t="shared" si="6"/>
        <v>3</v>
      </c>
      <c r="L50" s="549">
        <f t="shared" si="6"/>
        <v>0</v>
      </c>
      <c r="M50" s="549">
        <f t="shared" si="6"/>
        <v>40</v>
      </c>
      <c r="N50" s="549">
        <f t="shared" si="6"/>
        <v>1</v>
      </c>
      <c r="O50" s="549">
        <f t="shared" si="6"/>
        <v>0</v>
      </c>
      <c r="P50" s="549">
        <f t="shared" si="6"/>
        <v>0</v>
      </c>
      <c r="Q50" s="549">
        <f t="shared" si="6"/>
        <v>0</v>
      </c>
      <c r="R50" s="549">
        <f t="shared" si="6"/>
        <v>2071</v>
      </c>
      <c r="S50" s="549">
        <f t="shared" si="6"/>
        <v>0</v>
      </c>
      <c r="T50" s="549">
        <f t="shared" si="6"/>
        <v>0</v>
      </c>
      <c r="U50" s="549">
        <f t="shared" si="6"/>
        <v>0</v>
      </c>
      <c r="V50" s="549">
        <f t="shared" si="6"/>
        <v>0</v>
      </c>
      <c r="W50" s="549">
        <f t="shared" si="6"/>
        <v>0</v>
      </c>
      <c r="X50" s="550">
        <f t="shared" si="6"/>
        <v>106395</v>
      </c>
      <c r="Y50" s="550">
        <f t="shared" si="6"/>
        <v>45</v>
      </c>
      <c r="Z50" s="550">
        <f t="shared" si="6"/>
        <v>106440</v>
      </c>
    </row>
    <row r="51" spans="1:26" ht="63.75" hidden="1" outlineLevel="1">
      <c r="A51" s="781" t="s">
        <v>57</v>
      </c>
      <c r="B51" s="551" t="s">
        <v>58</v>
      </c>
      <c r="C51" s="551" t="s">
        <v>59</v>
      </c>
      <c r="D51" s="553">
        <v>103</v>
      </c>
      <c r="E51" s="553">
        <v>222</v>
      </c>
      <c r="F51" s="553">
        <v>768</v>
      </c>
      <c r="G51" s="553">
        <v>264</v>
      </c>
      <c r="H51" s="553">
        <v>42942</v>
      </c>
      <c r="I51" s="552">
        <v>0</v>
      </c>
      <c r="J51" s="552">
        <v>0</v>
      </c>
      <c r="K51" s="552">
        <v>0</v>
      </c>
      <c r="L51" s="552">
        <v>0</v>
      </c>
      <c r="M51" s="553">
        <v>0</v>
      </c>
      <c r="N51" s="553">
        <v>0</v>
      </c>
      <c r="O51" s="553">
        <v>0</v>
      </c>
      <c r="P51" s="553">
        <v>0</v>
      </c>
      <c r="Q51" s="553">
        <v>0</v>
      </c>
      <c r="R51" s="553">
        <v>1019</v>
      </c>
      <c r="S51" s="552">
        <v>0</v>
      </c>
      <c r="T51" s="552">
        <v>0</v>
      </c>
      <c r="U51" s="552">
        <v>0</v>
      </c>
      <c r="V51" s="552">
        <v>0</v>
      </c>
      <c r="W51" s="553">
        <v>0</v>
      </c>
      <c r="X51" s="554">
        <f>D51+E51+F51+G51+H51+N51+O51+P51+Q51+R51</f>
        <v>45318</v>
      </c>
      <c r="Y51" s="554">
        <f>I51+J51+K51+L51+M51+S51+T51+U51+V51+W51</f>
        <v>0</v>
      </c>
      <c r="Z51" s="554">
        <f t="shared" si="3"/>
        <v>45318</v>
      </c>
    </row>
    <row r="52" spans="1:26" hidden="1" outlineLevel="1">
      <c r="A52" s="781"/>
      <c r="B52" s="781" t="s">
        <v>60</v>
      </c>
      <c r="C52" s="551" t="s">
        <v>61</v>
      </c>
      <c r="D52" s="553">
        <v>213</v>
      </c>
      <c r="E52" s="553">
        <v>526</v>
      </c>
      <c r="F52" s="553">
        <v>720</v>
      </c>
      <c r="G52" s="553">
        <v>540</v>
      </c>
      <c r="H52" s="553">
        <v>58025</v>
      </c>
      <c r="I52" s="552">
        <v>0</v>
      </c>
      <c r="J52" s="552">
        <v>2</v>
      </c>
      <c r="K52" s="552">
        <v>3</v>
      </c>
      <c r="L52" s="552">
        <v>0</v>
      </c>
      <c r="M52" s="552">
        <v>40</v>
      </c>
      <c r="N52" s="553">
        <v>1</v>
      </c>
      <c r="O52" s="553">
        <v>0</v>
      </c>
      <c r="P52" s="553">
        <v>0</v>
      </c>
      <c r="Q52" s="553">
        <v>0</v>
      </c>
      <c r="R52" s="553">
        <v>1052</v>
      </c>
      <c r="S52" s="552">
        <v>0</v>
      </c>
      <c r="T52" s="552">
        <v>0</v>
      </c>
      <c r="U52" s="552">
        <v>0</v>
      </c>
      <c r="V52" s="552">
        <v>0</v>
      </c>
      <c r="W52" s="552">
        <v>0</v>
      </c>
      <c r="X52" s="554">
        <f>D52+E52+F52+G52+H52+N52+O52+P52+Q52+R52</f>
        <v>61077</v>
      </c>
      <c r="Y52" s="554">
        <f>I52+J52+K52+L52+M52+S52+T52+U52+V52+W52</f>
        <v>45</v>
      </c>
      <c r="Z52" s="554">
        <f t="shared" si="3"/>
        <v>61122</v>
      </c>
    </row>
    <row r="53" spans="1:26" ht="25.5" hidden="1" outlineLevel="1">
      <c r="A53" s="781"/>
      <c r="B53" s="781"/>
      <c r="C53" s="551" t="s">
        <v>62</v>
      </c>
      <c r="D53" s="552">
        <v>0</v>
      </c>
      <c r="E53" s="552">
        <v>0</v>
      </c>
      <c r="F53" s="552">
        <v>0</v>
      </c>
      <c r="G53" s="552">
        <v>0</v>
      </c>
      <c r="H53" s="553">
        <v>0</v>
      </c>
      <c r="I53" s="552">
        <v>0</v>
      </c>
      <c r="J53" s="552">
        <v>0</v>
      </c>
      <c r="K53" s="552">
        <v>0</v>
      </c>
      <c r="L53" s="552">
        <v>0</v>
      </c>
      <c r="M53" s="552">
        <v>0</v>
      </c>
      <c r="N53" s="552">
        <v>0</v>
      </c>
      <c r="O53" s="552">
        <v>0</v>
      </c>
      <c r="P53" s="552">
        <v>0</v>
      </c>
      <c r="Q53" s="552">
        <v>0</v>
      </c>
      <c r="R53" s="553">
        <v>0</v>
      </c>
      <c r="S53" s="552">
        <v>0</v>
      </c>
      <c r="T53" s="552">
        <v>0</v>
      </c>
      <c r="U53" s="552">
        <v>0</v>
      </c>
      <c r="V53" s="552">
        <v>0</v>
      </c>
      <c r="W53" s="552">
        <v>0</v>
      </c>
      <c r="X53" s="554">
        <f>D53+E53+F53+G53+H53+N53+O53+P53+Q53+R53</f>
        <v>0</v>
      </c>
      <c r="Y53" s="554">
        <f>I53+J53+K53+L53+M53+S53+T53+U53+V53+W53</f>
        <v>0</v>
      </c>
      <c r="Z53" s="554">
        <f t="shared" si="3"/>
        <v>0</v>
      </c>
    </row>
    <row r="54" spans="1:26" ht="12.95" customHeight="1" collapsed="1">
      <c r="A54" s="797" t="s">
        <v>63</v>
      </c>
      <c r="B54" s="797"/>
      <c r="C54" s="797"/>
      <c r="D54" s="549">
        <f t="shared" ref="D54:Z54" si="7">SUM(D55:D56)</f>
        <v>3</v>
      </c>
      <c r="E54" s="549">
        <f t="shared" si="7"/>
        <v>6</v>
      </c>
      <c r="F54" s="549">
        <f t="shared" si="7"/>
        <v>6</v>
      </c>
      <c r="G54" s="549">
        <f t="shared" si="7"/>
        <v>16</v>
      </c>
      <c r="H54" s="549">
        <f t="shared" si="7"/>
        <v>778</v>
      </c>
      <c r="I54" s="549">
        <f t="shared" si="7"/>
        <v>0</v>
      </c>
      <c r="J54" s="549">
        <f t="shared" si="7"/>
        <v>0</v>
      </c>
      <c r="K54" s="549">
        <f t="shared" si="7"/>
        <v>0</v>
      </c>
      <c r="L54" s="549">
        <f t="shared" si="7"/>
        <v>0</v>
      </c>
      <c r="M54" s="549">
        <f t="shared" si="7"/>
        <v>0</v>
      </c>
      <c r="N54" s="549">
        <f t="shared" si="7"/>
        <v>0</v>
      </c>
      <c r="O54" s="549">
        <f t="shared" si="7"/>
        <v>0</v>
      </c>
      <c r="P54" s="549">
        <f t="shared" si="7"/>
        <v>0</v>
      </c>
      <c r="Q54" s="549">
        <f t="shared" si="7"/>
        <v>0</v>
      </c>
      <c r="R54" s="549">
        <f t="shared" si="7"/>
        <v>28</v>
      </c>
      <c r="S54" s="549">
        <f t="shared" si="7"/>
        <v>0</v>
      </c>
      <c r="T54" s="549">
        <f t="shared" si="7"/>
        <v>0</v>
      </c>
      <c r="U54" s="549">
        <f t="shared" si="7"/>
        <v>0</v>
      </c>
      <c r="V54" s="549">
        <f t="shared" si="7"/>
        <v>0</v>
      </c>
      <c r="W54" s="549">
        <f t="shared" si="7"/>
        <v>0</v>
      </c>
      <c r="X54" s="550">
        <f t="shared" si="7"/>
        <v>837</v>
      </c>
      <c r="Y54" s="550">
        <f t="shared" si="7"/>
        <v>0</v>
      </c>
      <c r="Z54" s="550">
        <f t="shared" si="7"/>
        <v>837</v>
      </c>
    </row>
    <row r="55" spans="1:26" ht="38.25" hidden="1" outlineLevel="1">
      <c r="A55" s="781" t="s">
        <v>63</v>
      </c>
      <c r="B55" s="551" t="s">
        <v>64</v>
      </c>
      <c r="C55" s="551" t="s">
        <v>65</v>
      </c>
      <c r="D55" s="552">
        <v>3</v>
      </c>
      <c r="E55" s="553">
        <v>6</v>
      </c>
      <c r="F55" s="553">
        <v>3</v>
      </c>
      <c r="G55" s="553">
        <v>12</v>
      </c>
      <c r="H55" s="553">
        <v>758</v>
      </c>
      <c r="I55" s="552">
        <v>0</v>
      </c>
      <c r="J55" s="552">
        <v>0</v>
      </c>
      <c r="K55" s="552">
        <v>0</v>
      </c>
      <c r="L55" s="552">
        <v>0</v>
      </c>
      <c r="M55" s="552">
        <v>0</v>
      </c>
      <c r="N55" s="552">
        <v>0</v>
      </c>
      <c r="O55" s="553">
        <v>0</v>
      </c>
      <c r="P55" s="553">
        <v>0</v>
      </c>
      <c r="Q55" s="553">
        <v>0</v>
      </c>
      <c r="R55" s="553">
        <v>28</v>
      </c>
      <c r="S55" s="552">
        <v>0</v>
      </c>
      <c r="T55" s="552">
        <v>0</v>
      </c>
      <c r="U55" s="552">
        <v>0</v>
      </c>
      <c r="V55" s="552">
        <v>0</v>
      </c>
      <c r="W55" s="552">
        <v>0</v>
      </c>
      <c r="X55" s="554">
        <f>D55+E55+F55+G55+H55+N55+O55+P55+Q55+R55</f>
        <v>810</v>
      </c>
      <c r="Y55" s="554">
        <f>I55+J55+K55+L55+M55+S55+T55+U55+V55+W55</f>
        <v>0</v>
      </c>
      <c r="Z55" s="554">
        <f t="shared" si="3"/>
        <v>810</v>
      </c>
    </row>
    <row r="56" spans="1:26" ht="38.25" hidden="1" outlineLevel="1">
      <c r="A56" s="781"/>
      <c r="B56" s="551" t="s">
        <v>66</v>
      </c>
      <c r="C56" s="551" t="s">
        <v>67</v>
      </c>
      <c r="D56" s="552">
        <v>0</v>
      </c>
      <c r="E56" s="552">
        <v>0</v>
      </c>
      <c r="F56" s="553">
        <v>3</v>
      </c>
      <c r="G56" s="552">
        <v>4</v>
      </c>
      <c r="H56" s="552">
        <v>20</v>
      </c>
      <c r="I56" s="552">
        <v>0</v>
      </c>
      <c r="J56" s="552">
        <v>0</v>
      </c>
      <c r="K56" s="552">
        <v>0</v>
      </c>
      <c r="L56" s="552">
        <v>0</v>
      </c>
      <c r="M56" s="552">
        <v>0</v>
      </c>
      <c r="N56" s="552">
        <v>0</v>
      </c>
      <c r="O56" s="552">
        <v>0</v>
      </c>
      <c r="P56" s="553">
        <v>0</v>
      </c>
      <c r="Q56" s="552">
        <v>0</v>
      </c>
      <c r="R56" s="552">
        <v>0</v>
      </c>
      <c r="S56" s="552">
        <v>0</v>
      </c>
      <c r="T56" s="552">
        <v>0</v>
      </c>
      <c r="U56" s="552">
        <v>0</v>
      </c>
      <c r="V56" s="552">
        <v>0</v>
      </c>
      <c r="W56" s="552">
        <v>0</v>
      </c>
      <c r="X56" s="554">
        <f>D56+E56+F56+G56+H56+N56+O56+P56+Q56+R56</f>
        <v>27</v>
      </c>
      <c r="Y56" s="554">
        <f>I56+J56+K56+L56+M56+S56+T56+U56+V56+W56</f>
        <v>0</v>
      </c>
      <c r="Z56" s="554">
        <f t="shared" si="3"/>
        <v>27</v>
      </c>
    </row>
    <row r="57" spans="1:26" ht="12.95" customHeight="1" collapsed="1">
      <c r="A57" s="797" t="s">
        <v>68</v>
      </c>
      <c r="B57" s="797"/>
      <c r="C57" s="797"/>
      <c r="D57" s="549">
        <f t="shared" ref="D57:Z57" si="8">SUM(D58:D60)</f>
        <v>26</v>
      </c>
      <c r="E57" s="549">
        <f t="shared" si="8"/>
        <v>72</v>
      </c>
      <c r="F57" s="549">
        <f t="shared" si="8"/>
        <v>225</v>
      </c>
      <c r="G57" s="549">
        <f t="shared" si="8"/>
        <v>70</v>
      </c>
      <c r="H57" s="549">
        <f t="shared" si="8"/>
        <v>11264</v>
      </c>
      <c r="I57" s="549">
        <f t="shared" si="8"/>
        <v>0</v>
      </c>
      <c r="J57" s="549">
        <f t="shared" si="8"/>
        <v>2</v>
      </c>
      <c r="K57" s="549">
        <f t="shared" si="8"/>
        <v>3</v>
      </c>
      <c r="L57" s="549">
        <f t="shared" si="8"/>
        <v>0</v>
      </c>
      <c r="M57" s="549">
        <f t="shared" si="8"/>
        <v>178</v>
      </c>
      <c r="N57" s="549">
        <f t="shared" si="8"/>
        <v>0</v>
      </c>
      <c r="O57" s="549">
        <f t="shared" si="8"/>
        <v>0</v>
      </c>
      <c r="P57" s="549">
        <f t="shared" si="8"/>
        <v>3</v>
      </c>
      <c r="Q57" s="549">
        <f t="shared" si="8"/>
        <v>6</v>
      </c>
      <c r="R57" s="549">
        <f t="shared" si="8"/>
        <v>570</v>
      </c>
      <c r="S57" s="549">
        <f t="shared" si="8"/>
        <v>0</v>
      </c>
      <c r="T57" s="549">
        <f t="shared" si="8"/>
        <v>0</v>
      </c>
      <c r="U57" s="549">
        <f t="shared" si="8"/>
        <v>0</v>
      </c>
      <c r="V57" s="549">
        <f t="shared" si="8"/>
        <v>0</v>
      </c>
      <c r="W57" s="549">
        <f t="shared" si="8"/>
        <v>14</v>
      </c>
      <c r="X57" s="550">
        <f t="shared" si="8"/>
        <v>12236</v>
      </c>
      <c r="Y57" s="550">
        <f t="shared" si="8"/>
        <v>197</v>
      </c>
      <c r="Z57" s="550">
        <f t="shared" si="8"/>
        <v>12433</v>
      </c>
    </row>
    <row r="58" spans="1:26" ht="51" hidden="1" outlineLevel="1">
      <c r="A58" s="781" t="s">
        <v>68</v>
      </c>
      <c r="B58" s="551" t="s">
        <v>69</v>
      </c>
      <c r="C58" s="551" t="s">
        <v>70</v>
      </c>
      <c r="D58" s="553">
        <v>3</v>
      </c>
      <c r="E58" s="552">
        <v>0</v>
      </c>
      <c r="F58" s="553">
        <v>27</v>
      </c>
      <c r="G58" s="553">
        <v>8</v>
      </c>
      <c r="H58" s="553">
        <v>693</v>
      </c>
      <c r="I58" s="552">
        <v>0</v>
      </c>
      <c r="J58" s="552">
        <v>0</v>
      </c>
      <c r="K58" s="552">
        <v>0</v>
      </c>
      <c r="L58" s="552">
        <v>0</v>
      </c>
      <c r="M58" s="552">
        <v>0</v>
      </c>
      <c r="N58" s="553">
        <v>0</v>
      </c>
      <c r="O58" s="552">
        <v>0</v>
      </c>
      <c r="P58" s="553">
        <v>0</v>
      </c>
      <c r="Q58" s="553">
        <v>0</v>
      </c>
      <c r="R58" s="553">
        <v>13</v>
      </c>
      <c r="S58" s="552">
        <v>0</v>
      </c>
      <c r="T58" s="552">
        <v>0</v>
      </c>
      <c r="U58" s="552">
        <v>0</v>
      </c>
      <c r="V58" s="552">
        <v>0</v>
      </c>
      <c r="W58" s="552">
        <v>0</v>
      </c>
      <c r="X58" s="554">
        <f>D58+E58+F58+G58+H58+N58+O58+P58+Q58+R58</f>
        <v>744</v>
      </c>
      <c r="Y58" s="554">
        <f>I58+J58+K58+L58+M58+S58+T58+U58+V58+W58</f>
        <v>0</v>
      </c>
      <c r="Z58" s="554">
        <f t="shared" si="3"/>
        <v>744</v>
      </c>
    </row>
    <row r="59" spans="1:26" ht="38.25" hidden="1" outlineLevel="1">
      <c r="A59" s="781"/>
      <c r="B59" s="781" t="s">
        <v>71</v>
      </c>
      <c r="C59" s="551" t="s">
        <v>72</v>
      </c>
      <c r="D59" s="553">
        <v>0</v>
      </c>
      <c r="E59" s="552">
        <v>2</v>
      </c>
      <c r="F59" s="553">
        <v>9</v>
      </c>
      <c r="G59" s="553">
        <v>16</v>
      </c>
      <c r="H59" s="553">
        <v>690</v>
      </c>
      <c r="I59" s="552">
        <v>0</v>
      </c>
      <c r="J59" s="552">
        <v>0</v>
      </c>
      <c r="K59" s="552">
        <v>0</v>
      </c>
      <c r="L59" s="552">
        <v>0</v>
      </c>
      <c r="M59" s="552">
        <v>0</v>
      </c>
      <c r="N59" s="553">
        <v>0</v>
      </c>
      <c r="O59" s="552">
        <v>0</v>
      </c>
      <c r="P59" s="553">
        <v>0</v>
      </c>
      <c r="Q59" s="553">
        <v>0</v>
      </c>
      <c r="R59" s="553">
        <v>20</v>
      </c>
      <c r="S59" s="552">
        <v>0</v>
      </c>
      <c r="T59" s="552">
        <v>0</v>
      </c>
      <c r="U59" s="552">
        <v>0</v>
      </c>
      <c r="V59" s="552">
        <v>0</v>
      </c>
      <c r="W59" s="552">
        <v>0</v>
      </c>
      <c r="X59" s="554">
        <f>D59+E59+F59+G59+H59+N59+O59+P59+Q59+R59</f>
        <v>737</v>
      </c>
      <c r="Y59" s="554">
        <f>I59+J59+K59+L59+M59+S59+T59+U59+V59+W59</f>
        <v>0</v>
      </c>
      <c r="Z59" s="554">
        <f t="shared" si="3"/>
        <v>737</v>
      </c>
    </row>
    <row r="60" spans="1:26" ht="38.25" hidden="1" outlineLevel="1">
      <c r="A60" s="781"/>
      <c r="B60" s="781"/>
      <c r="C60" s="551" t="s">
        <v>73</v>
      </c>
      <c r="D60" s="553">
        <v>23</v>
      </c>
      <c r="E60" s="553">
        <v>70</v>
      </c>
      <c r="F60" s="553">
        <v>189</v>
      </c>
      <c r="G60" s="553">
        <v>46</v>
      </c>
      <c r="H60" s="553">
        <v>9881</v>
      </c>
      <c r="I60" s="552">
        <v>0</v>
      </c>
      <c r="J60" s="552">
        <v>2</v>
      </c>
      <c r="K60" s="552">
        <v>3</v>
      </c>
      <c r="L60" s="552">
        <v>0</v>
      </c>
      <c r="M60" s="553">
        <v>178</v>
      </c>
      <c r="N60" s="553">
        <v>0</v>
      </c>
      <c r="O60" s="553">
        <v>0</v>
      </c>
      <c r="P60" s="553">
        <v>3</v>
      </c>
      <c r="Q60" s="553">
        <v>6</v>
      </c>
      <c r="R60" s="553">
        <v>537</v>
      </c>
      <c r="S60" s="552">
        <v>0</v>
      </c>
      <c r="T60" s="552">
        <v>0</v>
      </c>
      <c r="U60" s="552">
        <v>0</v>
      </c>
      <c r="V60" s="552">
        <v>0</v>
      </c>
      <c r="W60" s="553">
        <v>14</v>
      </c>
      <c r="X60" s="554">
        <f>D60+E60+F60+G60+H60+N60+O60+P60+Q60+R60</f>
        <v>10755</v>
      </c>
      <c r="Y60" s="554">
        <f>I60+J60+K60+L60+M60+S60+T60+U60+V60+W60</f>
        <v>197</v>
      </c>
      <c r="Z60" s="554">
        <f t="shared" si="3"/>
        <v>10952</v>
      </c>
    </row>
    <row r="61" spans="1:26" ht="12.95" customHeight="1" collapsed="1">
      <c r="A61" s="797" t="s">
        <v>74</v>
      </c>
      <c r="B61" s="797"/>
      <c r="C61" s="797"/>
      <c r="D61" s="549">
        <f t="shared" ref="D61:Z61" si="9">SUM(D62:D71)</f>
        <v>26</v>
      </c>
      <c r="E61" s="549">
        <f t="shared" si="9"/>
        <v>90</v>
      </c>
      <c r="F61" s="549">
        <f t="shared" si="9"/>
        <v>252</v>
      </c>
      <c r="G61" s="549">
        <f t="shared" si="9"/>
        <v>72</v>
      </c>
      <c r="H61" s="549">
        <f t="shared" si="9"/>
        <v>28018</v>
      </c>
      <c r="I61" s="549">
        <f t="shared" si="9"/>
        <v>1</v>
      </c>
      <c r="J61" s="549">
        <f t="shared" si="9"/>
        <v>4</v>
      </c>
      <c r="K61" s="549">
        <f t="shared" si="9"/>
        <v>18</v>
      </c>
      <c r="L61" s="549">
        <f t="shared" si="9"/>
        <v>0</v>
      </c>
      <c r="M61" s="549">
        <f t="shared" si="9"/>
        <v>490</v>
      </c>
      <c r="N61" s="549">
        <f t="shared" si="9"/>
        <v>0</v>
      </c>
      <c r="O61" s="549">
        <f t="shared" si="9"/>
        <v>0</v>
      </c>
      <c r="P61" s="549">
        <f t="shared" si="9"/>
        <v>0</v>
      </c>
      <c r="Q61" s="549">
        <f t="shared" si="9"/>
        <v>0</v>
      </c>
      <c r="R61" s="549">
        <f t="shared" si="9"/>
        <v>1914</v>
      </c>
      <c r="S61" s="549">
        <f t="shared" si="9"/>
        <v>0</v>
      </c>
      <c r="T61" s="549">
        <f t="shared" si="9"/>
        <v>0</v>
      </c>
      <c r="U61" s="549">
        <f t="shared" si="9"/>
        <v>0</v>
      </c>
      <c r="V61" s="549">
        <f t="shared" si="9"/>
        <v>0</v>
      </c>
      <c r="W61" s="549">
        <f t="shared" si="9"/>
        <v>66</v>
      </c>
      <c r="X61" s="550">
        <f t="shared" si="9"/>
        <v>30372</v>
      </c>
      <c r="Y61" s="550">
        <f t="shared" si="9"/>
        <v>579</v>
      </c>
      <c r="Z61" s="550">
        <f t="shared" si="9"/>
        <v>30951</v>
      </c>
    </row>
    <row r="62" spans="1:26" ht="63.75" hidden="1" outlineLevel="1">
      <c r="A62" s="781" t="s">
        <v>74</v>
      </c>
      <c r="B62" s="781" t="s">
        <v>75</v>
      </c>
      <c r="C62" s="551" t="s">
        <v>76</v>
      </c>
      <c r="D62" s="553">
        <v>8</v>
      </c>
      <c r="E62" s="553">
        <v>26</v>
      </c>
      <c r="F62" s="553">
        <v>156</v>
      </c>
      <c r="G62" s="553">
        <v>40</v>
      </c>
      <c r="H62" s="553">
        <v>17112</v>
      </c>
      <c r="I62" s="552">
        <v>0</v>
      </c>
      <c r="J62" s="552">
        <v>2</v>
      </c>
      <c r="K62" s="552">
        <v>3</v>
      </c>
      <c r="L62" s="552">
        <v>0</v>
      </c>
      <c r="M62" s="553">
        <v>342</v>
      </c>
      <c r="N62" s="553">
        <v>0</v>
      </c>
      <c r="O62" s="553">
        <v>0</v>
      </c>
      <c r="P62" s="553">
        <v>0</v>
      </c>
      <c r="Q62" s="553">
        <v>0</v>
      </c>
      <c r="R62" s="553">
        <v>1283</v>
      </c>
      <c r="S62" s="552">
        <v>0</v>
      </c>
      <c r="T62" s="552">
        <v>0</v>
      </c>
      <c r="U62" s="552">
        <v>0</v>
      </c>
      <c r="V62" s="552">
        <v>0</v>
      </c>
      <c r="W62" s="553">
        <v>58</v>
      </c>
      <c r="X62" s="554">
        <f t="shared" ref="X62:X71" si="10">D62+E62+F62+G62+H62+N62+O62+P62+Q62+R62</f>
        <v>18625</v>
      </c>
      <c r="Y62" s="554">
        <f t="shared" ref="Y62:Y71" si="11">I62+J62+K62+L62+M62+S62+T62+U62+V62+W62</f>
        <v>405</v>
      </c>
      <c r="Z62" s="554">
        <f t="shared" si="3"/>
        <v>19030</v>
      </c>
    </row>
    <row r="63" spans="1:26" ht="63.75" hidden="1" outlineLevel="1">
      <c r="A63" s="781"/>
      <c r="B63" s="781"/>
      <c r="C63" s="551" t="s">
        <v>77</v>
      </c>
      <c r="D63" s="553">
        <v>3</v>
      </c>
      <c r="E63" s="553">
        <v>8</v>
      </c>
      <c r="F63" s="553">
        <v>27</v>
      </c>
      <c r="G63" s="552">
        <v>8</v>
      </c>
      <c r="H63" s="553">
        <v>4084</v>
      </c>
      <c r="I63" s="552">
        <v>0</v>
      </c>
      <c r="J63" s="552">
        <v>0</v>
      </c>
      <c r="K63" s="552">
        <v>0</v>
      </c>
      <c r="L63" s="552">
        <v>0</v>
      </c>
      <c r="M63" s="552">
        <v>0</v>
      </c>
      <c r="N63" s="553">
        <v>0</v>
      </c>
      <c r="O63" s="553">
        <v>0</v>
      </c>
      <c r="P63" s="553">
        <v>0</v>
      </c>
      <c r="Q63" s="552">
        <v>0</v>
      </c>
      <c r="R63" s="553">
        <v>332</v>
      </c>
      <c r="S63" s="552">
        <v>0</v>
      </c>
      <c r="T63" s="552">
        <v>0</v>
      </c>
      <c r="U63" s="552">
        <v>0</v>
      </c>
      <c r="V63" s="552">
        <v>0</v>
      </c>
      <c r="W63" s="552">
        <v>0</v>
      </c>
      <c r="X63" s="554">
        <f t="shared" si="10"/>
        <v>4462</v>
      </c>
      <c r="Y63" s="554">
        <f t="shared" si="11"/>
        <v>0</v>
      </c>
      <c r="Z63" s="554">
        <f t="shared" si="3"/>
        <v>4462</v>
      </c>
    </row>
    <row r="64" spans="1:26" ht="38.25" hidden="1" outlineLevel="1">
      <c r="A64" s="781"/>
      <c r="B64" s="781" t="s">
        <v>78</v>
      </c>
      <c r="C64" s="551" t="s">
        <v>79</v>
      </c>
      <c r="D64" s="553">
        <v>5</v>
      </c>
      <c r="E64" s="553">
        <v>30</v>
      </c>
      <c r="F64" s="553">
        <v>21</v>
      </c>
      <c r="G64" s="553">
        <v>4</v>
      </c>
      <c r="H64" s="553">
        <v>1957</v>
      </c>
      <c r="I64" s="552">
        <v>0</v>
      </c>
      <c r="J64" s="552">
        <v>0</v>
      </c>
      <c r="K64" s="552">
        <v>0</v>
      </c>
      <c r="L64" s="552">
        <v>0</v>
      </c>
      <c r="M64" s="553">
        <v>90</v>
      </c>
      <c r="N64" s="553">
        <v>0</v>
      </c>
      <c r="O64" s="553">
        <v>0</v>
      </c>
      <c r="P64" s="553">
        <v>0</v>
      </c>
      <c r="Q64" s="553">
        <v>0</v>
      </c>
      <c r="R64" s="553">
        <v>82</v>
      </c>
      <c r="S64" s="552">
        <v>0</v>
      </c>
      <c r="T64" s="552">
        <v>0</v>
      </c>
      <c r="U64" s="552">
        <v>0</v>
      </c>
      <c r="V64" s="552">
        <v>0</v>
      </c>
      <c r="W64" s="553">
        <v>8</v>
      </c>
      <c r="X64" s="554">
        <f t="shared" si="10"/>
        <v>2099</v>
      </c>
      <c r="Y64" s="554">
        <f t="shared" si="11"/>
        <v>98</v>
      </c>
      <c r="Z64" s="554">
        <f t="shared" si="3"/>
        <v>2197</v>
      </c>
    </row>
    <row r="65" spans="1:26" ht="25.5" hidden="1" outlineLevel="1">
      <c r="A65" s="781"/>
      <c r="B65" s="781"/>
      <c r="C65" s="551" t="s">
        <v>80</v>
      </c>
      <c r="D65" s="552">
        <v>0</v>
      </c>
      <c r="E65" s="552">
        <v>0</v>
      </c>
      <c r="F65" s="552">
        <v>0</v>
      </c>
      <c r="G65" s="552">
        <v>0</v>
      </c>
      <c r="H65" s="552">
        <v>0</v>
      </c>
      <c r="I65" s="552">
        <v>0</v>
      </c>
      <c r="J65" s="552">
        <v>0</v>
      </c>
      <c r="K65" s="552">
        <v>0</v>
      </c>
      <c r="L65" s="552">
        <v>0</v>
      </c>
      <c r="M65" s="552">
        <v>0</v>
      </c>
      <c r="N65" s="552">
        <v>0</v>
      </c>
      <c r="O65" s="552">
        <v>0</v>
      </c>
      <c r="P65" s="552">
        <v>0</v>
      </c>
      <c r="Q65" s="552">
        <v>0</v>
      </c>
      <c r="R65" s="552">
        <v>0</v>
      </c>
      <c r="S65" s="552">
        <v>0</v>
      </c>
      <c r="T65" s="552">
        <v>0</v>
      </c>
      <c r="U65" s="552">
        <v>0</v>
      </c>
      <c r="V65" s="552">
        <v>0</v>
      </c>
      <c r="W65" s="552">
        <v>0</v>
      </c>
      <c r="X65" s="554">
        <f t="shared" si="10"/>
        <v>0</v>
      </c>
      <c r="Y65" s="554">
        <f t="shared" si="11"/>
        <v>0</v>
      </c>
      <c r="Z65" s="554">
        <f t="shared" si="3"/>
        <v>0</v>
      </c>
    </row>
    <row r="66" spans="1:26" hidden="1" outlineLevel="1">
      <c r="A66" s="781"/>
      <c r="B66" s="781"/>
      <c r="C66" s="551" t="s">
        <v>81</v>
      </c>
      <c r="D66" s="552">
        <v>0</v>
      </c>
      <c r="E66" s="552">
        <v>0</v>
      </c>
      <c r="F66" s="553">
        <v>3</v>
      </c>
      <c r="G66" s="552">
        <v>0</v>
      </c>
      <c r="H66" s="553">
        <v>267</v>
      </c>
      <c r="I66" s="552">
        <v>0</v>
      </c>
      <c r="J66" s="552">
        <v>0</v>
      </c>
      <c r="K66" s="552">
        <v>0</v>
      </c>
      <c r="L66" s="552">
        <v>0</v>
      </c>
      <c r="M66" s="552">
        <v>0</v>
      </c>
      <c r="N66" s="552">
        <v>0</v>
      </c>
      <c r="O66" s="552">
        <v>0</v>
      </c>
      <c r="P66" s="553">
        <v>0</v>
      </c>
      <c r="Q66" s="552">
        <v>0</v>
      </c>
      <c r="R66" s="553">
        <v>10</v>
      </c>
      <c r="S66" s="552">
        <v>0</v>
      </c>
      <c r="T66" s="552">
        <v>0</v>
      </c>
      <c r="U66" s="552">
        <v>0</v>
      </c>
      <c r="V66" s="552">
        <v>0</v>
      </c>
      <c r="W66" s="552">
        <v>0</v>
      </c>
      <c r="X66" s="554">
        <f t="shared" si="10"/>
        <v>280</v>
      </c>
      <c r="Y66" s="554">
        <f t="shared" si="11"/>
        <v>0</v>
      </c>
      <c r="Z66" s="554">
        <f t="shared" si="3"/>
        <v>280</v>
      </c>
    </row>
    <row r="67" spans="1:26" ht="25.5" hidden="1" outlineLevel="1">
      <c r="A67" s="781"/>
      <c r="B67" s="781"/>
      <c r="C67" s="551" t="s">
        <v>82</v>
      </c>
      <c r="D67" s="552">
        <v>0</v>
      </c>
      <c r="E67" s="552">
        <v>0</v>
      </c>
      <c r="F67" s="552">
        <v>0</v>
      </c>
      <c r="G67" s="552">
        <v>0</v>
      </c>
      <c r="H67" s="553">
        <v>0</v>
      </c>
      <c r="I67" s="552">
        <v>0</v>
      </c>
      <c r="J67" s="552">
        <v>0</v>
      </c>
      <c r="K67" s="552">
        <v>0</v>
      </c>
      <c r="L67" s="552">
        <v>0</v>
      </c>
      <c r="M67" s="552">
        <v>0</v>
      </c>
      <c r="N67" s="552">
        <v>0</v>
      </c>
      <c r="O67" s="552">
        <v>0</v>
      </c>
      <c r="P67" s="552">
        <v>0</v>
      </c>
      <c r="Q67" s="552">
        <v>0</v>
      </c>
      <c r="R67" s="553">
        <v>0</v>
      </c>
      <c r="S67" s="552">
        <v>0</v>
      </c>
      <c r="T67" s="552">
        <v>0</v>
      </c>
      <c r="U67" s="552">
        <v>0</v>
      </c>
      <c r="V67" s="552">
        <v>0</v>
      </c>
      <c r="W67" s="552">
        <v>0</v>
      </c>
      <c r="X67" s="554">
        <f t="shared" si="10"/>
        <v>0</v>
      </c>
      <c r="Y67" s="554">
        <f t="shared" si="11"/>
        <v>0</v>
      </c>
      <c r="Z67" s="554">
        <f t="shared" si="3"/>
        <v>0</v>
      </c>
    </row>
    <row r="68" spans="1:26" ht="25.5" hidden="1" outlineLevel="1">
      <c r="A68" s="781"/>
      <c r="B68" s="781"/>
      <c r="C68" s="551" t="s">
        <v>83</v>
      </c>
      <c r="D68" s="552">
        <v>0</v>
      </c>
      <c r="E68" s="552">
        <v>0</v>
      </c>
      <c r="F68" s="552">
        <v>0</v>
      </c>
      <c r="G68" s="552">
        <v>0</v>
      </c>
      <c r="H68" s="553">
        <v>0</v>
      </c>
      <c r="I68" s="552">
        <v>0</v>
      </c>
      <c r="J68" s="552">
        <v>0</v>
      </c>
      <c r="K68" s="552">
        <v>0</v>
      </c>
      <c r="L68" s="552">
        <v>0</v>
      </c>
      <c r="M68" s="552">
        <v>0</v>
      </c>
      <c r="N68" s="552">
        <v>0</v>
      </c>
      <c r="O68" s="552">
        <v>0</v>
      </c>
      <c r="P68" s="552">
        <v>0</v>
      </c>
      <c r="Q68" s="552">
        <v>0</v>
      </c>
      <c r="R68" s="553">
        <v>0</v>
      </c>
      <c r="S68" s="552">
        <v>0</v>
      </c>
      <c r="T68" s="552">
        <v>0</v>
      </c>
      <c r="U68" s="552">
        <v>0</v>
      </c>
      <c r="V68" s="552">
        <v>0</v>
      </c>
      <c r="W68" s="552">
        <v>0</v>
      </c>
      <c r="X68" s="554">
        <f t="shared" si="10"/>
        <v>0</v>
      </c>
      <c r="Y68" s="554">
        <f t="shared" si="11"/>
        <v>0</v>
      </c>
      <c r="Z68" s="554">
        <f t="shared" si="3"/>
        <v>0</v>
      </c>
    </row>
    <row r="69" spans="1:26" ht="51" hidden="1" outlineLevel="1">
      <c r="A69" s="781"/>
      <c r="B69" s="781"/>
      <c r="C69" s="551" t="s">
        <v>84</v>
      </c>
      <c r="D69" s="552">
        <v>0</v>
      </c>
      <c r="E69" s="553">
        <v>0</v>
      </c>
      <c r="F69" s="552">
        <v>0</v>
      </c>
      <c r="G69" s="552">
        <v>0</v>
      </c>
      <c r="H69" s="553">
        <v>0</v>
      </c>
      <c r="I69" s="552">
        <v>0</v>
      </c>
      <c r="J69" s="552">
        <v>0</v>
      </c>
      <c r="K69" s="552">
        <v>0</v>
      </c>
      <c r="L69" s="552">
        <v>0</v>
      </c>
      <c r="M69" s="552">
        <v>0</v>
      </c>
      <c r="N69" s="552">
        <v>0</v>
      </c>
      <c r="O69" s="553">
        <v>0</v>
      </c>
      <c r="P69" s="552">
        <v>0</v>
      </c>
      <c r="Q69" s="552">
        <v>0</v>
      </c>
      <c r="R69" s="553">
        <v>0</v>
      </c>
      <c r="S69" s="552">
        <v>0</v>
      </c>
      <c r="T69" s="552">
        <v>0</v>
      </c>
      <c r="U69" s="552">
        <v>0</v>
      </c>
      <c r="V69" s="552">
        <v>0</v>
      </c>
      <c r="W69" s="552">
        <v>0</v>
      </c>
      <c r="X69" s="554">
        <f t="shared" si="10"/>
        <v>0</v>
      </c>
      <c r="Y69" s="554">
        <f t="shared" si="11"/>
        <v>0</v>
      </c>
      <c r="Z69" s="554">
        <f t="shared" si="3"/>
        <v>0</v>
      </c>
    </row>
    <row r="70" spans="1:26" ht="51" hidden="1" outlineLevel="1">
      <c r="A70" s="781"/>
      <c r="B70" s="781"/>
      <c r="C70" s="551" t="s">
        <v>85</v>
      </c>
      <c r="D70" s="553">
        <v>0</v>
      </c>
      <c r="E70" s="553">
        <v>0</v>
      </c>
      <c r="F70" s="553">
        <v>0</v>
      </c>
      <c r="G70" s="552">
        <v>0</v>
      </c>
      <c r="H70" s="553">
        <v>0</v>
      </c>
      <c r="I70" s="553">
        <v>0</v>
      </c>
      <c r="J70" s="552">
        <v>0</v>
      </c>
      <c r="K70" s="552">
        <v>0</v>
      </c>
      <c r="L70" s="552">
        <v>0</v>
      </c>
      <c r="M70" s="553">
        <v>0</v>
      </c>
      <c r="N70" s="553">
        <v>0</v>
      </c>
      <c r="O70" s="553">
        <v>0</v>
      </c>
      <c r="P70" s="553">
        <v>0</v>
      </c>
      <c r="Q70" s="552">
        <v>0</v>
      </c>
      <c r="R70" s="553">
        <v>0</v>
      </c>
      <c r="S70" s="553">
        <v>0</v>
      </c>
      <c r="T70" s="552">
        <v>0</v>
      </c>
      <c r="U70" s="552">
        <v>0</v>
      </c>
      <c r="V70" s="552">
        <v>0</v>
      </c>
      <c r="W70" s="553">
        <v>0</v>
      </c>
      <c r="X70" s="554">
        <f t="shared" si="10"/>
        <v>0</v>
      </c>
      <c r="Y70" s="554">
        <f t="shared" si="11"/>
        <v>0</v>
      </c>
      <c r="Z70" s="554">
        <f t="shared" si="3"/>
        <v>0</v>
      </c>
    </row>
    <row r="71" spans="1:26" ht="51" hidden="1" outlineLevel="1">
      <c r="A71" s="781"/>
      <c r="B71" s="781"/>
      <c r="C71" s="551" t="s">
        <v>86</v>
      </c>
      <c r="D71" s="553">
        <v>10</v>
      </c>
      <c r="E71" s="553">
        <v>26</v>
      </c>
      <c r="F71" s="553">
        <v>45</v>
      </c>
      <c r="G71" s="553">
        <v>20</v>
      </c>
      <c r="H71" s="553">
        <v>4598</v>
      </c>
      <c r="I71" s="552">
        <v>1</v>
      </c>
      <c r="J71" s="553">
        <v>2</v>
      </c>
      <c r="K71" s="552">
        <v>15</v>
      </c>
      <c r="L71" s="553">
        <v>0</v>
      </c>
      <c r="M71" s="552">
        <v>58</v>
      </c>
      <c r="N71" s="553">
        <v>0</v>
      </c>
      <c r="O71" s="553">
        <v>0</v>
      </c>
      <c r="P71" s="553">
        <v>0</v>
      </c>
      <c r="Q71" s="553">
        <v>0</v>
      </c>
      <c r="R71" s="553">
        <v>207</v>
      </c>
      <c r="S71" s="552">
        <v>0</v>
      </c>
      <c r="T71" s="553">
        <v>0</v>
      </c>
      <c r="U71" s="552">
        <v>0</v>
      </c>
      <c r="V71" s="553">
        <v>0</v>
      </c>
      <c r="W71" s="552">
        <v>0</v>
      </c>
      <c r="X71" s="554">
        <f t="shared" si="10"/>
        <v>4906</v>
      </c>
      <c r="Y71" s="554">
        <f t="shared" si="11"/>
        <v>76</v>
      </c>
      <c r="Z71" s="554">
        <f t="shared" si="3"/>
        <v>4982</v>
      </c>
    </row>
    <row r="72" spans="1:26" ht="12.95" customHeight="1" collapsed="1">
      <c r="A72" s="797" t="s">
        <v>87</v>
      </c>
      <c r="B72" s="797"/>
      <c r="C72" s="797"/>
      <c r="D72" s="549">
        <f t="shared" ref="D72:Z72" si="12">SUM(D73:D74)</f>
        <v>9</v>
      </c>
      <c r="E72" s="549">
        <f t="shared" si="12"/>
        <v>20</v>
      </c>
      <c r="F72" s="549">
        <f t="shared" si="12"/>
        <v>36</v>
      </c>
      <c r="G72" s="549">
        <f t="shared" si="12"/>
        <v>24</v>
      </c>
      <c r="H72" s="549">
        <f t="shared" si="12"/>
        <v>4571</v>
      </c>
      <c r="I72" s="549">
        <f t="shared" si="12"/>
        <v>0</v>
      </c>
      <c r="J72" s="549">
        <f t="shared" si="12"/>
        <v>2</v>
      </c>
      <c r="K72" s="549">
        <f t="shared" si="12"/>
        <v>3</v>
      </c>
      <c r="L72" s="549">
        <f t="shared" si="12"/>
        <v>0</v>
      </c>
      <c r="M72" s="549">
        <f t="shared" si="12"/>
        <v>50</v>
      </c>
      <c r="N72" s="549">
        <f t="shared" si="12"/>
        <v>0</v>
      </c>
      <c r="O72" s="549">
        <f t="shared" si="12"/>
        <v>0</v>
      </c>
      <c r="P72" s="549">
        <f t="shared" si="12"/>
        <v>0</v>
      </c>
      <c r="Q72" s="549">
        <f t="shared" si="12"/>
        <v>0</v>
      </c>
      <c r="R72" s="549">
        <f t="shared" si="12"/>
        <v>292</v>
      </c>
      <c r="S72" s="549">
        <f t="shared" si="12"/>
        <v>0</v>
      </c>
      <c r="T72" s="549">
        <f t="shared" si="12"/>
        <v>0</v>
      </c>
      <c r="U72" s="549">
        <f t="shared" si="12"/>
        <v>0</v>
      </c>
      <c r="V72" s="549">
        <f t="shared" si="12"/>
        <v>0</v>
      </c>
      <c r="W72" s="549">
        <f t="shared" si="12"/>
        <v>0</v>
      </c>
      <c r="X72" s="550">
        <f t="shared" si="12"/>
        <v>4952</v>
      </c>
      <c r="Y72" s="550">
        <f t="shared" si="12"/>
        <v>55</v>
      </c>
      <c r="Z72" s="550">
        <f t="shared" si="12"/>
        <v>5007</v>
      </c>
    </row>
    <row r="73" spans="1:26" ht="76.5" hidden="1" outlineLevel="1">
      <c r="A73" s="781" t="s">
        <v>87</v>
      </c>
      <c r="B73" s="551" t="s">
        <v>88</v>
      </c>
      <c r="C73" s="551" t="s">
        <v>89</v>
      </c>
      <c r="D73" s="553">
        <v>1</v>
      </c>
      <c r="E73" s="553">
        <v>0</v>
      </c>
      <c r="F73" s="553">
        <v>6</v>
      </c>
      <c r="G73" s="552">
        <v>4</v>
      </c>
      <c r="H73" s="553">
        <v>870</v>
      </c>
      <c r="I73" s="552">
        <v>0</v>
      </c>
      <c r="J73" s="552">
        <v>0</v>
      </c>
      <c r="K73" s="552">
        <v>0</v>
      </c>
      <c r="L73" s="552">
        <v>0</v>
      </c>
      <c r="M73" s="552">
        <v>0</v>
      </c>
      <c r="N73" s="553">
        <v>0</v>
      </c>
      <c r="O73" s="553">
        <v>0</v>
      </c>
      <c r="P73" s="553">
        <v>0</v>
      </c>
      <c r="Q73" s="552">
        <v>0</v>
      </c>
      <c r="R73" s="553">
        <v>39</v>
      </c>
      <c r="S73" s="552">
        <v>0</v>
      </c>
      <c r="T73" s="552">
        <v>0</v>
      </c>
      <c r="U73" s="552">
        <v>0</v>
      </c>
      <c r="V73" s="552">
        <v>0</v>
      </c>
      <c r="W73" s="552">
        <v>0</v>
      </c>
      <c r="X73" s="554">
        <f>D73+E73+F73+G73+H73+N73+O73+P73+Q73+R73</f>
        <v>920</v>
      </c>
      <c r="Y73" s="554">
        <f>I73+J73+K73+L73+M73+S73+T73+U73+V73+W73</f>
        <v>0</v>
      </c>
      <c r="Z73" s="554">
        <f t="shared" si="3"/>
        <v>920</v>
      </c>
    </row>
    <row r="74" spans="1:26" ht="102" hidden="1" outlineLevel="1">
      <c r="A74" s="781"/>
      <c r="B74" s="551" t="s">
        <v>90</v>
      </c>
      <c r="C74" s="551" t="s">
        <v>91</v>
      </c>
      <c r="D74" s="552">
        <v>8</v>
      </c>
      <c r="E74" s="553">
        <v>20</v>
      </c>
      <c r="F74" s="553">
        <v>30</v>
      </c>
      <c r="G74" s="553">
        <v>20</v>
      </c>
      <c r="H74" s="553">
        <v>3701</v>
      </c>
      <c r="I74" s="552">
        <v>0</v>
      </c>
      <c r="J74" s="552">
        <v>2</v>
      </c>
      <c r="K74" s="552">
        <v>3</v>
      </c>
      <c r="L74" s="552">
        <v>0</v>
      </c>
      <c r="M74" s="552">
        <v>50</v>
      </c>
      <c r="N74" s="552">
        <v>0</v>
      </c>
      <c r="O74" s="553">
        <v>0</v>
      </c>
      <c r="P74" s="553">
        <v>0</v>
      </c>
      <c r="Q74" s="553">
        <v>0</v>
      </c>
      <c r="R74" s="553">
        <v>253</v>
      </c>
      <c r="S74" s="552">
        <v>0</v>
      </c>
      <c r="T74" s="552">
        <v>0</v>
      </c>
      <c r="U74" s="552">
        <v>0</v>
      </c>
      <c r="V74" s="552">
        <v>0</v>
      </c>
      <c r="W74" s="552">
        <v>0</v>
      </c>
      <c r="X74" s="554">
        <f>D74+E74+F74+G74+H74+N74+O74+P74+Q74+R74</f>
        <v>4032</v>
      </c>
      <c r="Y74" s="554">
        <f>I74+J74+K74+L74+M74+S74+T74+U74+V74+W74</f>
        <v>55</v>
      </c>
      <c r="Z74" s="554">
        <f t="shared" si="3"/>
        <v>4087</v>
      </c>
    </row>
    <row r="75" spans="1:26" ht="12.95" customHeight="1" collapsed="1">
      <c r="A75" s="797" t="s">
        <v>92</v>
      </c>
      <c r="B75" s="797"/>
      <c r="C75" s="797"/>
      <c r="D75" s="549">
        <f t="shared" ref="D75:Z75" si="13">SUM(D76:D101)</f>
        <v>292</v>
      </c>
      <c r="E75" s="549">
        <f t="shared" si="13"/>
        <v>868</v>
      </c>
      <c r="F75" s="549">
        <f t="shared" si="13"/>
        <v>1748</v>
      </c>
      <c r="G75" s="549">
        <f t="shared" si="13"/>
        <v>529</v>
      </c>
      <c r="H75" s="549">
        <f t="shared" si="13"/>
        <v>85692</v>
      </c>
      <c r="I75" s="549">
        <f t="shared" si="13"/>
        <v>177</v>
      </c>
      <c r="J75" s="549">
        <f t="shared" si="13"/>
        <v>490</v>
      </c>
      <c r="K75" s="549">
        <f t="shared" si="13"/>
        <v>963</v>
      </c>
      <c r="L75" s="549">
        <f t="shared" si="13"/>
        <v>270</v>
      </c>
      <c r="M75" s="549">
        <f t="shared" si="13"/>
        <v>34042</v>
      </c>
      <c r="N75" s="549">
        <f t="shared" si="13"/>
        <v>0</v>
      </c>
      <c r="O75" s="549">
        <f t="shared" si="13"/>
        <v>4</v>
      </c>
      <c r="P75" s="549">
        <f t="shared" si="13"/>
        <v>7</v>
      </c>
      <c r="Q75" s="549">
        <f t="shared" si="13"/>
        <v>3</v>
      </c>
      <c r="R75" s="549">
        <f t="shared" si="13"/>
        <v>3298</v>
      </c>
      <c r="S75" s="549">
        <f t="shared" si="13"/>
        <v>0</v>
      </c>
      <c r="T75" s="549">
        <f t="shared" si="13"/>
        <v>0</v>
      </c>
      <c r="U75" s="549">
        <f t="shared" si="13"/>
        <v>3</v>
      </c>
      <c r="V75" s="549">
        <f t="shared" si="13"/>
        <v>6</v>
      </c>
      <c r="W75" s="549">
        <f t="shared" si="13"/>
        <v>1156</v>
      </c>
      <c r="X75" s="550">
        <f t="shared" si="13"/>
        <v>92441</v>
      </c>
      <c r="Y75" s="550">
        <f t="shared" si="13"/>
        <v>37107</v>
      </c>
      <c r="Z75" s="550">
        <f t="shared" si="13"/>
        <v>129548</v>
      </c>
    </row>
    <row r="76" spans="1:26" ht="25.5" hidden="1" outlineLevel="1">
      <c r="A76" s="788" t="s">
        <v>92</v>
      </c>
      <c r="B76" s="781" t="s">
        <v>93</v>
      </c>
      <c r="C76" s="551" t="s">
        <v>94</v>
      </c>
      <c r="D76" s="553">
        <v>18</v>
      </c>
      <c r="E76" s="553">
        <v>82</v>
      </c>
      <c r="F76" s="553">
        <v>98</v>
      </c>
      <c r="G76" s="553">
        <v>28</v>
      </c>
      <c r="H76" s="553">
        <v>3828</v>
      </c>
      <c r="I76" s="553">
        <v>13</v>
      </c>
      <c r="J76" s="553">
        <v>18</v>
      </c>
      <c r="K76" s="553">
        <v>33</v>
      </c>
      <c r="L76" s="553">
        <v>12</v>
      </c>
      <c r="M76" s="553">
        <v>845</v>
      </c>
      <c r="N76" s="553">
        <v>0</v>
      </c>
      <c r="O76" s="553">
        <v>0</v>
      </c>
      <c r="P76" s="553">
        <v>1</v>
      </c>
      <c r="Q76" s="553">
        <v>0</v>
      </c>
      <c r="R76" s="553">
        <v>126</v>
      </c>
      <c r="S76" s="553">
        <v>0</v>
      </c>
      <c r="T76" s="553">
        <v>0</v>
      </c>
      <c r="U76" s="553">
        <v>0</v>
      </c>
      <c r="V76" s="553">
        <v>0</v>
      </c>
      <c r="W76" s="553">
        <v>30</v>
      </c>
      <c r="X76" s="554">
        <f t="shared" ref="X76:X101" si="14">D76+E76+F76+G76+H76+N76+O76+P76+Q76+R76</f>
        <v>4181</v>
      </c>
      <c r="Y76" s="554">
        <f t="shared" ref="Y76:Y101" si="15">I76+J76+K76+L76+M76+S76+T76+U76+V76+W76</f>
        <v>951</v>
      </c>
      <c r="Z76" s="554">
        <f t="shared" si="3"/>
        <v>5132</v>
      </c>
    </row>
    <row r="77" spans="1:26" ht="38.25" hidden="1" outlineLevel="1">
      <c r="A77" s="798"/>
      <c r="B77" s="781"/>
      <c r="C77" s="551" t="s">
        <v>95</v>
      </c>
      <c r="D77" s="553">
        <v>57</v>
      </c>
      <c r="E77" s="553">
        <v>134</v>
      </c>
      <c r="F77" s="553">
        <v>282</v>
      </c>
      <c r="G77" s="553">
        <v>52</v>
      </c>
      <c r="H77" s="553">
        <v>5552</v>
      </c>
      <c r="I77" s="553">
        <v>45</v>
      </c>
      <c r="J77" s="553">
        <v>106</v>
      </c>
      <c r="K77" s="553">
        <v>237</v>
      </c>
      <c r="L77" s="553">
        <v>76</v>
      </c>
      <c r="M77" s="553">
        <v>3740</v>
      </c>
      <c r="N77" s="553">
        <v>0</v>
      </c>
      <c r="O77" s="553">
        <v>0</v>
      </c>
      <c r="P77" s="553">
        <v>0</v>
      </c>
      <c r="Q77" s="553">
        <v>0</v>
      </c>
      <c r="R77" s="553">
        <v>159</v>
      </c>
      <c r="S77" s="553">
        <v>0</v>
      </c>
      <c r="T77" s="553">
        <v>0</v>
      </c>
      <c r="U77" s="553">
        <v>0</v>
      </c>
      <c r="V77" s="553">
        <v>0</v>
      </c>
      <c r="W77" s="553">
        <v>169</v>
      </c>
      <c r="X77" s="554">
        <f t="shared" si="14"/>
        <v>6236</v>
      </c>
      <c r="Y77" s="554">
        <f t="shared" si="15"/>
        <v>4373</v>
      </c>
      <c r="Z77" s="554">
        <f t="shared" si="3"/>
        <v>10609</v>
      </c>
    </row>
    <row r="78" spans="1:26" ht="51" hidden="1" outlineLevel="1">
      <c r="A78" s="798"/>
      <c r="B78" s="781"/>
      <c r="C78" s="551" t="s">
        <v>96</v>
      </c>
      <c r="D78" s="553">
        <v>17</v>
      </c>
      <c r="E78" s="553">
        <v>54</v>
      </c>
      <c r="F78" s="553">
        <v>63</v>
      </c>
      <c r="G78" s="553">
        <v>12</v>
      </c>
      <c r="H78" s="553">
        <v>1833</v>
      </c>
      <c r="I78" s="553">
        <v>4</v>
      </c>
      <c r="J78" s="553">
        <v>20</v>
      </c>
      <c r="K78" s="553">
        <v>27</v>
      </c>
      <c r="L78" s="552">
        <v>8</v>
      </c>
      <c r="M78" s="553">
        <v>1075</v>
      </c>
      <c r="N78" s="553">
        <v>0</v>
      </c>
      <c r="O78" s="553">
        <v>2</v>
      </c>
      <c r="P78" s="553">
        <v>0</v>
      </c>
      <c r="Q78" s="553">
        <v>0</v>
      </c>
      <c r="R78" s="553">
        <v>88</v>
      </c>
      <c r="S78" s="553">
        <v>0</v>
      </c>
      <c r="T78" s="553">
        <v>0</v>
      </c>
      <c r="U78" s="553">
        <v>3</v>
      </c>
      <c r="V78" s="552">
        <v>0</v>
      </c>
      <c r="W78" s="553">
        <v>17</v>
      </c>
      <c r="X78" s="554">
        <f t="shared" si="14"/>
        <v>2069</v>
      </c>
      <c r="Y78" s="554">
        <f t="shared" si="15"/>
        <v>1154</v>
      </c>
      <c r="Z78" s="554">
        <f t="shared" si="3"/>
        <v>3223</v>
      </c>
    </row>
    <row r="79" spans="1:26" ht="127.5" hidden="1" outlineLevel="1">
      <c r="A79" s="798"/>
      <c r="B79" s="551" t="s">
        <v>97</v>
      </c>
      <c r="C79" s="551" t="s">
        <v>98</v>
      </c>
      <c r="D79" s="553">
        <v>3</v>
      </c>
      <c r="E79" s="553">
        <v>12</v>
      </c>
      <c r="F79" s="553">
        <v>15</v>
      </c>
      <c r="G79" s="552">
        <v>4</v>
      </c>
      <c r="H79" s="553">
        <v>350</v>
      </c>
      <c r="I79" s="553">
        <v>19</v>
      </c>
      <c r="J79" s="553">
        <v>22</v>
      </c>
      <c r="K79" s="553">
        <v>69</v>
      </c>
      <c r="L79" s="552">
        <v>4</v>
      </c>
      <c r="M79" s="553">
        <v>735</v>
      </c>
      <c r="N79" s="553">
        <v>0</v>
      </c>
      <c r="O79" s="553">
        <v>0</v>
      </c>
      <c r="P79" s="553">
        <v>0</v>
      </c>
      <c r="Q79" s="552">
        <v>0</v>
      </c>
      <c r="R79" s="553">
        <v>7</v>
      </c>
      <c r="S79" s="553">
        <v>0</v>
      </c>
      <c r="T79" s="553">
        <v>0</v>
      </c>
      <c r="U79" s="553">
        <v>0</v>
      </c>
      <c r="V79" s="552">
        <v>0</v>
      </c>
      <c r="W79" s="553">
        <v>8</v>
      </c>
      <c r="X79" s="554">
        <f t="shared" si="14"/>
        <v>391</v>
      </c>
      <c r="Y79" s="554">
        <f t="shared" si="15"/>
        <v>857</v>
      </c>
      <c r="Z79" s="554">
        <f t="shared" si="3"/>
        <v>1248</v>
      </c>
    </row>
    <row r="80" spans="1:26" ht="25.5" hidden="1" outlineLevel="1">
      <c r="A80" s="798"/>
      <c r="B80" s="781" t="s">
        <v>99</v>
      </c>
      <c r="C80" s="551" t="s">
        <v>100</v>
      </c>
      <c r="D80" s="552">
        <v>2</v>
      </c>
      <c r="E80" s="552">
        <v>4</v>
      </c>
      <c r="F80" s="552">
        <v>6</v>
      </c>
      <c r="G80" s="553">
        <v>4</v>
      </c>
      <c r="H80" s="553">
        <v>382</v>
      </c>
      <c r="I80" s="552">
        <v>1</v>
      </c>
      <c r="J80" s="552">
        <v>0</v>
      </c>
      <c r="K80" s="552">
        <v>9</v>
      </c>
      <c r="L80" s="552">
        <v>0</v>
      </c>
      <c r="M80" s="553">
        <v>353</v>
      </c>
      <c r="N80" s="552">
        <v>0</v>
      </c>
      <c r="O80" s="552">
        <v>0</v>
      </c>
      <c r="P80" s="552">
        <v>0</v>
      </c>
      <c r="Q80" s="553">
        <v>0</v>
      </c>
      <c r="R80" s="553">
        <v>3</v>
      </c>
      <c r="S80" s="552">
        <v>0</v>
      </c>
      <c r="T80" s="552">
        <v>0</v>
      </c>
      <c r="U80" s="552">
        <v>0</v>
      </c>
      <c r="V80" s="552">
        <v>0</v>
      </c>
      <c r="W80" s="553">
        <v>2</v>
      </c>
      <c r="X80" s="554">
        <f t="shared" si="14"/>
        <v>401</v>
      </c>
      <c r="Y80" s="554">
        <f t="shared" si="15"/>
        <v>365</v>
      </c>
      <c r="Z80" s="554">
        <f t="shared" si="3"/>
        <v>766</v>
      </c>
    </row>
    <row r="81" spans="1:26" ht="25.5" hidden="1" outlineLevel="1">
      <c r="A81" s="798"/>
      <c r="B81" s="781"/>
      <c r="C81" s="551" t="s">
        <v>101</v>
      </c>
      <c r="D81" s="553">
        <v>2</v>
      </c>
      <c r="E81" s="553">
        <v>10</v>
      </c>
      <c r="F81" s="553">
        <v>24</v>
      </c>
      <c r="G81" s="552">
        <v>8</v>
      </c>
      <c r="H81" s="553">
        <v>770</v>
      </c>
      <c r="I81" s="552">
        <v>0</v>
      </c>
      <c r="J81" s="553">
        <v>2</v>
      </c>
      <c r="K81" s="553">
        <v>6</v>
      </c>
      <c r="L81" s="552">
        <v>0</v>
      </c>
      <c r="M81" s="553">
        <v>254</v>
      </c>
      <c r="N81" s="553">
        <v>0</v>
      </c>
      <c r="O81" s="553">
        <v>0</v>
      </c>
      <c r="P81" s="553">
        <v>0</v>
      </c>
      <c r="Q81" s="552">
        <v>0</v>
      </c>
      <c r="R81" s="553">
        <v>42</v>
      </c>
      <c r="S81" s="552">
        <v>0</v>
      </c>
      <c r="T81" s="553">
        <v>0</v>
      </c>
      <c r="U81" s="553">
        <v>0</v>
      </c>
      <c r="V81" s="552">
        <v>0</v>
      </c>
      <c r="W81" s="553">
        <v>0</v>
      </c>
      <c r="X81" s="554">
        <f t="shared" si="14"/>
        <v>856</v>
      </c>
      <c r="Y81" s="554">
        <f t="shared" si="15"/>
        <v>262</v>
      </c>
      <c r="Z81" s="554">
        <f t="shared" ref="Z81:Z148" si="16">+Y81+X81</f>
        <v>1118</v>
      </c>
    </row>
    <row r="82" spans="1:26" ht="63.75" hidden="1" outlineLevel="1">
      <c r="A82" s="798"/>
      <c r="B82" s="781"/>
      <c r="C82" s="551" t="s">
        <v>102</v>
      </c>
      <c r="D82" s="553">
        <v>24</v>
      </c>
      <c r="E82" s="553">
        <v>36</v>
      </c>
      <c r="F82" s="553">
        <v>114</v>
      </c>
      <c r="G82" s="553">
        <v>36</v>
      </c>
      <c r="H82" s="553">
        <v>3457</v>
      </c>
      <c r="I82" s="553">
        <v>29</v>
      </c>
      <c r="J82" s="553">
        <v>70</v>
      </c>
      <c r="K82" s="553">
        <v>132</v>
      </c>
      <c r="L82" s="553">
        <v>28</v>
      </c>
      <c r="M82" s="553">
        <v>5235</v>
      </c>
      <c r="N82" s="553">
        <v>0</v>
      </c>
      <c r="O82" s="553">
        <v>0</v>
      </c>
      <c r="P82" s="553">
        <v>0</v>
      </c>
      <c r="Q82" s="553">
        <v>0</v>
      </c>
      <c r="R82" s="553">
        <v>91</v>
      </c>
      <c r="S82" s="553">
        <v>0</v>
      </c>
      <c r="T82" s="553">
        <v>0</v>
      </c>
      <c r="U82" s="553">
        <v>0</v>
      </c>
      <c r="V82" s="553">
        <v>0</v>
      </c>
      <c r="W82" s="553">
        <v>126</v>
      </c>
      <c r="X82" s="554">
        <f t="shared" si="14"/>
        <v>3758</v>
      </c>
      <c r="Y82" s="554">
        <f t="shared" si="15"/>
        <v>5620</v>
      </c>
      <c r="Z82" s="554">
        <f t="shared" si="16"/>
        <v>9378</v>
      </c>
    </row>
    <row r="83" spans="1:26" ht="25.5" hidden="1" outlineLevel="1">
      <c r="A83" s="798"/>
      <c r="B83" s="781" t="s">
        <v>103</v>
      </c>
      <c r="C83" s="551" t="s">
        <v>104</v>
      </c>
      <c r="D83" s="553">
        <v>5</v>
      </c>
      <c r="E83" s="553">
        <v>28</v>
      </c>
      <c r="F83" s="553">
        <v>38</v>
      </c>
      <c r="G83" s="553">
        <v>12</v>
      </c>
      <c r="H83" s="553">
        <v>3059</v>
      </c>
      <c r="I83" s="552">
        <v>0</v>
      </c>
      <c r="J83" s="552">
        <v>4</v>
      </c>
      <c r="K83" s="553">
        <v>12</v>
      </c>
      <c r="L83" s="553">
        <v>0</v>
      </c>
      <c r="M83" s="553">
        <v>438</v>
      </c>
      <c r="N83" s="553">
        <v>0</v>
      </c>
      <c r="O83" s="553">
        <v>0</v>
      </c>
      <c r="P83" s="553">
        <v>1</v>
      </c>
      <c r="Q83" s="553">
        <v>0</v>
      </c>
      <c r="R83" s="553">
        <v>224</v>
      </c>
      <c r="S83" s="552">
        <v>0</v>
      </c>
      <c r="T83" s="552">
        <v>0</v>
      </c>
      <c r="U83" s="553">
        <v>0</v>
      </c>
      <c r="V83" s="553">
        <v>0</v>
      </c>
      <c r="W83" s="553">
        <v>285</v>
      </c>
      <c r="X83" s="554">
        <f t="shared" si="14"/>
        <v>3367</v>
      </c>
      <c r="Y83" s="554">
        <f t="shared" si="15"/>
        <v>739</v>
      </c>
      <c r="Z83" s="554">
        <f t="shared" si="16"/>
        <v>4106</v>
      </c>
    </row>
    <row r="84" spans="1:26" ht="38.25" hidden="1" outlineLevel="1">
      <c r="A84" s="798"/>
      <c r="B84" s="781"/>
      <c r="C84" s="551" t="s">
        <v>105</v>
      </c>
      <c r="D84" s="552">
        <v>0</v>
      </c>
      <c r="E84" s="552">
        <v>2</v>
      </c>
      <c r="F84" s="552">
        <v>3</v>
      </c>
      <c r="G84" s="552">
        <v>0</v>
      </c>
      <c r="H84" s="552">
        <v>104</v>
      </c>
      <c r="I84" s="552">
        <v>0</v>
      </c>
      <c r="J84" s="552">
        <v>0</v>
      </c>
      <c r="K84" s="552">
        <v>0</v>
      </c>
      <c r="L84" s="552">
        <v>0</v>
      </c>
      <c r="M84" s="552">
        <v>0</v>
      </c>
      <c r="N84" s="552">
        <v>0</v>
      </c>
      <c r="O84" s="552">
        <v>0</v>
      </c>
      <c r="P84" s="552">
        <v>0</v>
      </c>
      <c r="Q84" s="552">
        <v>0</v>
      </c>
      <c r="R84" s="552">
        <v>8</v>
      </c>
      <c r="S84" s="552">
        <v>0</v>
      </c>
      <c r="T84" s="552">
        <v>0</v>
      </c>
      <c r="U84" s="552">
        <v>0</v>
      </c>
      <c r="V84" s="552">
        <v>0</v>
      </c>
      <c r="W84" s="552">
        <v>0</v>
      </c>
      <c r="X84" s="554">
        <f t="shared" si="14"/>
        <v>117</v>
      </c>
      <c r="Y84" s="554">
        <f t="shared" si="15"/>
        <v>0</v>
      </c>
      <c r="Z84" s="554">
        <f t="shared" si="16"/>
        <v>117</v>
      </c>
    </row>
    <row r="85" spans="1:26" ht="38.25" hidden="1" outlineLevel="1">
      <c r="A85" s="798"/>
      <c r="B85" s="781" t="s">
        <v>106</v>
      </c>
      <c r="C85" s="551" t="s">
        <v>107</v>
      </c>
      <c r="D85" s="553">
        <v>22</v>
      </c>
      <c r="E85" s="553">
        <v>50</v>
      </c>
      <c r="F85" s="553">
        <v>156</v>
      </c>
      <c r="G85" s="553">
        <v>36</v>
      </c>
      <c r="H85" s="553">
        <v>7518</v>
      </c>
      <c r="I85" s="553">
        <v>4</v>
      </c>
      <c r="J85" s="553">
        <v>12</v>
      </c>
      <c r="K85" s="553">
        <v>42</v>
      </c>
      <c r="L85" s="553">
        <v>12</v>
      </c>
      <c r="M85" s="553">
        <v>1632</v>
      </c>
      <c r="N85" s="553">
        <v>0</v>
      </c>
      <c r="O85" s="553">
        <v>0</v>
      </c>
      <c r="P85" s="553">
        <v>0</v>
      </c>
      <c r="Q85" s="553">
        <v>0</v>
      </c>
      <c r="R85" s="553">
        <v>421</v>
      </c>
      <c r="S85" s="553">
        <v>0</v>
      </c>
      <c r="T85" s="553">
        <v>0</v>
      </c>
      <c r="U85" s="553">
        <v>0</v>
      </c>
      <c r="V85" s="553">
        <v>0</v>
      </c>
      <c r="W85" s="553">
        <v>11</v>
      </c>
      <c r="X85" s="554">
        <f t="shared" si="14"/>
        <v>8203</v>
      </c>
      <c r="Y85" s="554">
        <f t="shared" si="15"/>
        <v>1713</v>
      </c>
      <c r="Z85" s="554">
        <f t="shared" si="16"/>
        <v>9916</v>
      </c>
    </row>
    <row r="86" spans="1:26" hidden="1" outlineLevel="1">
      <c r="A86" s="798"/>
      <c r="B86" s="781"/>
      <c r="C86" s="551" t="s">
        <v>108</v>
      </c>
      <c r="D86" s="553">
        <v>2</v>
      </c>
      <c r="E86" s="553">
        <v>4</v>
      </c>
      <c r="F86" s="553">
        <v>18</v>
      </c>
      <c r="G86" s="553">
        <v>12</v>
      </c>
      <c r="H86" s="553">
        <v>876</v>
      </c>
      <c r="I86" s="553">
        <v>0</v>
      </c>
      <c r="J86" s="553">
        <v>4</v>
      </c>
      <c r="K86" s="553">
        <v>0</v>
      </c>
      <c r="L86" s="553">
        <v>4</v>
      </c>
      <c r="M86" s="553">
        <v>253</v>
      </c>
      <c r="N86" s="553">
        <v>0</v>
      </c>
      <c r="O86" s="553">
        <v>0</v>
      </c>
      <c r="P86" s="553">
        <v>0</v>
      </c>
      <c r="Q86" s="553">
        <v>0</v>
      </c>
      <c r="R86" s="553">
        <v>13</v>
      </c>
      <c r="S86" s="553">
        <v>0</v>
      </c>
      <c r="T86" s="553">
        <v>0</v>
      </c>
      <c r="U86" s="553">
        <v>0</v>
      </c>
      <c r="V86" s="553">
        <v>0</v>
      </c>
      <c r="W86" s="553">
        <v>2</v>
      </c>
      <c r="X86" s="554">
        <f t="shared" si="14"/>
        <v>925</v>
      </c>
      <c r="Y86" s="554">
        <f t="shared" si="15"/>
        <v>263</v>
      </c>
      <c r="Z86" s="554">
        <f t="shared" si="16"/>
        <v>1188</v>
      </c>
    </row>
    <row r="87" spans="1:26" ht="38.25" hidden="1" outlineLevel="1">
      <c r="A87" s="798"/>
      <c r="B87" s="781" t="s">
        <v>109</v>
      </c>
      <c r="C87" s="551" t="s">
        <v>110</v>
      </c>
      <c r="D87" s="553">
        <v>4</v>
      </c>
      <c r="E87" s="553">
        <v>24</v>
      </c>
      <c r="F87" s="553">
        <v>60</v>
      </c>
      <c r="G87" s="553">
        <v>24</v>
      </c>
      <c r="H87" s="553">
        <v>6010</v>
      </c>
      <c r="I87" s="553">
        <v>1</v>
      </c>
      <c r="J87" s="552">
        <v>0</v>
      </c>
      <c r="K87" s="553">
        <v>3</v>
      </c>
      <c r="L87" s="552">
        <v>4</v>
      </c>
      <c r="M87" s="553">
        <v>140</v>
      </c>
      <c r="N87" s="553">
        <v>0</v>
      </c>
      <c r="O87" s="553">
        <v>0</v>
      </c>
      <c r="P87" s="553">
        <v>0</v>
      </c>
      <c r="Q87" s="553">
        <v>0</v>
      </c>
      <c r="R87" s="553">
        <v>292</v>
      </c>
      <c r="S87" s="553">
        <v>0</v>
      </c>
      <c r="T87" s="552">
        <v>0</v>
      </c>
      <c r="U87" s="553">
        <v>0</v>
      </c>
      <c r="V87" s="552">
        <v>0</v>
      </c>
      <c r="W87" s="553">
        <v>1</v>
      </c>
      <c r="X87" s="554">
        <f t="shared" si="14"/>
        <v>6414</v>
      </c>
      <c r="Y87" s="554">
        <f t="shared" si="15"/>
        <v>149</v>
      </c>
      <c r="Z87" s="554">
        <f t="shared" si="16"/>
        <v>6563</v>
      </c>
    </row>
    <row r="88" spans="1:26" ht="25.5" hidden="1" outlineLevel="1">
      <c r="A88" s="798"/>
      <c r="B88" s="781"/>
      <c r="C88" s="551" t="s">
        <v>111</v>
      </c>
      <c r="D88" s="552">
        <v>1</v>
      </c>
      <c r="E88" s="553">
        <v>0</v>
      </c>
      <c r="F88" s="553">
        <v>6</v>
      </c>
      <c r="G88" s="552">
        <v>4</v>
      </c>
      <c r="H88" s="553">
        <v>213</v>
      </c>
      <c r="I88" s="552">
        <v>1</v>
      </c>
      <c r="J88" s="552">
        <v>0</v>
      </c>
      <c r="K88" s="552">
        <v>0</v>
      </c>
      <c r="L88" s="552">
        <v>4</v>
      </c>
      <c r="M88" s="553">
        <v>20</v>
      </c>
      <c r="N88" s="552">
        <v>0</v>
      </c>
      <c r="O88" s="553">
        <v>0</v>
      </c>
      <c r="P88" s="553">
        <v>0</v>
      </c>
      <c r="Q88" s="552">
        <v>0</v>
      </c>
      <c r="R88" s="553">
        <v>6</v>
      </c>
      <c r="S88" s="552">
        <v>0</v>
      </c>
      <c r="T88" s="552">
        <v>0</v>
      </c>
      <c r="U88" s="552">
        <v>0</v>
      </c>
      <c r="V88" s="552">
        <v>0</v>
      </c>
      <c r="W88" s="553">
        <v>0</v>
      </c>
      <c r="X88" s="554">
        <f t="shared" si="14"/>
        <v>230</v>
      </c>
      <c r="Y88" s="554">
        <f t="shared" si="15"/>
        <v>25</v>
      </c>
      <c r="Z88" s="554">
        <f t="shared" si="16"/>
        <v>255</v>
      </c>
    </row>
    <row r="89" spans="1:26" ht="63.75" hidden="1" outlineLevel="1">
      <c r="A89" s="798"/>
      <c r="B89" s="781"/>
      <c r="C89" s="551" t="s">
        <v>112</v>
      </c>
      <c r="D89" s="553">
        <v>0</v>
      </c>
      <c r="E89" s="553">
        <v>0</v>
      </c>
      <c r="F89" s="553">
        <v>0</v>
      </c>
      <c r="G89" s="553">
        <v>0</v>
      </c>
      <c r="H89" s="553">
        <v>0</v>
      </c>
      <c r="I89" s="552">
        <v>0</v>
      </c>
      <c r="J89" s="552">
        <v>0</v>
      </c>
      <c r="K89" s="552">
        <v>0</v>
      </c>
      <c r="L89" s="552">
        <v>0</v>
      </c>
      <c r="M89" s="553">
        <v>0</v>
      </c>
      <c r="N89" s="553">
        <v>0</v>
      </c>
      <c r="O89" s="553">
        <v>0</v>
      </c>
      <c r="P89" s="553">
        <v>0</v>
      </c>
      <c r="Q89" s="553">
        <v>0</v>
      </c>
      <c r="R89" s="553">
        <v>0</v>
      </c>
      <c r="S89" s="552">
        <v>0</v>
      </c>
      <c r="T89" s="552">
        <v>0</v>
      </c>
      <c r="U89" s="552">
        <v>0</v>
      </c>
      <c r="V89" s="552">
        <v>0</v>
      </c>
      <c r="W89" s="553">
        <v>0</v>
      </c>
      <c r="X89" s="554">
        <f t="shared" si="14"/>
        <v>0</v>
      </c>
      <c r="Y89" s="554">
        <f t="shared" si="15"/>
        <v>0</v>
      </c>
      <c r="Z89" s="554">
        <f t="shared" si="16"/>
        <v>0</v>
      </c>
    </row>
    <row r="90" spans="1:26" ht="38.25" hidden="1" outlineLevel="1">
      <c r="A90" s="798"/>
      <c r="B90" s="781" t="s">
        <v>113</v>
      </c>
      <c r="C90" s="551" t="s">
        <v>114</v>
      </c>
      <c r="D90" s="553">
        <v>14</v>
      </c>
      <c r="E90" s="553">
        <v>50</v>
      </c>
      <c r="F90" s="553">
        <v>130</v>
      </c>
      <c r="G90" s="553">
        <v>54</v>
      </c>
      <c r="H90" s="553">
        <v>11499</v>
      </c>
      <c r="I90" s="553">
        <v>3</v>
      </c>
      <c r="J90" s="553">
        <v>20</v>
      </c>
      <c r="K90" s="553">
        <v>66</v>
      </c>
      <c r="L90" s="553">
        <v>24</v>
      </c>
      <c r="M90" s="553">
        <v>3204</v>
      </c>
      <c r="N90" s="553">
        <v>0</v>
      </c>
      <c r="O90" s="553">
        <v>0</v>
      </c>
      <c r="P90" s="553">
        <v>5</v>
      </c>
      <c r="Q90" s="553">
        <v>2</v>
      </c>
      <c r="R90" s="553">
        <v>340</v>
      </c>
      <c r="S90" s="553">
        <v>0</v>
      </c>
      <c r="T90" s="553">
        <v>0</v>
      </c>
      <c r="U90" s="553">
        <v>0</v>
      </c>
      <c r="V90" s="553">
        <v>0</v>
      </c>
      <c r="W90" s="553">
        <v>143</v>
      </c>
      <c r="X90" s="554">
        <f t="shared" si="14"/>
        <v>12094</v>
      </c>
      <c r="Y90" s="554">
        <f t="shared" si="15"/>
        <v>3460</v>
      </c>
      <c r="Z90" s="554">
        <f t="shared" si="16"/>
        <v>15554</v>
      </c>
    </row>
    <row r="91" spans="1:26" ht="63.75" hidden="1" outlineLevel="1">
      <c r="A91" s="798"/>
      <c r="B91" s="781"/>
      <c r="C91" s="551" t="s">
        <v>115</v>
      </c>
      <c r="D91" s="553">
        <v>40</v>
      </c>
      <c r="E91" s="553">
        <v>122</v>
      </c>
      <c r="F91" s="553">
        <v>207</v>
      </c>
      <c r="G91" s="553">
        <v>76</v>
      </c>
      <c r="H91" s="553">
        <v>12605</v>
      </c>
      <c r="I91" s="553">
        <v>28</v>
      </c>
      <c r="J91" s="553">
        <v>78</v>
      </c>
      <c r="K91" s="553">
        <v>84</v>
      </c>
      <c r="L91" s="553">
        <v>34</v>
      </c>
      <c r="M91" s="553">
        <v>6245</v>
      </c>
      <c r="N91" s="553">
        <v>0</v>
      </c>
      <c r="O91" s="553">
        <v>0</v>
      </c>
      <c r="P91" s="553">
        <v>0</v>
      </c>
      <c r="Q91" s="553">
        <v>0</v>
      </c>
      <c r="R91" s="553">
        <v>319</v>
      </c>
      <c r="S91" s="553">
        <v>0</v>
      </c>
      <c r="T91" s="553">
        <v>0</v>
      </c>
      <c r="U91" s="553">
        <v>0</v>
      </c>
      <c r="V91" s="553">
        <v>2</v>
      </c>
      <c r="W91" s="553">
        <v>140</v>
      </c>
      <c r="X91" s="554">
        <f t="shared" si="14"/>
        <v>13369</v>
      </c>
      <c r="Y91" s="554">
        <f t="shared" si="15"/>
        <v>6611</v>
      </c>
      <c r="Z91" s="554">
        <f t="shared" si="16"/>
        <v>19980</v>
      </c>
    </row>
    <row r="92" spans="1:26" ht="51" hidden="1" outlineLevel="1">
      <c r="A92" s="798"/>
      <c r="B92" s="781"/>
      <c r="C92" s="551" t="s">
        <v>116</v>
      </c>
      <c r="D92" s="552">
        <v>2</v>
      </c>
      <c r="E92" s="553">
        <v>8</v>
      </c>
      <c r="F92" s="553">
        <v>6</v>
      </c>
      <c r="G92" s="552">
        <v>4</v>
      </c>
      <c r="H92" s="553">
        <v>1017</v>
      </c>
      <c r="I92" s="552">
        <v>0</v>
      </c>
      <c r="J92" s="553">
        <v>0</v>
      </c>
      <c r="K92" s="552">
        <v>6</v>
      </c>
      <c r="L92" s="552">
        <v>0</v>
      </c>
      <c r="M92" s="553">
        <v>43</v>
      </c>
      <c r="N92" s="552">
        <v>0</v>
      </c>
      <c r="O92" s="553">
        <v>0</v>
      </c>
      <c r="P92" s="553">
        <v>0</v>
      </c>
      <c r="Q92" s="552">
        <v>0</v>
      </c>
      <c r="R92" s="553">
        <v>13</v>
      </c>
      <c r="S92" s="552">
        <v>0</v>
      </c>
      <c r="T92" s="553">
        <v>0</v>
      </c>
      <c r="U92" s="552">
        <v>0</v>
      </c>
      <c r="V92" s="552">
        <v>0</v>
      </c>
      <c r="W92" s="553">
        <v>0</v>
      </c>
      <c r="X92" s="554">
        <f t="shared" si="14"/>
        <v>1050</v>
      </c>
      <c r="Y92" s="554">
        <f t="shared" si="15"/>
        <v>49</v>
      </c>
      <c r="Z92" s="554">
        <f t="shared" si="16"/>
        <v>1099</v>
      </c>
    </row>
    <row r="93" spans="1:26" hidden="1" outlineLevel="1">
      <c r="A93" s="798"/>
      <c r="B93" s="781" t="s">
        <v>117</v>
      </c>
      <c r="C93" s="551" t="s">
        <v>118</v>
      </c>
      <c r="D93" s="553">
        <v>24</v>
      </c>
      <c r="E93" s="553">
        <v>58</v>
      </c>
      <c r="F93" s="553">
        <v>96</v>
      </c>
      <c r="G93" s="553">
        <v>28</v>
      </c>
      <c r="H93" s="553">
        <v>4437</v>
      </c>
      <c r="I93" s="552">
        <v>2</v>
      </c>
      <c r="J93" s="552">
        <v>6</v>
      </c>
      <c r="K93" s="552">
        <v>3</v>
      </c>
      <c r="L93" s="552">
        <v>0</v>
      </c>
      <c r="M93" s="553">
        <v>197</v>
      </c>
      <c r="N93" s="553">
        <v>0</v>
      </c>
      <c r="O93" s="553">
        <v>0</v>
      </c>
      <c r="P93" s="553">
        <v>0</v>
      </c>
      <c r="Q93" s="553">
        <v>0</v>
      </c>
      <c r="R93" s="553">
        <v>223</v>
      </c>
      <c r="S93" s="552">
        <v>0</v>
      </c>
      <c r="T93" s="552">
        <v>0</v>
      </c>
      <c r="U93" s="552">
        <v>0</v>
      </c>
      <c r="V93" s="552">
        <v>4</v>
      </c>
      <c r="W93" s="553">
        <v>2</v>
      </c>
      <c r="X93" s="554">
        <f t="shared" si="14"/>
        <v>4866</v>
      </c>
      <c r="Y93" s="554">
        <f t="shared" si="15"/>
        <v>214</v>
      </c>
      <c r="Z93" s="554">
        <f t="shared" si="16"/>
        <v>5080</v>
      </c>
    </row>
    <row r="94" spans="1:26" ht="25.5" hidden="1" outlineLevel="1">
      <c r="A94" s="798"/>
      <c r="B94" s="781"/>
      <c r="C94" s="551" t="s">
        <v>119</v>
      </c>
      <c r="D94" s="553">
        <v>37</v>
      </c>
      <c r="E94" s="553">
        <v>120</v>
      </c>
      <c r="F94" s="553">
        <v>276</v>
      </c>
      <c r="G94" s="553">
        <v>95</v>
      </c>
      <c r="H94" s="553">
        <v>10663</v>
      </c>
      <c r="I94" s="553">
        <v>18</v>
      </c>
      <c r="J94" s="553">
        <v>110</v>
      </c>
      <c r="K94" s="553">
        <v>171</v>
      </c>
      <c r="L94" s="553">
        <v>40</v>
      </c>
      <c r="M94" s="553">
        <v>6604</v>
      </c>
      <c r="N94" s="553">
        <v>0</v>
      </c>
      <c r="O94" s="553">
        <v>2</v>
      </c>
      <c r="P94" s="553">
        <v>0</v>
      </c>
      <c r="Q94" s="553">
        <v>1</v>
      </c>
      <c r="R94" s="553">
        <v>280</v>
      </c>
      <c r="S94" s="553">
        <v>0</v>
      </c>
      <c r="T94" s="553">
        <v>0</v>
      </c>
      <c r="U94" s="553">
        <v>0</v>
      </c>
      <c r="V94" s="553">
        <v>0</v>
      </c>
      <c r="W94" s="553">
        <v>88</v>
      </c>
      <c r="X94" s="554">
        <f t="shared" si="14"/>
        <v>11474</v>
      </c>
      <c r="Y94" s="554">
        <f t="shared" si="15"/>
        <v>7031</v>
      </c>
      <c r="Z94" s="554">
        <f t="shared" si="16"/>
        <v>18505</v>
      </c>
    </row>
    <row r="95" spans="1:26" ht="25.5" hidden="1" outlineLevel="1">
      <c r="A95" s="798"/>
      <c r="B95" s="781"/>
      <c r="C95" s="551" t="s">
        <v>120</v>
      </c>
      <c r="D95" s="553">
        <v>1</v>
      </c>
      <c r="E95" s="553">
        <v>0</v>
      </c>
      <c r="F95" s="553">
        <v>24</v>
      </c>
      <c r="G95" s="552">
        <v>0</v>
      </c>
      <c r="H95" s="553">
        <v>2321</v>
      </c>
      <c r="I95" s="552">
        <v>0</v>
      </c>
      <c r="J95" s="552">
        <v>0</v>
      </c>
      <c r="K95" s="552">
        <v>3</v>
      </c>
      <c r="L95" s="553">
        <v>4</v>
      </c>
      <c r="M95" s="553">
        <v>236</v>
      </c>
      <c r="N95" s="553">
        <v>0</v>
      </c>
      <c r="O95" s="553">
        <v>0</v>
      </c>
      <c r="P95" s="553">
        <v>0</v>
      </c>
      <c r="Q95" s="552">
        <v>0</v>
      </c>
      <c r="R95" s="553">
        <v>189</v>
      </c>
      <c r="S95" s="552">
        <v>0</v>
      </c>
      <c r="T95" s="552">
        <v>0</v>
      </c>
      <c r="U95" s="552">
        <v>0</v>
      </c>
      <c r="V95" s="553">
        <v>0</v>
      </c>
      <c r="W95" s="553">
        <v>15</v>
      </c>
      <c r="X95" s="554">
        <f t="shared" si="14"/>
        <v>2535</v>
      </c>
      <c r="Y95" s="554">
        <f t="shared" si="15"/>
        <v>258</v>
      </c>
      <c r="Z95" s="554">
        <f t="shared" si="16"/>
        <v>2793</v>
      </c>
    </row>
    <row r="96" spans="1:26" ht="38.25" hidden="1" outlineLevel="1">
      <c r="A96" s="798"/>
      <c r="B96" s="781"/>
      <c r="C96" s="551" t="s">
        <v>121</v>
      </c>
      <c r="D96" s="553">
        <v>3</v>
      </c>
      <c r="E96" s="553">
        <v>2</v>
      </c>
      <c r="F96" s="553">
        <v>21</v>
      </c>
      <c r="G96" s="552">
        <v>4</v>
      </c>
      <c r="H96" s="553">
        <v>1029</v>
      </c>
      <c r="I96" s="552">
        <v>1</v>
      </c>
      <c r="J96" s="552">
        <v>6</v>
      </c>
      <c r="K96" s="552">
        <v>6</v>
      </c>
      <c r="L96" s="552">
        <v>4</v>
      </c>
      <c r="M96" s="553">
        <v>384</v>
      </c>
      <c r="N96" s="553">
        <v>0</v>
      </c>
      <c r="O96" s="553">
        <v>0</v>
      </c>
      <c r="P96" s="553">
        <v>0</v>
      </c>
      <c r="Q96" s="552">
        <v>0</v>
      </c>
      <c r="R96" s="553">
        <v>36</v>
      </c>
      <c r="S96" s="552">
        <v>0</v>
      </c>
      <c r="T96" s="552">
        <v>0</v>
      </c>
      <c r="U96" s="552">
        <v>0</v>
      </c>
      <c r="V96" s="552">
        <v>0</v>
      </c>
      <c r="W96" s="553">
        <v>3</v>
      </c>
      <c r="X96" s="554">
        <f t="shared" si="14"/>
        <v>1095</v>
      </c>
      <c r="Y96" s="554">
        <f t="shared" si="15"/>
        <v>404</v>
      </c>
      <c r="Z96" s="554">
        <f t="shared" si="16"/>
        <v>1499</v>
      </c>
    </row>
    <row r="97" spans="1:26" ht="25.5" hidden="1" outlineLevel="1">
      <c r="A97" s="798"/>
      <c r="B97" s="781"/>
      <c r="C97" s="551" t="s">
        <v>122</v>
      </c>
      <c r="D97" s="553">
        <v>2</v>
      </c>
      <c r="E97" s="553">
        <v>6</v>
      </c>
      <c r="F97" s="553">
        <v>21</v>
      </c>
      <c r="G97" s="553">
        <v>8</v>
      </c>
      <c r="H97" s="553">
        <v>999</v>
      </c>
      <c r="I97" s="552">
        <v>5</v>
      </c>
      <c r="J97" s="553">
        <v>6</v>
      </c>
      <c r="K97" s="553">
        <v>15</v>
      </c>
      <c r="L97" s="552">
        <v>8</v>
      </c>
      <c r="M97" s="553">
        <v>656</v>
      </c>
      <c r="N97" s="553">
        <v>0</v>
      </c>
      <c r="O97" s="553">
        <v>0</v>
      </c>
      <c r="P97" s="553">
        <v>0</v>
      </c>
      <c r="Q97" s="553">
        <v>0</v>
      </c>
      <c r="R97" s="553">
        <v>53</v>
      </c>
      <c r="S97" s="552">
        <v>0</v>
      </c>
      <c r="T97" s="553">
        <v>0</v>
      </c>
      <c r="U97" s="553">
        <v>0</v>
      </c>
      <c r="V97" s="552">
        <v>0</v>
      </c>
      <c r="W97" s="553">
        <v>80</v>
      </c>
      <c r="X97" s="554">
        <f t="shared" si="14"/>
        <v>1089</v>
      </c>
      <c r="Y97" s="554">
        <f t="shared" si="15"/>
        <v>770</v>
      </c>
      <c r="Z97" s="554">
        <f t="shared" si="16"/>
        <v>1859</v>
      </c>
    </row>
    <row r="98" spans="1:26" ht="51" hidden="1" outlineLevel="1">
      <c r="A98" s="798"/>
      <c r="B98" s="781"/>
      <c r="C98" s="551" t="s">
        <v>123</v>
      </c>
      <c r="D98" s="553">
        <v>0</v>
      </c>
      <c r="E98" s="553">
        <v>4</v>
      </c>
      <c r="F98" s="553">
        <v>0</v>
      </c>
      <c r="G98" s="552">
        <v>0</v>
      </c>
      <c r="H98" s="553">
        <v>23</v>
      </c>
      <c r="I98" s="552">
        <v>0</v>
      </c>
      <c r="J98" s="552">
        <v>0</v>
      </c>
      <c r="K98" s="552">
        <v>0</v>
      </c>
      <c r="L98" s="552">
        <v>0</v>
      </c>
      <c r="M98" s="553">
        <v>0</v>
      </c>
      <c r="N98" s="553">
        <v>0</v>
      </c>
      <c r="O98" s="553">
        <v>0</v>
      </c>
      <c r="P98" s="553">
        <v>0</v>
      </c>
      <c r="Q98" s="552">
        <v>0</v>
      </c>
      <c r="R98" s="553">
        <v>5</v>
      </c>
      <c r="S98" s="552">
        <v>0</v>
      </c>
      <c r="T98" s="552">
        <v>0</v>
      </c>
      <c r="U98" s="552">
        <v>0</v>
      </c>
      <c r="V98" s="552">
        <v>0</v>
      </c>
      <c r="W98" s="553">
        <v>0</v>
      </c>
      <c r="X98" s="554">
        <f t="shared" si="14"/>
        <v>32</v>
      </c>
      <c r="Y98" s="554">
        <f t="shared" si="15"/>
        <v>0</v>
      </c>
      <c r="Z98" s="554">
        <f t="shared" si="16"/>
        <v>32</v>
      </c>
    </row>
    <row r="99" spans="1:26" ht="51" hidden="1" outlineLevel="1">
      <c r="A99" s="798"/>
      <c r="B99" s="781"/>
      <c r="C99" s="551" t="s">
        <v>124</v>
      </c>
      <c r="D99" s="553">
        <v>2</v>
      </c>
      <c r="E99" s="553">
        <v>22</v>
      </c>
      <c r="F99" s="553">
        <v>21</v>
      </c>
      <c r="G99" s="552">
        <v>12</v>
      </c>
      <c r="H99" s="553">
        <v>1768</v>
      </c>
      <c r="I99" s="553">
        <v>2</v>
      </c>
      <c r="J99" s="553">
        <v>6</v>
      </c>
      <c r="K99" s="553">
        <v>36</v>
      </c>
      <c r="L99" s="553">
        <v>4</v>
      </c>
      <c r="M99" s="553">
        <v>1545</v>
      </c>
      <c r="N99" s="553">
        <v>0</v>
      </c>
      <c r="O99" s="553">
        <v>0</v>
      </c>
      <c r="P99" s="553">
        <v>0</v>
      </c>
      <c r="Q99" s="552">
        <v>0</v>
      </c>
      <c r="R99" s="553">
        <v>42</v>
      </c>
      <c r="S99" s="553">
        <v>0</v>
      </c>
      <c r="T99" s="553">
        <v>0</v>
      </c>
      <c r="U99" s="553">
        <v>0</v>
      </c>
      <c r="V99" s="553">
        <v>0</v>
      </c>
      <c r="W99" s="553">
        <v>32</v>
      </c>
      <c r="X99" s="554">
        <f t="shared" si="14"/>
        <v>1867</v>
      </c>
      <c r="Y99" s="554">
        <f t="shared" si="15"/>
        <v>1625</v>
      </c>
      <c r="Z99" s="554">
        <f t="shared" si="16"/>
        <v>3492</v>
      </c>
    </row>
    <row r="100" spans="1:26" ht="25.5" hidden="1" outlineLevel="1">
      <c r="A100" s="798"/>
      <c r="B100" s="781" t="s">
        <v>125</v>
      </c>
      <c r="C100" s="551" t="s">
        <v>126</v>
      </c>
      <c r="D100" s="553">
        <v>10</v>
      </c>
      <c r="E100" s="553">
        <v>36</v>
      </c>
      <c r="F100" s="553">
        <v>60</v>
      </c>
      <c r="G100" s="553">
        <v>16</v>
      </c>
      <c r="H100" s="553">
        <v>5198</v>
      </c>
      <c r="I100" s="552">
        <v>1</v>
      </c>
      <c r="J100" s="552">
        <v>0</v>
      </c>
      <c r="K100" s="552">
        <v>3</v>
      </c>
      <c r="L100" s="552">
        <v>0</v>
      </c>
      <c r="M100" s="553">
        <v>197</v>
      </c>
      <c r="N100" s="553">
        <v>0</v>
      </c>
      <c r="O100" s="553">
        <v>0</v>
      </c>
      <c r="P100" s="553">
        <v>0</v>
      </c>
      <c r="Q100" s="553">
        <v>0</v>
      </c>
      <c r="R100" s="553">
        <v>316</v>
      </c>
      <c r="S100" s="552">
        <v>0</v>
      </c>
      <c r="T100" s="552">
        <v>0</v>
      </c>
      <c r="U100" s="552">
        <v>0</v>
      </c>
      <c r="V100" s="552">
        <v>0</v>
      </c>
      <c r="W100" s="553">
        <v>2</v>
      </c>
      <c r="X100" s="554">
        <f t="shared" si="14"/>
        <v>5636</v>
      </c>
      <c r="Y100" s="554">
        <f t="shared" si="15"/>
        <v>203</v>
      </c>
      <c r="Z100" s="554">
        <f t="shared" si="16"/>
        <v>5839</v>
      </c>
    </row>
    <row r="101" spans="1:26" ht="25.5" hidden="1" outlineLevel="1">
      <c r="A101" s="796"/>
      <c r="B101" s="781"/>
      <c r="C101" s="551" t="s">
        <v>127</v>
      </c>
      <c r="D101" s="552">
        <v>0</v>
      </c>
      <c r="E101" s="552">
        <v>0</v>
      </c>
      <c r="F101" s="552">
        <v>3</v>
      </c>
      <c r="G101" s="552">
        <v>0</v>
      </c>
      <c r="H101" s="553">
        <v>181</v>
      </c>
      <c r="I101" s="552">
        <v>0</v>
      </c>
      <c r="J101" s="552">
        <v>0</v>
      </c>
      <c r="K101" s="552">
        <v>0</v>
      </c>
      <c r="L101" s="552">
        <v>0</v>
      </c>
      <c r="M101" s="552">
        <v>11</v>
      </c>
      <c r="N101" s="552">
        <v>0</v>
      </c>
      <c r="O101" s="552">
        <v>0</v>
      </c>
      <c r="P101" s="552">
        <v>0</v>
      </c>
      <c r="Q101" s="552">
        <v>0</v>
      </c>
      <c r="R101" s="553">
        <v>2</v>
      </c>
      <c r="S101" s="552">
        <v>0</v>
      </c>
      <c r="T101" s="552">
        <v>0</v>
      </c>
      <c r="U101" s="552">
        <v>0</v>
      </c>
      <c r="V101" s="552">
        <v>0</v>
      </c>
      <c r="W101" s="552">
        <v>0</v>
      </c>
      <c r="X101" s="554">
        <f t="shared" si="14"/>
        <v>186</v>
      </c>
      <c r="Y101" s="554">
        <f t="shared" si="15"/>
        <v>11</v>
      </c>
      <c r="Z101" s="554">
        <f t="shared" si="16"/>
        <v>197</v>
      </c>
    </row>
    <row r="102" spans="1:26" ht="12.95" customHeight="1" collapsed="1">
      <c r="A102" s="797" t="s">
        <v>128</v>
      </c>
      <c r="B102" s="797"/>
      <c r="C102" s="797"/>
      <c r="D102" s="549">
        <f t="shared" ref="D102:Z102" si="17">SUM(D103:D109)</f>
        <v>11</v>
      </c>
      <c r="E102" s="549">
        <f t="shared" si="17"/>
        <v>34</v>
      </c>
      <c r="F102" s="549">
        <f t="shared" si="17"/>
        <v>84</v>
      </c>
      <c r="G102" s="549">
        <f t="shared" si="17"/>
        <v>20</v>
      </c>
      <c r="H102" s="549">
        <f t="shared" si="17"/>
        <v>3431</v>
      </c>
      <c r="I102" s="549">
        <f t="shared" si="17"/>
        <v>4</v>
      </c>
      <c r="J102" s="549">
        <f t="shared" si="17"/>
        <v>0</v>
      </c>
      <c r="K102" s="549">
        <f t="shared" si="17"/>
        <v>6</v>
      </c>
      <c r="L102" s="549">
        <f t="shared" si="17"/>
        <v>0</v>
      </c>
      <c r="M102" s="549">
        <f t="shared" si="17"/>
        <v>290</v>
      </c>
      <c r="N102" s="549">
        <f t="shared" si="17"/>
        <v>0</v>
      </c>
      <c r="O102" s="549">
        <f t="shared" si="17"/>
        <v>0</v>
      </c>
      <c r="P102" s="549">
        <f t="shared" si="17"/>
        <v>0</v>
      </c>
      <c r="Q102" s="549">
        <f t="shared" si="17"/>
        <v>0</v>
      </c>
      <c r="R102" s="549">
        <f t="shared" si="17"/>
        <v>102</v>
      </c>
      <c r="S102" s="549">
        <f t="shared" si="17"/>
        <v>0</v>
      </c>
      <c r="T102" s="549">
        <f t="shared" si="17"/>
        <v>0</v>
      </c>
      <c r="U102" s="549">
        <f t="shared" si="17"/>
        <v>0</v>
      </c>
      <c r="V102" s="549">
        <f t="shared" si="17"/>
        <v>0</v>
      </c>
      <c r="W102" s="549">
        <f t="shared" si="17"/>
        <v>8</v>
      </c>
      <c r="X102" s="550">
        <f t="shared" si="17"/>
        <v>3682</v>
      </c>
      <c r="Y102" s="550">
        <f t="shared" si="17"/>
        <v>308</v>
      </c>
      <c r="Z102" s="550">
        <f t="shared" si="17"/>
        <v>3990</v>
      </c>
    </row>
    <row r="103" spans="1:26" ht="38.25" hidden="1" outlineLevel="1">
      <c r="A103" s="781" t="s">
        <v>128</v>
      </c>
      <c r="B103" s="781" t="s">
        <v>129</v>
      </c>
      <c r="C103" s="551" t="s">
        <v>130</v>
      </c>
      <c r="D103" s="552">
        <v>0</v>
      </c>
      <c r="E103" s="552">
        <v>0</v>
      </c>
      <c r="F103" s="552">
        <v>0</v>
      </c>
      <c r="G103" s="552">
        <v>0</v>
      </c>
      <c r="H103" s="553">
        <v>75</v>
      </c>
      <c r="I103" s="552">
        <v>0</v>
      </c>
      <c r="J103" s="552">
        <v>0</v>
      </c>
      <c r="K103" s="552">
        <v>0</v>
      </c>
      <c r="L103" s="552">
        <v>0</v>
      </c>
      <c r="M103" s="552">
        <v>0</v>
      </c>
      <c r="N103" s="552">
        <v>0</v>
      </c>
      <c r="O103" s="552">
        <v>0</v>
      </c>
      <c r="P103" s="552">
        <v>0</v>
      </c>
      <c r="Q103" s="552">
        <v>0</v>
      </c>
      <c r="R103" s="553">
        <v>5</v>
      </c>
      <c r="S103" s="552">
        <v>0</v>
      </c>
      <c r="T103" s="552">
        <v>0</v>
      </c>
      <c r="U103" s="552">
        <v>0</v>
      </c>
      <c r="V103" s="552">
        <v>0</v>
      </c>
      <c r="W103" s="552">
        <v>0</v>
      </c>
      <c r="X103" s="554">
        <f t="shared" ref="X103:X110" si="18">D103+E103+F103+G103+H103+N103+O103+P103+Q103+R103</f>
        <v>80</v>
      </c>
      <c r="Y103" s="554">
        <f t="shared" ref="Y103:Y110" si="19">I103+J103+K103+L103+M103+S103+T103+U103+V103+W103</f>
        <v>0</v>
      </c>
      <c r="Z103" s="554">
        <f t="shared" si="16"/>
        <v>80</v>
      </c>
    </row>
    <row r="104" spans="1:26" ht="25.5" hidden="1" outlineLevel="1">
      <c r="A104" s="781"/>
      <c r="B104" s="781"/>
      <c r="C104" s="551" t="s">
        <v>131</v>
      </c>
      <c r="D104" s="553">
        <v>3</v>
      </c>
      <c r="E104" s="553">
        <v>4</v>
      </c>
      <c r="F104" s="552">
        <v>3</v>
      </c>
      <c r="G104" s="553">
        <v>0</v>
      </c>
      <c r="H104" s="553">
        <v>381</v>
      </c>
      <c r="I104" s="552">
        <v>0</v>
      </c>
      <c r="J104" s="552">
        <v>0</v>
      </c>
      <c r="K104" s="552">
        <v>0</v>
      </c>
      <c r="L104" s="552">
        <v>0</v>
      </c>
      <c r="M104" s="552">
        <v>0</v>
      </c>
      <c r="N104" s="553">
        <v>0</v>
      </c>
      <c r="O104" s="553">
        <v>0</v>
      </c>
      <c r="P104" s="552">
        <v>0</v>
      </c>
      <c r="Q104" s="553">
        <v>0</v>
      </c>
      <c r="R104" s="553">
        <v>25</v>
      </c>
      <c r="S104" s="552">
        <v>0</v>
      </c>
      <c r="T104" s="552">
        <v>0</v>
      </c>
      <c r="U104" s="552">
        <v>0</v>
      </c>
      <c r="V104" s="552">
        <v>0</v>
      </c>
      <c r="W104" s="552">
        <v>0</v>
      </c>
      <c r="X104" s="554">
        <f t="shared" si="18"/>
        <v>416</v>
      </c>
      <c r="Y104" s="554">
        <f t="shared" si="19"/>
        <v>0</v>
      </c>
      <c r="Z104" s="554">
        <f t="shared" si="16"/>
        <v>416</v>
      </c>
    </row>
    <row r="105" spans="1:26" ht="38.25" hidden="1" outlineLevel="1">
      <c r="A105" s="781"/>
      <c r="B105" s="781"/>
      <c r="C105" s="551" t="s">
        <v>132</v>
      </c>
      <c r="D105" s="552">
        <v>0</v>
      </c>
      <c r="E105" s="552">
        <v>0</v>
      </c>
      <c r="F105" s="552">
        <v>0</v>
      </c>
      <c r="G105" s="552">
        <v>0</v>
      </c>
      <c r="H105" s="552">
        <v>0</v>
      </c>
      <c r="I105" s="552">
        <v>0</v>
      </c>
      <c r="J105" s="552">
        <v>0</v>
      </c>
      <c r="K105" s="552">
        <v>0</v>
      </c>
      <c r="L105" s="552">
        <v>0</v>
      </c>
      <c r="M105" s="552">
        <v>0</v>
      </c>
      <c r="N105" s="552">
        <v>0</v>
      </c>
      <c r="O105" s="552">
        <v>0</v>
      </c>
      <c r="P105" s="552">
        <v>0</v>
      </c>
      <c r="Q105" s="552">
        <v>0</v>
      </c>
      <c r="R105" s="552">
        <v>0</v>
      </c>
      <c r="S105" s="552">
        <v>0</v>
      </c>
      <c r="T105" s="552">
        <v>0</v>
      </c>
      <c r="U105" s="552">
        <v>0</v>
      </c>
      <c r="V105" s="552">
        <v>0</v>
      </c>
      <c r="W105" s="552">
        <v>0</v>
      </c>
      <c r="X105" s="554">
        <f t="shared" si="18"/>
        <v>0</v>
      </c>
      <c r="Y105" s="554">
        <f t="shared" si="19"/>
        <v>0</v>
      </c>
      <c r="Z105" s="554">
        <f t="shared" si="16"/>
        <v>0</v>
      </c>
    </row>
    <row r="106" spans="1:26" ht="38.25" hidden="1" outlineLevel="1">
      <c r="A106" s="781"/>
      <c r="B106" s="781"/>
      <c r="C106" s="551" t="s">
        <v>133</v>
      </c>
      <c r="D106" s="552">
        <v>0</v>
      </c>
      <c r="E106" s="552">
        <v>0</v>
      </c>
      <c r="F106" s="552">
        <v>0</v>
      </c>
      <c r="G106" s="552">
        <v>0</v>
      </c>
      <c r="H106" s="552">
        <v>0</v>
      </c>
      <c r="I106" s="552">
        <v>0</v>
      </c>
      <c r="J106" s="552">
        <v>0</v>
      </c>
      <c r="K106" s="552">
        <v>0</v>
      </c>
      <c r="L106" s="552">
        <v>0</v>
      </c>
      <c r="M106" s="552">
        <v>0</v>
      </c>
      <c r="N106" s="552">
        <v>0</v>
      </c>
      <c r="O106" s="552">
        <v>0</v>
      </c>
      <c r="P106" s="552">
        <v>0</v>
      </c>
      <c r="Q106" s="552">
        <v>0</v>
      </c>
      <c r="R106" s="552">
        <v>0</v>
      </c>
      <c r="S106" s="552">
        <v>0</v>
      </c>
      <c r="T106" s="552">
        <v>0</v>
      </c>
      <c r="U106" s="552">
        <v>0</v>
      </c>
      <c r="V106" s="552">
        <v>0</v>
      </c>
      <c r="W106" s="552">
        <v>0</v>
      </c>
      <c r="X106" s="554">
        <f t="shared" si="18"/>
        <v>0</v>
      </c>
      <c r="Y106" s="554">
        <f t="shared" si="19"/>
        <v>0</v>
      </c>
      <c r="Z106" s="554">
        <f t="shared" si="16"/>
        <v>0</v>
      </c>
    </row>
    <row r="107" spans="1:26" hidden="1" outlineLevel="1">
      <c r="A107" s="781"/>
      <c r="B107" s="781"/>
      <c r="C107" s="551" t="s">
        <v>134</v>
      </c>
      <c r="D107" s="553">
        <v>3</v>
      </c>
      <c r="E107" s="553">
        <v>10</v>
      </c>
      <c r="F107" s="553">
        <v>30</v>
      </c>
      <c r="G107" s="552">
        <v>0</v>
      </c>
      <c r="H107" s="553">
        <v>667</v>
      </c>
      <c r="I107" s="552">
        <v>0</v>
      </c>
      <c r="J107" s="552">
        <v>0</v>
      </c>
      <c r="K107" s="552">
        <v>0</v>
      </c>
      <c r="L107" s="552">
        <v>0</v>
      </c>
      <c r="M107" s="553">
        <v>12</v>
      </c>
      <c r="N107" s="553">
        <v>0</v>
      </c>
      <c r="O107" s="553">
        <v>0</v>
      </c>
      <c r="P107" s="553">
        <v>0</v>
      </c>
      <c r="Q107" s="552">
        <v>0</v>
      </c>
      <c r="R107" s="553">
        <v>8</v>
      </c>
      <c r="S107" s="552">
        <v>0</v>
      </c>
      <c r="T107" s="552">
        <v>0</v>
      </c>
      <c r="U107" s="552">
        <v>0</v>
      </c>
      <c r="V107" s="552">
        <v>0</v>
      </c>
      <c r="W107" s="553">
        <v>0</v>
      </c>
      <c r="X107" s="554">
        <f t="shared" si="18"/>
        <v>718</v>
      </c>
      <c r="Y107" s="554">
        <f t="shared" si="19"/>
        <v>12</v>
      </c>
      <c r="Z107" s="554">
        <f t="shared" si="16"/>
        <v>730</v>
      </c>
    </row>
    <row r="108" spans="1:26" hidden="1" outlineLevel="1">
      <c r="A108" s="781"/>
      <c r="B108" s="781"/>
      <c r="C108" s="551" t="s">
        <v>135</v>
      </c>
      <c r="D108" s="552">
        <v>0</v>
      </c>
      <c r="E108" s="552">
        <v>0</v>
      </c>
      <c r="F108" s="552">
        <v>6</v>
      </c>
      <c r="G108" s="552">
        <v>0</v>
      </c>
      <c r="H108" s="553">
        <v>30</v>
      </c>
      <c r="I108" s="552">
        <v>0</v>
      </c>
      <c r="J108" s="552">
        <v>0</v>
      </c>
      <c r="K108" s="552">
        <v>0</v>
      </c>
      <c r="L108" s="552">
        <v>0</v>
      </c>
      <c r="M108" s="552">
        <v>0</v>
      </c>
      <c r="N108" s="552">
        <v>0</v>
      </c>
      <c r="O108" s="552">
        <v>0</v>
      </c>
      <c r="P108" s="552">
        <v>0</v>
      </c>
      <c r="Q108" s="552">
        <v>0</v>
      </c>
      <c r="R108" s="553">
        <v>0</v>
      </c>
      <c r="S108" s="552">
        <v>0</v>
      </c>
      <c r="T108" s="552">
        <v>0</v>
      </c>
      <c r="U108" s="552">
        <v>0</v>
      </c>
      <c r="V108" s="552">
        <v>0</v>
      </c>
      <c r="W108" s="552">
        <v>0</v>
      </c>
      <c r="X108" s="554">
        <f t="shared" si="18"/>
        <v>36</v>
      </c>
      <c r="Y108" s="554">
        <f t="shared" si="19"/>
        <v>0</v>
      </c>
      <c r="Z108" s="554">
        <f t="shared" si="16"/>
        <v>36</v>
      </c>
    </row>
    <row r="109" spans="1:26" ht="63.75" hidden="1" outlineLevel="1">
      <c r="A109" s="781"/>
      <c r="B109" s="781"/>
      <c r="C109" s="551" t="s">
        <v>136</v>
      </c>
      <c r="D109" s="553">
        <v>5</v>
      </c>
      <c r="E109" s="553">
        <v>20</v>
      </c>
      <c r="F109" s="553">
        <v>45</v>
      </c>
      <c r="G109" s="553">
        <v>20</v>
      </c>
      <c r="H109" s="553">
        <v>2278</v>
      </c>
      <c r="I109" s="553">
        <v>4</v>
      </c>
      <c r="J109" s="553">
        <v>0</v>
      </c>
      <c r="K109" s="553">
        <v>6</v>
      </c>
      <c r="L109" s="552">
        <v>0</v>
      </c>
      <c r="M109" s="553">
        <v>278</v>
      </c>
      <c r="N109" s="553">
        <v>0</v>
      </c>
      <c r="O109" s="553">
        <v>0</v>
      </c>
      <c r="P109" s="553">
        <v>0</v>
      </c>
      <c r="Q109" s="553">
        <v>0</v>
      </c>
      <c r="R109" s="553">
        <v>64</v>
      </c>
      <c r="S109" s="553">
        <v>0</v>
      </c>
      <c r="T109" s="553">
        <v>0</v>
      </c>
      <c r="U109" s="553">
        <v>0</v>
      </c>
      <c r="V109" s="552">
        <v>0</v>
      </c>
      <c r="W109" s="553">
        <v>8</v>
      </c>
      <c r="X109" s="554">
        <f t="shared" si="18"/>
        <v>2432</v>
      </c>
      <c r="Y109" s="554">
        <f t="shared" si="19"/>
        <v>296</v>
      </c>
      <c r="Z109" s="554">
        <f t="shared" si="16"/>
        <v>2728</v>
      </c>
    </row>
    <row r="110" spans="1:26" ht="12.95" customHeight="1" collapsed="1">
      <c r="A110" s="797" t="s">
        <v>137</v>
      </c>
      <c r="B110" s="797"/>
      <c r="C110" s="797"/>
      <c r="D110" s="549">
        <v>0</v>
      </c>
      <c r="E110" s="549">
        <v>0</v>
      </c>
      <c r="F110" s="549">
        <v>6</v>
      </c>
      <c r="G110" s="549">
        <v>4</v>
      </c>
      <c r="H110" s="549">
        <v>531</v>
      </c>
      <c r="I110" s="549">
        <v>0</v>
      </c>
      <c r="J110" s="549">
        <v>2</v>
      </c>
      <c r="K110" s="549">
        <v>3</v>
      </c>
      <c r="L110" s="549">
        <v>0</v>
      </c>
      <c r="M110" s="549">
        <v>901</v>
      </c>
      <c r="N110" s="549">
        <v>0</v>
      </c>
      <c r="O110" s="549">
        <v>0</v>
      </c>
      <c r="P110" s="549">
        <v>0</v>
      </c>
      <c r="Q110" s="549">
        <v>0</v>
      </c>
      <c r="R110" s="549">
        <v>8</v>
      </c>
      <c r="S110" s="549">
        <v>0</v>
      </c>
      <c r="T110" s="549">
        <v>0</v>
      </c>
      <c r="U110" s="549">
        <v>0</v>
      </c>
      <c r="V110" s="549">
        <v>0</v>
      </c>
      <c r="W110" s="549">
        <v>25</v>
      </c>
      <c r="X110" s="550">
        <f t="shared" si="18"/>
        <v>549</v>
      </c>
      <c r="Y110" s="550">
        <f t="shared" si="19"/>
        <v>931</v>
      </c>
      <c r="Z110" s="550">
        <f t="shared" si="16"/>
        <v>1480</v>
      </c>
    </row>
    <row r="111" spans="1:26" ht="12.95" customHeight="1">
      <c r="A111" s="797" t="s">
        <v>138</v>
      </c>
      <c r="B111" s="797"/>
      <c r="C111" s="797"/>
      <c r="D111" s="549">
        <f t="shared" ref="D111:Z111" si="20">SUM(D112:D132)</f>
        <v>349</v>
      </c>
      <c r="E111" s="549">
        <f t="shared" si="20"/>
        <v>1056</v>
      </c>
      <c r="F111" s="549">
        <f t="shared" si="20"/>
        <v>2195</v>
      </c>
      <c r="G111" s="549">
        <f t="shared" si="20"/>
        <v>824</v>
      </c>
      <c r="H111" s="549">
        <f t="shared" si="20"/>
        <v>105163</v>
      </c>
      <c r="I111" s="549">
        <f t="shared" si="20"/>
        <v>140</v>
      </c>
      <c r="J111" s="549">
        <f t="shared" si="20"/>
        <v>366</v>
      </c>
      <c r="K111" s="549">
        <f t="shared" si="20"/>
        <v>723</v>
      </c>
      <c r="L111" s="549">
        <f t="shared" si="20"/>
        <v>262</v>
      </c>
      <c r="M111" s="549">
        <f t="shared" si="20"/>
        <v>18747</v>
      </c>
      <c r="N111" s="549">
        <f t="shared" si="20"/>
        <v>0</v>
      </c>
      <c r="O111" s="549">
        <f t="shared" si="20"/>
        <v>2</v>
      </c>
      <c r="P111" s="549">
        <f t="shared" si="20"/>
        <v>4</v>
      </c>
      <c r="Q111" s="549">
        <f t="shared" si="20"/>
        <v>12</v>
      </c>
      <c r="R111" s="549">
        <f t="shared" si="20"/>
        <v>2915</v>
      </c>
      <c r="S111" s="549">
        <f t="shared" si="20"/>
        <v>0</v>
      </c>
      <c r="T111" s="549">
        <f t="shared" si="20"/>
        <v>0</v>
      </c>
      <c r="U111" s="549">
        <f t="shared" si="20"/>
        <v>0</v>
      </c>
      <c r="V111" s="549">
        <f t="shared" si="20"/>
        <v>6</v>
      </c>
      <c r="W111" s="549">
        <f t="shared" si="20"/>
        <v>660</v>
      </c>
      <c r="X111" s="550">
        <f t="shared" si="20"/>
        <v>112520</v>
      </c>
      <c r="Y111" s="550">
        <f t="shared" si="20"/>
        <v>20904</v>
      </c>
      <c r="Z111" s="550">
        <f t="shared" si="20"/>
        <v>133424</v>
      </c>
    </row>
    <row r="112" spans="1:26" ht="51" hidden="1" outlineLevel="1">
      <c r="A112" s="788" t="s">
        <v>138</v>
      </c>
      <c r="B112" s="781" t="s">
        <v>139</v>
      </c>
      <c r="C112" s="551" t="s">
        <v>140</v>
      </c>
      <c r="D112" s="553">
        <v>67</v>
      </c>
      <c r="E112" s="553">
        <v>186</v>
      </c>
      <c r="F112" s="553">
        <v>438</v>
      </c>
      <c r="G112" s="553">
        <v>209</v>
      </c>
      <c r="H112" s="553">
        <v>24737</v>
      </c>
      <c r="I112" s="553">
        <v>58</v>
      </c>
      <c r="J112" s="553">
        <v>108</v>
      </c>
      <c r="K112" s="553">
        <v>207</v>
      </c>
      <c r="L112" s="553">
        <v>68</v>
      </c>
      <c r="M112" s="553">
        <v>6009</v>
      </c>
      <c r="N112" s="553">
        <v>0</v>
      </c>
      <c r="O112" s="553">
        <v>0</v>
      </c>
      <c r="P112" s="553">
        <v>0</v>
      </c>
      <c r="Q112" s="553">
        <v>3</v>
      </c>
      <c r="R112" s="553">
        <v>845</v>
      </c>
      <c r="S112" s="553">
        <v>0</v>
      </c>
      <c r="T112" s="553">
        <v>0</v>
      </c>
      <c r="U112" s="553">
        <v>0</v>
      </c>
      <c r="V112" s="553">
        <v>0</v>
      </c>
      <c r="W112" s="553">
        <v>151</v>
      </c>
      <c r="X112" s="554">
        <f t="shared" ref="X112:X132" si="21">D112+E112+F112+G112+H112+N112+O112+P112+Q112+R112</f>
        <v>26485</v>
      </c>
      <c r="Y112" s="554">
        <f t="shared" ref="Y112:Y132" si="22">I112+J112+K112+L112+M112+S112+T112+U112+V112+W112</f>
        <v>6601</v>
      </c>
      <c r="Z112" s="554">
        <f t="shared" si="16"/>
        <v>33086</v>
      </c>
    </row>
    <row r="113" spans="1:26" ht="51" hidden="1" outlineLevel="1">
      <c r="A113" s="798"/>
      <c r="B113" s="781"/>
      <c r="C113" s="551" t="s">
        <v>141</v>
      </c>
      <c r="D113" s="552">
        <v>0</v>
      </c>
      <c r="E113" s="552">
        <v>0</v>
      </c>
      <c r="F113" s="553">
        <v>0</v>
      </c>
      <c r="G113" s="552">
        <v>0</v>
      </c>
      <c r="H113" s="553">
        <v>0</v>
      </c>
      <c r="I113" s="552">
        <v>0</v>
      </c>
      <c r="J113" s="552">
        <v>0</v>
      </c>
      <c r="K113" s="552">
        <v>0</v>
      </c>
      <c r="L113" s="552">
        <v>0</v>
      </c>
      <c r="M113" s="553">
        <v>0</v>
      </c>
      <c r="N113" s="552">
        <v>0</v>
      </c>
      <c r="O113" s="552">
        <v>0</v>
      </c>
      <c r="P113" s="553">
        <v>0</v>
      </c>
      <c r="Q113" s="552">
        <v>0</v>
      </c>
      <c r="R113" s="553">
        <v>0</v>
      </c>
      <c r="S113" s="552">
        <v>0</v>
      </c>
      <c r="T113" s="552">
        <v>0</v>
      </c>
      <c r="U113" s="552">
        <v>0</v>
      </c>
      <c r="V113" s="552">
        <v>0</v>
      </c>
      <c r="W113" s="553">
        <v>0</v>
      </c>
      <c r="X113" s="554">
        <f t="shared" si="21"/>
        <v>0</v>
      </c>
      <c r="Y113" s="554">
        <f t="shared" si="22"/>
        <v>0</v>
      </c>
      <c r="Z113" s="554">
        <f t="shared" si="16"/>
        <v>0</v>
      </c>
    </row>
    <row r="114" spans="1:26" ht="51" hidden="1" outlineLevel="1">
      <c r="A114" s="798"/>
      <c r="B114" s="781"/>
      <c r="C114" s="551" t="s">
        <v>142</v>
      </c>
      <c r="D114" s="552">
        <v>0</v>
      </c>
      <c r="E114" s="552">
        <v>0</v>
      </c>
      <c r="F114" s="552">
        <v>0</v>
      </c>
      <c r="G114" s="552">
        <v>0</v>
      </c>
      <c r="H114" s="553">
        <v>0</v>
      </c>
      <c r="I114" s="552">
        <v>0</v>
      </c>
      <c r="J114" s="552">
        <v>0</v>
      </c>
      <c r="K114" s="552">
        <v>0</v>
      </c>
      <c r="L114" s="552">
        <v>0</v>
      </c>
      <c r="M114" s="552">
        <v>0</v>
      </c>
      <c r="N114" s="552">
        <v>0</v>
      </c>
      <c r="O114" s="552">
        <v>0</v>
      </c>
      <c r="P114" s="552">
        <v>0</v>
      </c>
      <c r="Q114" s="552">
        <v>0</v>
      </c>
      <c r="R114" s="553">
        <v>0</v>
      </c>
      <c r="S114" s="552">
        <v>0</v>
      </c>
      <c r="T114" s="552">
        <v>0</v>
      </c>
      <c r="U114" s="552">
        <v>0</v>
      </c>
      <c r="V114" s="552">
        <v>0</v>
      </c>
      <c r="W114" s="552">
        <v>0</v>
      </c>
      <c r="X114" s="554">
        <f t="shared" si="21"/>
        <v>0</v>
      </c>
      <c r="Y114" s="554">
        <f t="shared" si="22"/>
        <v>0</v>
      </c>
      <c r="Z114" s="554">
        <f t="shared" si="16"/>
        <v>0</v>
      </c>
    </row>
    <row r="115" spans="1:26" ht="51" hidden="1" outlineLevel="1">
      <c r="A115" s="798"/>
      <c r="B115" s="781"/>
      <c r="C115" s="551" t="s">
        <v>143</v>
      </c>
      <c r="D115" s="552">
        <v>0</v>
      </c>
      <c r="E115" s="552">
        <v>0</v>
      </c>
      <c r="F115" s="553">
        <v>0</v>
      </c>
      <c r="G115" s="552">
        <v>0</v>
      </c>
      <c r="H115" s="553">
        <v>0</v>
      </c>
      <c r="I115" s="552">
        <v>0</v>
      </c>
      <c r="J115" s="552">
        <v>0</v>
      </c>
      <c r="K115" s="552">
        <v>0</v>
      </c>
      <c r="L115" s="552">
        <v>0</v>
      </c>
      <c r="M115" s="553">
        <v>0</v>
      </c>
      <c r="N115" s="552">
        <v>0</v>
      </c>
      <c r="O115" s="552">
        <v>0</v>
      </c>
      <c r="P115" s="553">
        <v>0</v>
      </c>
      <c r="Q115" s="552">
        <v>0</v>
      </c>
      <c r="R115" s="553">
        <v>0</v>
      </c>
      <c r="S115" s="552">
        <v>0</v>
      </c>
      <c r="T115" s="552">
        <v>0</v>
      </c>
      <c r="U115" s="552">
        <v>0</v>
      </c>
      <c r="V115" s="552">
        <v>0</v>
      </c>
      <c r="W115" s="553">
        <v>0</v>
      </c>
      <c r="X115" s="554">
        <f t="shared" si="21"/>
        <v>0</v>
      </c>
      <c r="Y115" s="554">
        <f t="shared" si="22"/>
        <v>0</v>
      </c>
      <c r="Z115" s="554">
        <f t="shared" si="16"/>
        <v>0</v>
      </c>
    </row>
    <row r="116" spans="1:26" ht="76.5" hidden="1" outlineLevel="1">
      <c r="A116" s="798"/>
      <c r="B116" s="781"/>
      <c r="C116" s="551" t="s">
        <v>144</v>
      </c>
      <c r="D116" s="553">
        <v>0</v>
      </c>
      <c r="E116" s="553">
        <v>0</v>
      </c>
      <c r="F116" s="553">
        <v>0</v>
      </c>
      <c r="G116" s="553">
        <v>0</v>
      </c>
      <c r="H116" s="553">
        <v>0</v>
      </c>
      <c r="I116" s="553">
        <v>0</v>
      </c>
      <c r="J116" s="553">
        <v>0</v>
      </c>
      <c r="K116" s="553">
        <v>0</v>
      </c>
      <c r="L116" s="553">
        <v>0</v>
      </c>
      <c r="M116" s="553">
        <v>0</v>
      </c>
      <c r="N116" s="553">
        <v>0</v>
      </c>
      <c r="O116" s="553">
        <v>0</v>
      </c>
      <c r="P116" s="553">
        <v>0</v>
      </c>
      <c r="Q116" s="553">
        <v>0</v>
      </c>
      <c r="R116" s="553">
        <v>0</v>
      </c>
      <c r="S116" s="553">
        <v>0</v>
      </c>
      <c r="T116" s="553">
        <v>0</v>
      </c>
      <c r="U116" s="553">
        <v>0</v>
      </c>
      <c r="V116" s="553">
        <v>0</v>
      </c>
      <c r="W116" s="553">
        <v>0</v>
      </c>
      <c r="X116" s="554">
        <f t="shared" si="21"/>
        <v>0</v>
      </c>
      <c r="Y116" s="554">
        <f t="shared" si="22"/>
        <v>0</v>
      </c>
      <c r="Z116" s="554">
        <f t="shared" si="16"/>
        <v>0</v>
      </c>
    </row>
    <row r="117" spans="1:26" hidden="1" outlineLevel="1">
      <c r="A117" s="798"/>
      <c r="B117" s="781"/>
      <c r="C117" s="551" t="s">
        <v>145</v>
      </c>
      <c r="D117" s="552">
        <v>0</v>
      </c>
      <c r="E117" s="552">
        <v>0</v>
      </c>
      <c r="F117" s="552">
        <v>0</v>
      </c>
      <c r="G117" s="552">
        <v>0</v>
      </c>
      <c r="H117" s="553">
        <v>0</v>
      </c>
      <c r="I117" s="552">
        <v>0</v>
      </c>
      <c r="J117" s="552">
        <v>0</v>
      </c>
      <c r="K117" s="553">
        <v>0</v>
      </c>
      <c r="L117" s="552">
        <v>0</v>
      </c>
      <c r="M117" s="553">
        <v>0</v>
      </c>
      <c r="N117" s="552">
        <v>0</v>
      </c>
      <c r="O117" s="552">
        <v>0</v>
      </c>
      <c r="P117" s="552">
        <v>0</v>
      </c>
      <c r="Q117" s="552">
        <v>0</v>
      </c>
      <c r="R117" s="553">
        <v>0</v>
      </c>
      <c r="S117" s="552">
        <v>0</v>
      </c>
      <c r="T117" s="552">
        <v>0</v>
      </c>
      <c r="U117" s="553">
        <v>0</v>
      </c>
      <c r="V117" s="552">
        <v>0</v>
      </c>
      <c r="W117" s="553">
        <v>0</v>
      </c>
      <c r="X117" s="554">
        <f t="shared" si="21"/>
        <v>0</v>
      </c>
      <c r="Y117" s="554">
        <f t="shared" si="22"/>
        <v>0</v>
      </c>
      <c r="Z117" s="554">
        <f t="shared" si="16"/>
        <v>0</v>
      </c>
    </row>
    <row r="118" spans="1:26" ht="51" hidden="1" outlineLevel="1">
      <c r="A118" s="798"/>
      <c r="B118" s="781"/>
      <c r="C118" s="551" t="s">
        <v>146</v>
      </c>
      <c r="D118" s="553">
        <v>0</v>
      </c>
      <c r="E118" s="553">
        <v>0</v>
      </c>
      <c r="F118" s="553">
        <v>0</v>
      </c>
      <c r="G118" s="552">
        <v>0</v>
      </c>
      <c r="H118" s="553">
        <v>0</v>
      </c>
      <c r="I118" s="552">
        <v>0</v>
      </c>
      <c r="J118" s="552">
        <v>0</v>
      </c>
      <c r="K118" s="553">
        <v>0</v>
      </c>
      <c r="L118" s="552">
        <v>0</v>
      </c>
      <c r="M118" s="553">
        <v>0</v>
      </c>
      <c r="N118" s="553">
        <v>0</v>
      </c>
      <c r="O118" s="553">
        <v>0</v>
      </c>
      <c r="P118" s="553">
        <v>0</v>
      </c>
      <c r="Q118" s="552">
        <v>0</v>
      </c>
      <c r="R118" s="553">
        <v>0</v>
      </c>
      <c r="S118" s="552">
        <v>0</v>
      </c>
      <c r="T118" s="552">
        <v>0</v>
      </c>
      <c r="U118" s="553">
        <v>0</v>
      </c>
      <c r="V118" s="552">
        <v>0</v>
      </c>
      <c r="W118" s="553">
        <v>0</v>
      </c>
      <c r="X118" s="554">
        <f t="shared" si="21"/>
        <v>0</v>
      </c>
      <c r="Y118" s="554">
        <f t="shared" si="22"/>
        <v>0</v>
      </c>
      <c r="Z118" s="554">
        <f t="shared" si="16"/>
        <v>0</v>
      </c>
    </row>
    <row r="119" spans="1:26" hidden="1" outlineLevel="1">
      <c r="A119" s="798"/>
      <c r="B119" s="781" t="s">
        <v>147</v>
      </c>
      <c r="C119" s="551" t="s">
        <v>148</v>
      </c>
      <c r="D119" s="553">
        <v>106</v>
      </c>
      <c r="E119" s="553">
        <v>310</v>
      </c>
      <c r="F119" s="553">
        <v>707</v>
      </c>
      <c r="G119" s="553">
        <v>207</v>
      </c>
      <c r="H119" s="553">
        <v>25050</v>
      </c>
      <c r="I119" s="553">
        <v>37</v>
      </c>
      <c r="J119" s="553">
        <v>84</v>
      </c>
      <c r="K119" s="553">
        <v>246</v>
      </c>
      <c r="L119" s="553">
        <v>78</v>
      </c>
      <c r="M119" s="553">
        <v>4191</v>
      </c>
      <c r="N119" s="553">
        <v>0</v>
      </c>
      <c r="O119" s="553">
        <v>2</v>
      </c>
      <c r="P119" s="553">
        <v>4</v>
      </c>
      <c r="Q119" s="553">
        <v>9</v>
      </c>
      <c r="R119" s="553">
        <v>625</v>
      </c>
      <c r="S119" s="553">
        <v>0</v>
      </c>
      <c r="T119" s="553">
        <v>0</v>
      </c>
      <c r="U119" s="553">
        <v>0</v>
      </c>
      <c r="V119" s="553">
        <v>6</v>
      </c>
      <c r="W119" s="553">
        <v>60</v>
      </c>
      <c r="X119" s="554">
        <f t="shared" si="21"/>
        <v>27020</v>
      </c>
      <c r="Y119" s="554">
        <f t="shared" si="22"/>
        <v>4702</v>
      </c>
      <c r="Z119" s="554">
        <f t="shared" si="16"/>
        <v>31722</v>
      </c>
    </row>
    <row r="120" spans="1:26" hidden="1" outlineLevel="1">
      <c r="A120" s="798"/>
      <c r="B120" s="781"/>
      <c r="C120" s="551" t="s">
        <v>149</v>
      </c>
      <c r="D120" s="553">
        <v>0</v>
      </c>
      <c r="E120" s="553">
        <v>0</v>
      </c>
      <c r="F120" s="553">
        <v>0</v>
      </c>
      <c r="G120" s="553">
        <v>0</v>
      </c>
      <c r="H120" s="553">
        <v>0</v>
      </c>
      <c r="I120" s="553">
        <v>0</v>
      </c>
      <c r="J120" s="553">
        <v>0</v>
      </c>
      <c r="K120" s="553">
        <v>0</v>
      </c>
      <c r="L120" s="553">
        <v>0</v>
      </c>
      <c r="M120" s="553">
        <v>0</v>
      </c>
      <c r="N120" s="553">
        <v>0</v>
      </c>
      <c r="O120" s="553">
        <v>0</v>
      </c>
      <c r="P120" s="553">
        <v>0</v>
      </c>
      <c r="Q120" s="553">
        <v>0</v>
      </c>
      <c r="R120" s="553">
        <v>0</v>
      </c>
      <c r="S120" s="553">
        <v>0</v>
      </c>
      <c r="T120" s="553">
        <v>0</v>
      </c>
      <c r="U120" s="553">
        <v>0</v>
      </c>
      <c r="V120" s="553">
        <v>0</v>
      </c>
      <c r="W120" s="553">
        <v>0</v>
      </c>
      <c r="X120" s="554">
        <f t="shared" si="21"/>
        <v>0</v>
      </c>
      <c r="Y120" s="554">
        <f t="shared" si="22"/>
        <v>0</v>
      </c>
      <c r="Z120" s="554">
        <f t="shared" si="16"/>
        <v>0</v>
      </c>
    </row>
    <row r="121" spans="1:26" hidden="1" outlineLevel="1">
      <c r="A121" s="798"/>
      <c r="B121" s="781"/>
      <c r="C121" s="551" t="s">
        <v>150</v>
      </c>
      <c r="D121" s="552">
        <v>0</v>
      </c>
      <c r="E121" s="553">
        <v>0</v>
      </c>
      <c r="F121" s="553">
        <v>0</v>
      </c>
      <c r="G121" s="553">
        <v>0</v>
      </c>
      <c r="H121" s="553">
        <v>0</v>
      </c>
      <c r="I121" s="553">
        <v>0</v>
      </c>
      <c r="J121" s="553">
        <v>0</v>
      </c>
      <c r="K121" s="553">
        <v>0</v>
      </c>
      <c r="L121" s="553">
        <v>0</v>
      </c>
      <c r="M121" s="553">
        <v>0</v>
      </c>
      <c r="N121" s="552">
        <v>0</v>
      </c>
      <c r="O121" s="553">
        <v>0</v>
      </c>
      <c r="P121" s="553">
        <v>0</v>
      </c>
      <c r="Q121" s="553">
        <v>0</v>
      </c>
      <c r="R121" s="553">
        <v>0</v>
      </c>
      <c r="S121" s="553">
        <v>0</v>
      </c>
      <c r="T121" s="553">
        <v>0</v>
      </c>
      <c r="U121" s="553">
        <v>0</v>
      </c>
      <c r="V121" s="553">
        <v>0</v>
      </c>
      <c r="W121" s="553">
        <v>0</v>
      </c>
      <c r="X121" s="554">
        <f t="shared" si="21"/>
        <v>0</v>
      </c>
      <c r="Y121" s="554">
        <f t="shared" si="22"/>
        <v>0</v>
      </c>
      <c r="Z121" s="554">
        <f t="shared" si="16"/>
        <v>0</v>
      </c>
    </row>
    <row r="122" spans="1:26" hidden="1" outlineLevel="1">
      <c r="A122" s="798"/>
      <c r="B122" s="781"/>
      <c r="C122" s="551" t="s">
        <v>151</v>
      </c>
      <c r="D122" s="552">
        <v>0</v>
      </c>
      <c r="E122" s="553">
        <v>0</v>
      </c>
      <c r="F122" s="552">
        <v>0</v>
      </c>
      <c r="G122" s="552">
        <v>0</v>
      </c>
      <c r="H122" s="553">
        <v>0</v>
      </c>
      <c r="I122" s="552">
        <v>0</v>
      </c>
      <c r="J122" s="552">
        <v>0</v>
      </c>
      <c r="K122" s="553">
        <v>0</v>
      </c>
      <c r="L122" s="552">
        <v>0</v>
      </c>
      <c r="M122" s="553">
        <v>0</v>
      </c>
      <c r="N122" s="552">
        <v>0</v>
      </c>
      <c r="O122" s="553">
        <v>0</v>
      </c>
      <c r="P122" s="552">
        <v>0</v>
      </c>
      <c r="Q122" s="552">
        <v>0</v>
      </c>
      <c r="R122" s="553">
        <v>0</v>
      </c>
      <c r="S122" s="552">
        <v>0</v>
      </c>
      <c r="T122" s="552">
        <v>0</v>
      </c>
      <c r="U122" s="553">
        <v>0</v>
      </c>
      <c r="V122" s="552">
        <v>0</v>
      </c>
      <c r="W122" s="553">
        <v>0</v>
      </c>
      <c r="X122" s="554">
        <f t="shared" si="21"/>
        <v>0</v>
      </c>
      <c r="Y122" s="554">
        <f t="shared" si="22"/>
        <v>0</v>
      </c>
      <c r="Z122" s="554">
        <f t="shared" si="16"/>
        <v>0</v>
      </c>
    </row>
    <row r="123" spans="1:26" ht="114.75" hidden="1" outlineLevel="1">
      <c r="A123" s="798"/>
      <c r="B123" s="781"/>
      <c r="C123" s="551" t="s">
        <v>152</v>
      </c>
      <c r="D123" s="553">
        <v>0</v>
      </c>
      <c r="E123" s="553">
        <v>0</v>
      </c>
      <c r="F123" s="553">
        <v>0</v>
      </c>
      <c r="G123" s="553">
        <v>0</v>
      </c>
      <c r="H123" s="553">
        <v>0</v>
      </c>
      <c r="I123" s="553">
        <v>0</v>
      </c>
      <c r="J123" s="553">
        <v>0</v>
      </c>
      <c r="K123" s="553">
        <v>0</v>
      </c>
      <c r="L123" s="553">
        <v>0</v>
      </c>
      <c r="M123" s="553">
        <v>0</v>
      </c>
      <c r="N123" s="553">
        <v>0</v>
      </c>
      <c r="O123" s="553">
        <v>0</v>
      </c>
      <c r="P123" s="553">
        <v>0</v>
      </c>
      <c r="Q123" s="553">
        <v>0</v>
      </c>
      <c r="R123" s="553">
        <v>0</v>
      </c>
      <c r="S123" s="553">
        <v>0</v>
      </c>
      <c r="T123" s="553">
        <v>0</v>
      </c>
      <c r="U123" s="553">
        <v>0</v>
      </c>
      <c r="V123" s="553">
        <v>0</v>
      </c>
      <c r="W123" s="553">
        <v>0</v>
      </c>
      <c r="X123" s="554">
        <f t="shared" si="21"/>
        <v>0</v>
      </c>
      <c r="Y123" s="554">
        <f t="shared" si="22"/>
        <v>0</v>
      </c>
      <c r="Z123" s="554">
        <f t="shared" si="16"/>
        <v>0</v>
      </c>
    </row>
    <row r="124" spans="1:26" hidden="1" outlineLevel="1">
      <c r="A124" s="798"/>
      <c r="B124" s="781"/>
      <c r="C124" s="551" t="s">
        <v>153</v>
      </c>
      <c r="D124" s="553">
        <v>0</v>
      </c>
      <c r="E124" s="553">
        <v>0</v>
      </c>
      <c r="F124" s="553">
        <v>0</v>
      </c>
      <c r="G124" s="553">
        <v>0</v>
      </c>
      <c r="H124" s="553">
        <v>0</v>
      </c>
      <c r="I124" s="552">
        <v>0</v>
      </c>
      <c r="J124" s="553">
        <v>0</v>
      </c>
      <c r="K124" s="552">
        <v>0</v>
      </c>
      <c r="L124" s="552">
        <v>0</v>
      </c>
      <c r="M124" s="553">
        <v>0</v>
      </c>
      <c r="N124" s="553">
        <v>0</v>
      </c>
      <c r="O124" s="553">
        <v>0</v>
      </c>
      <c r="P124" s="553">
        <v>0</v>
      </c>
      <c r="Q124" s="553">
        <v>0</v>
      </c>
      <c r="R124" s="553">
        <v>0</v>
      </c>
      <c r="S124" s="552">
        <v>0</v>
      </c>
      <c r="T124" s="553">
        <v>0</v>
      </c>
      <c r="U124" s="552">
        <v>0</v>
      </c>
      <c r="V124" s="552">
        <v>0</v>
      </c>
      <c r="W124" s="553">
        <v>0</v>
      </c>
      <c r="X124" s="554">
        <f t="shared" si="21"/>
        <v>0</v>
      </c>
      <c r="Y124" s="554">
        <f t="shared" si="22"/>
        <v>0</v>
      </c>
      <c r="Z124" s="554">
        <f t="shared" si="16"/>
        <v>0</v>
      </c>
    </row>
    <row r="125" spans="1:26" ht="38.25" hidden="1" outlineLevel="1">
      <c r="A125" s="798"/>
      <c r="B125" s="551" t="s">
        <v>154</v>
      </c>
      <c r="C125" s="551" t="s">
        <v>155</v>
      </c>
      <c r="D125" s="553">
        <v>127</v>
      </c>
      <c r="E125" s="553">
        <v>374</v>
      </c>
      <c r="F125" s="553">
        <v>687</v>
      </c>
      <c r="G125" s="553">
        <v>260</v>
      </c>
      <c r="H125" s="553">
        <v>29844</v>
      </c>
      <c r="I125" s="553">
        <v>15</v>
      </c>
      <c r="J125" s="553">
        <v>66</v>
      </c>
      <c r="K125" s="553">
        <v>72</v>
      </c>
      <c r="L125" s="553">
        <v>40</v>
      </c>
      <c r="M125" s="553">
        <v>3329</v>
      </c>
      <c r="N125" s="553">
        <v>0</v>
      </c>
      <c r="O125" s="553">
        <v>0</v>
      </c>
      <c r="P125" s="553">
        <v>0</v>
      </c>
      <c r="Q125" s="553">
        <v>0</v>
      </c>
      <c r="R125" s="553">
        <v>828</v>
      </c>
      <c r="S125" s="553">
        <v>0</v>
      </c>
      <c r="T125" s="553">
        <v>0</v>
      </c>
      <c r="U125" s="553">
        <v>0</v>
      </c>
      <c r="V125" s="553">
        <v>0</v>
      </c>
      <c r="W125" s="553">
        <v>78</v>
      </c>
      <c r="X125" s="554">
        <f t="shared" si="21"/>
        <v>32120</v>
      </c>
      <c r="Y125" s="554">
        <f t="shared" si="22"/>
        <v>3600</v>
      </c>
      <c r="Z125" s="554">
        <f t="shared" si="16"/>
        <v>35720</v>
      </c>
    </row>
    <row r="126" spans="1:26" ht="25.5" hidden="1" outlineLevel="1">
      <c r="A126" s="798"/>
      <c r="B126" s="781" t="s">
        <v>156</v>
      </c>
      <c r="C126" s="551" t="s">
        <v>157</v>
      </c>
      <c r="D126" s="552">
        <v>3</v>
      </c>
      <c r="E126" s="553">
        <v>2</v>
      </c>
      <c r="F126" s="553">
        <v>18</v>
      </c>
      <c r="G126" s="553">
        <v>4</v>
      </c>
      <c r="H126" s="553">
        <v>866</v>
      </c>
      <c r="I126" s="553">
        <v>0</v>
      </c>
      <c r="J126" s="553">
        <v>4</v>
      </c>
      <c r="K126" s="552">
        <v>9</v>
      </c>
      <c r="L126" s="552">
        <v>0</v>
      </c>
      <c r="M126" s="553">
        <v>481</v>
      </c>
      <c r="N126" s="552">
        <v>0</v>
      </c>
      <c r="O126" s="553">
        <v>0</v>
      </c>
      <c r="P126" s="553">
        <v>0</v>
      </c>
      <c r="Q126" s="553">
        <v>0</v>
      </c>
      <c r="R126" s="553">
        <v>19</v>
      </c>
      <c r="S126" s="553">
        <v>0</v>
      </c>
      <c r="T126" s="553">
        <v>0</v>
      </c>
      <c r="U126" s="552">
        <v>0</v>
      </c>
      <c r="V126" s="552">
        <v>0</v>
      </c>
      <c r="W126" s="553">
        <v>11</v>
      </c>
      <c r="X126" s="554">
        <f t="shared" si="21"/>
        <v>912</v>
      </c>
      <c r="Y126" s="554">
        <f t="shared" si="22"/>
        <v>505</v>
      </c>
      <c r="Z126" s="554">
        <f t="shared" si="16"/>
        <v>1417</v>
      </c>
    </row>
    <row r="127" spans="1:26" ht="51" hidden="1" outlineLevel="1">
      <c r="A127" s="798"/>
      <c r="B127" s="781"/>
      <c r="C127" s="551" t="s">
        <v>158</v>
      </c>
      <c r="D127" s="553">
        <v>9</v>
      </c>
      <c r="E127" s="553">
        <v>68</v>
      </c>
      <c r="F127" s="553">
        <v>93</v>
      </c>
      <c r="G127" s="553">
        <v>36</v>
      </c>
      <c r="H127" s="553">
        <v>4980</v>
      </c>
      <c r="I127" s="553">
        <v>23</v>
      </c>
      <c r="J127" s="553">
        <v>68</v>
      </c>
      <c r="K127" s="553">
        <v>138</v>
      </c>
      <c r="L127" s="553">
        <v>48</v>
      </c>
      <c r="M127" s="553">
        <v>2357</v>
      </c>
      <c r="N127" s="553">
        <v>0</v>
      </c>
      <c r="O127" s="553">
        <v>0</v>
      </c>
      <c r="P127" s="553">
        <v>0</v>
      </c>
      <c r="Q127" s="553">
        <v>0</v>
      </c>
      <c r="R127" s="553">
        <v>160</v>
      </c>
      <c r="S127" s="553">
        <v>0</v>
      </c>
      <c r="T127" s="553">
        <v>0</v>
      </c>
      <c r="U127" s="553">
        <v>0</v>
      </c>
      <c r="V127" s="553">
        <v>0</v>
      </c>
      <c r="W127" s="553">
        <v>304</v>
      </c>
      <c r="X127" s="554">
        <f t="shared" si="21"/>
        <v>5346</v>
      </c>
      <c r="Y127" s="554">
        <f t="shared" si="22"/>
        <v>2938</v>
      </c>
      <c r="Z127" s="554">
        <f t="shared" si="16"/>
        <v>8284</v>
      </c>
    </row>
    <row r="128" spans="1:26" hidden="1" outlineLevel="1">
      <c r="A128" s="798"/>
      <c r="B128" s="781"/>
      <c r="C128" s="551" t="s">
        <v>159</v>
      </c>
      <c r="D128" s="553">
        <v>22</v>
      </c>
      <c r="E128" s="553">
        <v>70</v>
      </c>
      <c r="F128" s="553">
        <v>147</v>
      </c>
      <c r="G128" s="553">
        <v>44</v>
      </c>
      <c r="H128" s="553">
        <v>8486</v>
      </c>
      <c r="I128" s="552">
        <v>2</v>
      </c>
      <c r="J128" s="552">
        <v>10</v>
      </c>
      <c r="K128" s="552">
        <v>12</v>
      </c>
      <c r="L128" s="552">
        <v>8</v>
      </c>
      <c r="M128" s="553">
        <v>659</v>
      </c>
      <c r="N128" s="553">
        <v>0</v>
      </c>
      <c r="O128" s="553">
        <v>0</v>
      </c>
      <c r="P128" s="553">
        <v>0</v>
      </c>
      <c r="Q128" s="553">
        <v>0</v>
      </c>
      <c r="R128" s="553">
        <v>163</v>
      </c>
      <c r="S128" s="552">
        <v>0</v>
      </c>
      <c r="T128" s="552">
        <v>0</v>
      </c>
      <c r="U128" s="552">
        <v>0</v>
      </c>
      <c r="V128" s="552">
        <v>0</v>
      </c>
      <c r="W128" s="553">
        <v>23</v>
      </c>
      <c r="X128" s="554">
        <f t="shared" si="21"/>
        <v>8932</v>
      </c>
      <c r="Y128" s="554">
        <f t="shared" si="22"/>
        <v>714</v>
      </c>
      <c r="Z128" s="554">
        <f t="shared" si="16"/>
        <v>9646</v>
      </c>
    </row>
    <row r="129" spans="1:26" ht="25.5" hidden="1" outlineLevel="1">
      <c r="A129" s="798"/>
      <c r="B129" s="781"/>
      <c r="C129" s="551" t="s">
        <v>160</v>
      </c>
      <c r="D129" s="553">
        <v>2</v>
      </c>
      <c r="E129" s="552">
        <v>8</v>
      </c>
      <c r="F129" s="553">
        <v>24</v>
      </c>
      <c r="G129" s="553">
        <v>4</v>
      </c>
      <c r="H129" s="553">
        <v>740</v>
      </c>
      <c r="I129" s="552">
        <v>0</v>
      </c>
      <c r="J129" s="553">
        <v>0</v>
      </c>
      <c r="K129" s="553">
        <v>6</v>
      </c>
      <c r="L129" s="553">
        <v>4</v>
      </c>
      <c r="M129" s="553">
        <v>439</v>
      </c>
      <c r="N129" s="553">
        <v>0</v>
      </c>
      <c r="O129" s="552">
        <v>0</v>
      </c>
      <c r="P129" s="553">
        <v>0</v>
      </c>
      <c r="Q129" s="553">
        <v>0</v>
      </c>
      <c r="R129" s="553">
        <v>9</v>
      </c>
      <c r="S129" s="552">
        <v>0</v>
      </c>
      <c r="T129" s="553">
        <v>0</v>
      </c>
      <c r="U129" s="553">
        <v>0</v>
      </c>
      <c r="V129" s="553">
        <v>0</v>
      </c>
      <c r="W129" s="553">
        <v>10</v>
      </c>
      <c r="X129" s="554">
        <f t="shared" si="21"/>
        <v>787</v>
      </c>
      <c r="Y129" s="554">
        <f t="shared" si="22"/>
        <v>459</v>
      </c>
      <c r="Z129" s="554">
        <f t="shared" si="16"/>
        <v>1246</v>
      </c>
    </row>
    <row r="130" spans="1:26" ht="76.5" hidden="1" outlineLevel="1">
      <c r="A130" s="798"/>
      <c r="B130" s="781"/>
      <c r="C130" s="551" t="s">
        <v>161</v>
      </c>
      <c r="D130" s="552">
        <v>3</v>
      </c>
      <c r="E130" s="552">
        <v>8</v>
      </c>
      <c r="F130" s="552">
        <v>27</v>
      </c>
      <c r="G130" s="552">
        <v>20</v>
      </c>
      <c r="H130" s="553">
        <v>3915</v>
      </c>
      <c r="I130" s="552">
        <v>0</v>
      </c>
      <c r="J130" s="552">
        <v>0</v>
      </c>
      <c r="K130" s="552">
        <v>0</v>
      </c>
      <c r="L130" s="552">
        <v>4</v>
      </c>
      <c r="M130" s="553">
        <v>271</v>
      </c>
      <c r="N130" s="552">
        <v>0</v>
      </c>
      <c r="O130" s="552">
        <v>0</v>
      </c>
      <c r="P130" s="552">
        <v>0</v>
      </c>
      <c r="Q130" s="552">
        <v>0</v>
      </c>
      <c r="R130" s="553">
        <v>94</v>
      </c>
      <c r="S130" s="552">
        <v>0</v>
      </c>
      <c r="T130" s="552">
        <v>0</v>
      </c>
      <c r="U130" s="552">
        <v>0</v>
      </c>
      <c r="V130" s="552">
        <v>0</v>
      </c>
      <c r="W130" s="553">
        <v>2</v>
      </c>
      <c r="X130" s="554">
        <f t="shared" si="21"/>
        <v>4067</v>
      </c>
      <c r="Y130" s="554">
        <f t="shared" si="22"/>
        <v>277</v>
      </c>
      <c r="Z130" s="554">
        <f t="shared" si="16"/>
        <v>4344</v>
      </c>
    </row>
    <row r="131" spans="1:26" ht="38.25" hidden="1" outlineLevel="1">
      <c r="A131" s="798"/>
      <c r="B131" s="781"/>
      <c r="C131" s="551" t="s">
        <v>162</v>
      </c>
      <c r="D131" s="553">
        <v>4</v>
      </c>
      <c r="E131" s="553">
        <v>20</v>
      </c>
      <c r="F131" s="553">
        <v>39</v>
      </c>
      <c r="G131" s="553">
        <v>32</v>
      </c>
      <c r="H131" s="553">
        <v>4367</v>
      </c>
      <c r="I131" s="552">
        <v>0</v>
      </c>
      <c r="J131" s="552">
        <v>6</v>
      </c>
      <c r="K131" s="553">
        <v>0</v>
      </c>
      <c r="L131" s="552">
        <v>0</v>
      </c>
      <c r="M131" s="553">
        <v>201</v>
      </c>
      <c r="N131" s="553">
        <v>0</v>
      </c>
      <c r="O131" s="553">
        <v>0</v>
      </c>
      <c r="P131" s="553">
        <v>0</v>
      </c>
      <c r="Q131" s="553">
        <v>0</v>
      </c>
      <c r="R131" s="553">
        <v>85</v>
      </c>
      <c r="S131" s="552">
        <v>0</v>
      </c>
      <c r="T131" s="552">
        <v>0</v>
      </c>
      <c r="U131" s="553">
        <v>0</v>
      </c>
      <c r="V131" s="552">
        <v>0</v>
      </c>
      <c r="W131" s="553">
        <v>7</v>
      </c>
      <c r="X131" s="554">
        <f t="shared" si="21"/>
        <v>4547</v>
      </c>
      <c r="Y131" s="554">
        <f t="shared" si="22"/>
        <v>214</v>
      </c>
      <c r="Z131" s="554">
        <f t="shared" si="16"/>
        <v>4761</v>
      </c>
    </row>
    <row r="132" spans="1:26" ht="51" hidden="1" outlineLevel="1">
      <c r="A132" s="796"/>
      <c r="B132" s="781"/>
      <c r="C132" s="551" t="s">
        <v>163</v>
      </c>
      <c r="D132" s="552">
        <v>6</v>
      </c>
      <c r="E132" s="553">
        <v>10</v>
      </c>
      <c r="F132" s="553">
        <v>15</v>
      </c>
      <c r="G132" s="552">
        <v>8</v>
      </c>
      <c r="H132" s="553">
        <v>2178</v>
      </c>
      <c r="I132" s="553">
        <v>5</v>
      </c>
      <c r="J132" s="553">
        <v>20</v>
      </c>
      <c r="K132" s="553">
        <v>33</v>
      </c>
      <c r="L132" s="552">
        <v>12</v>
      </c>
      <c r="M132" s="553">
        <v>810</v>
      </c>
      <c r="N132" s="552">
        <v>0</v>
      </c>
      <c r="O132" s="553">
        <v>0</v>
      </c>
      <c r="P132" s="553">
        <v>0</v>
      </c>
      <c r="Q132" s="552">
        <v>0</v>
      </c>
      <c r="R132" s="553">
        <v>87</v>
      </c>
      <c r="S132" s="553">
        <v>0</v>
      </c>
      <c r="T132" s="553">
        <v>0</v>
      </c>
      <c r="U132" s="553">
        <v>0</v>
      </c>
      <c r="V132" s="552">
        <v>0</v>
      </c>
      <c r="W132" s="553">
        <v>14</v>
      </c>
      <c r="X132" s="554">
        <f t="shared" si="21"/>
        <v>2304</v>
      </c>
      <c r="Y132" s="554">
        <f t="shared" si="22"/>
        <v>894</v>
      </c>
      <c r="Z132" s="554">
        <f t="shared" si="16"/>
        <v>3198</v>
      </c>
    </row>
    <row r="133" spans="1:26" ht="12.95" customHeight="1" collapsed="1">
      <c r="A133" s="797" t="s">
        <v>164</v>
      </c>
      <c r="B133" s="797"/>
      <c r="C133" s="797"/>
      <c r="D133" s="549">
        <f t="shared" ref="D133:Z133" si="23">SUM(D134:D143)</f>
        <v>55</v>
      </c>
      <c r="E133" s="549">
        <f t="shared" si="23"/>
        <v>152</v>
      </c>
      <c r="F133" s="549">
        <f t="shared" si="23"/>
        <v>255</v>
      </c>
      <c r="G133" s="549">
        <f t="shared" si="23"/>
        <v>77</v>
      </c>
      <c r="H133" s="549">
        <f t="shared" si="23"/>
        <v>13118</v>
      </c>
      <c r="I133" s="549">
        <f t="shared" si="23"/>
        <v>76</v>
      </c>
      <c r="J133" s="549">
        <f t="shared" si="23"/>
        <v>192</v>
      </c>
      <c r="K133" s="549">
        <f t="shared" si="23"/>
        <v>483</v>
      </c>
      <c r="L133" s="549">
        <f t="shared" si="23"/>
        <v>159</v>
      </c>
      <c r="M133" s="549">
        <f t="shared" si="23"/>
        <v>11715</v>
      </c>
      <c r="N133" s="549">
        <f t="shared" si="23"/>
        <v>0</v>
      </c>
      <c r="O133" s="549">
        <f t="shared" si="23"/>
        <v>0</v>
      </c>
      <c r="P133" s="549">
        <f t="shared" si="23"/>
        <v>0</v>
      </c>
      <c r="Q133" s="549">
        <f t="shared" si="23"/>
        <v>3</v>
      </c>
      <c r="R133" s="549">
        <f t="shared" si="23"/>
        <v>307</v>
      </c>
      <c r="S133" s="549">
        <f t="shared" si="23"/>
        <v>0</v>
      </c>
      <c r="T133" s="549">
        <f t="shared" si="23"/>
        <v>0</v>
      </c>
      <c r="U133" s="549">
        <f t="shared" si="23"/>
        <v>0</v>
      </c>
      <c r="V133" s="549">
        <f t="shared" si="23"/>
        <v>1</v>
      </c>
      <c r="W133" s="549">
        <f t="shared" si="23"/>
        <v>349</v>
      </c>
      <c r="X133" s="550">
        <f t="shared" si="23"/>
        <v>13967</v>
      </c>
      <c r="Y133" s="550">
        <f t="shared" si="23"/>
        <v>12975</v>
      </c>
      <c r="Z133" s="550">
        <f t="shared" si="23"/>
        <v>26942</v>
      </c>
    </row>
    <row r="134" spans="1:26" ht="25.5" hidden="1" outlineLevel="1">
      <c r="A134" s="781" t="s">
        <v>164</v>
      </c>
      <c r="B134" s="781" t="s">
        <v>165</v>
      </c>
      <c r="C134" s="551" t="s">
        <v>166</v>
      </c>
      <c r="D134" s="553">
        <v>2</v>
      </c>
      <c r="E134" s="553">
        <v>2</v>
      </c>
      <c r="F134" s="553">
        <v>3</v>
      </c>
      <c r="G134" s="552">
        <v>8</v>
      </c>
      <c r="H134" s="553">
        <v>236</v>
      </c>
      <c r="I134" s="553">
        <v>3</v>
      </c>
      <c r="J134" s="553">
        <v>4</v>
      </c>
      <c r="K134" s="553">
        <v>9</v>
      </c>
      <c r="L134" s="553">
        <v>0</v>
      </c>
      <c r="M134" s="553">
        <v>455</v>
      </c>
      <c r="N134" s="553">
        <v>0</v>
      </c>
      <c r="O134" s="553">
        <v>0</v>
      </c>
      <c r="P134" s="553">
        <v>0</v>
      </c>
      <c r="Q134" s="552">
        <v>0</v>
      </c>
      <c r="R134" s="553">
        <v>7</v>
      </c>
      <c r="S134" s="553">
        <v>0</v>
      </c>
      <c r="T134" s="553">
        <v>0</v>
      </c>
      <c r="U134" s="553">
        <v>0</v>
      </c>
      <c r="V134" s="553">
        <v>0</v>
      </c>
      <c r="W134" s="553">
        <v>9</v>
      </c>
      <c r="X134" s="554">
        <f t="shared" ref="X134:X143" si="24">D134+E134+F134+G134+H134+N134+O134+P134+Q134+R134</f>
        <v>258</v>
      </c>
      <c r="Y134" s="554">
        <f t="shared" ref="Y134:Y143" si="25">I134+J134+K134+L134+M134+S134+T134+U134+V134+W134</f>
        <v>480</v>
      </c>
      <c r="Z134" s="554">
        <f t="shared" si="16"/>
        <v>738</v>
      </c>
    </row>
    <row r="135" spans="1:26" hidden="1" outlineLevel="1">
      <c r="A135" s="781"/>
      <c r="B135" s="781"/>
      <c r="C135" s="551" t="s">
        <v>167</v>
      </c>
      <c r="D135" s="553">
        <v>7</v>
      </c>
      <c r="E135" s="553">
        <v>8</v>
      </c>
      <c r="F135" s="553">
        <v>9</v>
      </c>
      <c r="G135" s="552">
        <v>4</v>
      </c>
      <c r="H135" s="553">
        <v>832</v>
      </c>
      <c r="I135" s="552">
        <v>0</v>
      </c>
      <c r="J135" s="553">
        <v>2</v>
      </c>
      <c r="K135" s="552">
        <v>12</v>
      </c>
      <c r="L135" s="553">
        <v>0</v>
      </c>
      <c r="M135" s="553">
        <v>290</v>
      </c>
      <c r="N135" s="553">
        <v>0</v>
      </c>
      <c r="O135" s="553">
        <v>0</v>
      </c>
      <c r="P135" s="553">
        <v>0</v>
      </c>
      <c r="Q135" s="552">
        <v>0</v>
      </c>
      <c r="R135" s="553">
        <v>9</v>
      </c>
      <c r="S135" s="552">
        <v>0</v>
      </c>
      <c r="T135" s="553">
        <v>0</v>
      </c>
      <c r="U135" s="552">
        <v>0</v>
      </c>
      <c r="V135" s="553">
        <v>0</v>
      </c>
      <c r="W135" s="553">
        <v>0</v>
      </c>
      <c r="X135" s="554">
        <f t="shared" si="24"/>
        <v>869</v>
      </c>
      <c r="Y135" s="554">
        <f t="shared" si="25"/>
        <v>304</v>
      </c>
      <c r="Z135" s="554">
        <f t="shared" si="16"/>
        <v>1173</v>
      </c>
    </row>
    <row r="136" spans="1:26" ht="25.5" hidden="1" outlineLevel="1">
      <c r="A136" s="781"/>
      <c r="B136" s="781"/>
      <c r="C136" s="551" t="s">
        <v>168</v>
      </c>
      <c r="D136" s="553">
        <v>26</v>
      </c>
      <c r="E136" s="553">
        <v>94</v>
      </c>
      <c r="F136" s="553">
        <v>165</v>
      </c>
      <c r="G136" s="553">
        <v>35</v>
      </c>
      <c r="H136" s="553">
        <v>8094</v>
      </c>
      <c r="I136" s="553">
        <v>50</v>
      </c>
      <c r="J136" s="553">
        <v>118</v>
      </c>
      <c r="K136" s="553">
        <v>312</v>
      </c>
      <c r="L136" s="553">
        <v>120</v>
      </c>
      <c r="M136" s="553">
        <v>7900</v>
      </c>
      <c r="N136" s="553">
        <v>0</v>
      </c>
      <c r="O136" s="553">
        <v>0</v>
      </c>
      <c r="P136" s="553">
        <v>0</v>
      </c>
      <c r="Q136" s="553">
        <v>1</v>
      </c>
      <c r="R136" s="553">
        <v>179</v>
      </c>
      <c r="S136" s="553">
        <v>0</v>
      </c>
      <c r="T136" s="553">
        <v>0</v>
      </c>
      <c r="U136" s="553">
        <v>0</v>
      </c>
      <c r="V136" s="553">
        <v>0</v>
      </c>
      <c r="W136" s="553">
        <v>321</v>
      </c>
      <c r="X136" s="554">
        <f t="shared" si="24"/>
        <v>8594</v>
      </c>
      <c r="Y136" s="554">
        <f t="shared" si="25"/>
        <v>8821</v>
      </c>
      <c r="Z136" s="554">
        <f t="shared" si="16"/>
        <v>17415</v>
      </c>
    </row>
    <row r="137" spans="1:26" ht="25.5" hidden="1" outlineLevel="1">
      <c r="A137" s="781"/>
      <c r="B137" s="781"/>
      <c r="C137" s="551" t="s">
        <v>169</v>
      </c>
      <c r="D137" s="553">
        <v>2</v>
      </c>
      <c r="E137" s="553">
        <v>12</v>
      </c>
      <c r="F137" s="553">
        <v>30</v>
      </c>
      <c r="G137" s="553">
        <v>10</v>
      </c>
      <c r="H137" s="553">
        <v>1113</v>
      </c>
      <c r="I137" s="553">
        <v>11</v>
      </c>
      <c r="J137" s="553">
        <v>34</v>
      </c>
      <c r="K137" s="553">
        <v>66</v>
      </c>
      <c r="L137" s="553">
        <v>23</v>
      </c>
      <c r="M137" s="553">
        <v>1597</v>
      </c>
      <c r="N137" s="553">
        <v>0</v>
      </c>
      <c r="O137" s="553">
        <v>0</v>
      </c>
      <c r="P137" s="553">
        <v>0</v>
      </c>
      <c r="Q137" s="553">
        <v>2</v>
      </c>
      <c r="R137" s="553">
        <v>43</v>
      </c>
      <c r="S137" s="553">
        <v>0</v>
      </c>
      <c r="T137" s="553">
        <v>0</v>
      </c>
      <c r="U137" s="553">
        <v>0</v>
      </c>
      <c r="V137" s="553">
        <v>1</v>
      </c>
      <c r="W137" s="553">
        <v>8</v>
      </c>
      <c r="X137" s="554">
        <f t="shared" si="24"/>
        <v>1212</v>
      </c>
      <c r="Y137" s="554">
        <f t="shared" si="25"/>
        <v>1740</v>
      </c>
      <c r="Z137" s="554">
        <f t="shared" si="16"/>
        <v>2952</v>
      </c>
    </row>
    <row r="138" spans="1:26" ht="25.5" hidden="1" outlineLevel="1">
      <c r="A138" s="781"/>
      <c r="B138" s="781"/>
      <c r="C138" s="551" t="s">
        <v>170</v>
      </c>
      <c r="D138" s="552">
        <v>0</v>
      </c>
      <c r="E138" s="552">
        <v>0</v>
      </c>
      <c r="F138" s="552">
        <v>0</v>
      </c>
      <c r="G138" s="552">
        <v>0</v>
      </c>
      <c r="H138" s="553">
        <v>0</v>
      </c>
      <c r="I138" s="552">
        <v>0</v>
      </c>
      <c r="J138" s="552">
        <v>0</v>
      </c>
      <c r="K138" s="552">
        <v>0</v>
      </c>
      <c r="L138" s="552">
        <v>0</v>
      </c>
      <c r="M138" s="552">
        <v>0</v>
      </c>
      <c r="N138" s="552">
        <v>0</v>
      </c>
      <c r="O138" s="552">
        <v>0</v>
      </c>
      <c r="P138" s="552">
        <v>0</v>
      </c>
      <c r="Q138" s="552">
        <v>0</v>
      </c>
      <c r="R138" s="553">
        <v>0</v>
      </c>
      <c r="S138" s="552">
        <v>0</v>
      </c>
      <c r="T138" s="552">
        <v>0</v>
      </c>
      <c r="U138" s="552">
        <v>0</v>
      </c>
      <c r="V138" s="552">
        <v>0</v>
      </c>
      <c r="W138" s="552">
        <v>0</v>
      </c>
      <c r="X138" s="554">
        <f t="shared" si="24"/>
        <v>0</v>
      </c>
      <c r="Y138" s="554">
        <f t="shared" si="25"/>
        <v>0</v>
      </c>
      <c r="Z138" s="554">
        <f t="shared" si="16"/>
        <v>0</v>
      </c>
    </row>
    <row r="139" spans="1:26" ht="25.5" hidden="1" outlineLevel="1">
      <c r="A139" s="781"/>
      <c r="B139" s="781"/>
      <c r="C139" s="551" t="s">
        <v>171</v>
      </c>
      <c r="D139" s="553">
        <v>0</v>
      </c>
      <c r="E139" s="553">
        <v>0</v>
      </c>
      <c r="F139" s="553">
        <v>0</v>
      </c>
      <c r="G139" s="552">
        <v>0</v>
      </c>
      <c r="H139" s="553">
        <v>0</v>
      </c>
      <c r="I139" s="553">
        <v>0</v>
      </c>
      <c r="J139" s="553">
        <v>0</v>
      </c>
      <c r="K139" s="552">
        <v>0</v>
      </c>
      <c r="L139" s="553">
        <v>0</v>
      </c>
      <c r="M139" s="553">
        <v>0</v>
      </c>
      <c r="N139" s="553">
        <v>0</v>
      </c>
      <c r="O139" s="553">
        <v>0</v>
      </c>
      <c r="P139" s="553">
        <v>0</v>
      </c>
      <c r="Q139" s="552">
        <v>0</v>
      </c>
      <c r="R139" s="553">
        <v>0</v>
      </c>
      <c r="S139" s="553">
        <v>0</v>
      </c>
      <c r="T139" s="553">
        <v>0</v>
      </c>
      <c r="U139" s="552">
        <v>0</v>
      </c>
      <c r="V139" s="553">
        <v>0</v>
      </c>
      <c r="W139" s="553">
        <v>0</v>
      </c>
      <c r="X139" s="554">
        <f t="shared" si="24"/>
        <v>0</v>
      </c>
      <c r="Y139" s="554">
        <f t="shared" si="25"/>
        <v>0</v>
      </c>
      <c r="Z139" s="554">
        <f t="shared" si="16"/>
        <v>0</v>
      </c>
    </row>
    <row r="140" spans="1:26" ht="51" hidden="1" outlineLevel="1">
      <c r="A140" s="781"/>
      <c r="B140" s="781"/>
      <c r="C140" s="551" t="s">
        <v>172</v>
      </c>
      <c r="D140" s="552">
        <v>1</v>
      </c>
      <c r="E140" s="553">
        <v>2</v>
      </c>
      <c r="F140" s="553">
        <v>6</v>
      </c>
      <c r="G140" s="553">
        <v>0</v>
      </c>
      <c r="H140" s="553">
        <v>818</v>
      </c>
      <c r="I140" s="553">
        <v>1</v>
      </c>
      <c r="J140" s="552">
        <v>0</v>
      </c>
      <c r="K140" s="553">
        <v>6</v>
      </c>
      <c r="L140" s="553">
        <v>0</v>
      </c>
      <c r="M140" s="553">
        <v>461</v>
      </c>
      <c r="N140" s="552">
        <v>0</v>
      </c>
      <c r="O140" s="553">
        <v>0</v>
      </c>
      <c r="P140" s="553">
        <v>0</v>
      </c>
      <c r="Q140" s="553">
        <v>0</v>
      </c>
      <c r="R140" s="553">
        <v>16</v>
      </c>
      <c r="S140" s="553">
        <v>0</v>
      </c>
      <c r="T140" s="552">
        <v>0</v>
      </c>
      <c r="U140" s="553">
        <v>0</v>
      </c>
      <c r="V140" s="553">
        <v>0</v>
      </c>
      <c r="W140" s="553">
        <v>2</v>
      </c>
      <c r="X140" s="554">
        <f t="shared" si="24"/>
        <v>843</v>
      </c>
      <c r="Y140" s="554">
        <f t="shared" si="25"/>
        <v>470</v>
      </c>
      <c r="Z140" s="554">
        <f t="shared" si="16"/>
        <v>1313</v>
      </c>
    </row>
    <row r="141" spans="1:26" ht="38.25" hidden="1" outlineLevel="1">
      <c r="A141" s="781"/>
      <c r="B141" s="551" t="s">
        <v>173</v>
      </c>
      <c r="C141" s="551" t="s">
        <v>174</v>
      </c>
      <c r="D141" s="552">
        <v>0</v>
      </c>
      <c r="E141" s="552">
        <v>0</v>
      </c>
      <c r="F141" s="552">
        <v>0</v>
      </c>
      <c r="G141" s="552">
        <v>0</v>
      </c>
      <c r="H141" s="553">
        <v>0</v>
      </c>
      <c r="I141" s="552">
        <v>0</v>
      </c>
      <c r="J141" s="552">
        <v>0</v>
      </c>
      <c r="K141" s="552">
        <v>0</v>
      </c>
      <c r="L141" s="552">
        <v>0</v>
      </c>
      <c r="M141" s="552">
        <v>0</v>
      </c>
      <c r="N141" s="552">
        <v>0</v>
      </c>
      <c r="O141" s="552">
        <v>0</v>
      </c>
      <c r="P141" s="552">
        <v>0</v>
      </c>
      <c r="Q141" s="552">
        <v>0</v>
      </c>
      <c r="R141" s="553">
        <v>0</v>
      </c>
      <c r="S141" s="552">
        <v>0</v>
      </c>
      <c r="T141" s="552">
        <v>0</v>
      </c>
      <c r="U141" s="552">
        <v>0</v>
      </c>
      <c r="V141" s="552">
        <v>0</v>
      </c>
      <c r="W141" s="552">
        <v>0</v>
      </c>
      <c r="X141" s="554">
        <f t="shared" si="24"/>
        <v>0</v>
      </c>
      <c r="Y141" s="554">
        <f t="shared" si="25"/>
        <v>0</v>
      </c>
      <c r="Z141" s="554">
        <f t="shared" si="16"/>
        <v>0</v>
      </c>
    </row>
    <row r="142" spans="1:26" ht="25.5" hidden="1" outlineLevel="1">
      <c r="A142" s="781"/>
      <c r="B142" s="781" t="s">
        <v>175</v>
      </c>
      <c r="C142" s="551" t="s">
        <v>176</v>
      </c>
      <c r="D142" s="553">
        <v>14</v>
      </c>
      <c r="E142" s="553">
        <v>24</v>
      </c>
      <c r="F142" s="553">
        <v>42</v>
      </c>
      <c r="G142" s="552">
        <v>16</v>
      </c>
      <c r="H142" s="553">
        <v>928</v>
      </c>
      <c r="I142" s="553">
        <v>10</v>
      </c>
      <c r="J142" s="553">
        <v>30</v>
      </c>
      <c r="K142" s="553">
        <v>63</v>
      </c>
      <c r="L142" s="552">
        <v>16</v>
      </c>
      <c r="M142" s="553">
        <v>742</v>
      </c>
      <c r="N142" s="553">
        <v>0</v>
      </c>
      <c r="O142" s="553">
        <v>0</v>
      </c>
      <c r="P142" s="553">
        <v>0</v>
      </c>
      <c r="Q142" s="552">
        <v>0</v>
      </c>
      <c r="R142" s="553">
        <v>4</v>
      </c>
      <c r="S142" s="553">
        <v>0</v>
      </c>
      <c r="T142" s="553">
        <v>0</v>
      </c>
      <c r="U142" s="553">
        <v>0</v>
      </c>
      <c r="V142" s="552">
        <v>0</v>
      </c>
      <c r="W142" s="553">
        <v>7</v>
      </c>
      <c r="X142" s="554">
        <f t="shared" si="24"/>
        <v>1028</v>
      </c>
      <c r="Y142" s="554">
        <f t="shared" si="25"/>
        <v>868</v>
      </c>
      <c r="Z142" s="554">
        <f t="shared" si="16"/>
        <v>1896</v>
      </c>
    </row>
    <row r="143" spans="1:26" ht="38.25" hidden="1" outlineLevel="1">
      <c r="A143" s="781"/>
      <c r="B143" s="781"/>
      <c r="C143" s="551" t="s">
        <v>177</v>
      </c>
      <c r="D143" s="553">
        <v>3</v>
      </c>
      <c r="E143" s="552">
        <v>10</v>
      </c>
      <c r="F143" s="553">
        <v>0</v>
      </c>
      <c r="G143" s="553">
        <v>4</v>
      </c>
      <c r="H143" s="553">
        <v>1097</v>
      </c>
      <c r="I143" s="553">
        <v>1</v>
      </c>
      <c r="J143" s="552">
        <v>4</v>
      </c>
      <c r="K143" s="553">
        <v>15</v>
      </c>
      <c r="L143" s="552">
        <v>0</v>
      </c>
      <c r="M143" s="553">
        <v>270</v>
      </c>
      <c r="N143" s="553">
        <v>0</v>
      </c>
      <c r="O143" s="552">
        <v>0</v>
      </c>
      <c r="P143" s="553">
        <v>0</v>
      </c>
      <c r="Q143" s="553">
        <v>0</v>
      </c>
      <c r="R143" s="553">
        <v>49</v>
      </c>
      <c r="S143" s="553">
        <v>0</v>
      </c>
      <c r="T143" s="552">
        <v>0</v>
      </c>
      <c r="U143" s="553">
        <v>0</v>
      </c>
      <c r="V143" s="552">
        <v>0</v>
      </c>
      <c r="W143" s="553">
        <v>2</v>
      </c>
      <c r="X143" s="554">
        <f t="shared" si="24"/>
        <v>1163</v>
      </c>
      <c r="Y143" s="554">
        <f t="shared" si="25"/>
        <v>292</v>
      </c>
      <c r="Z143" s="554">
        <f t="shared" si="16"/>
        <v>1455</v>
      </c>
    </row>
    <row r="144" spans="1:26" ht="12.95" customHeight="1" collapsed="1">
      <c r="A144" s="797" t="s">
        <v>178</v>
      </c>
      <c r="B144" s="797"/>
      <c r="C144" s="797"/>
      <c r="D144" s="549">
        <f t="shared" ref="D144:Z144" si="26">+SUM(D145:D149)</f>
        <v>12</v>
      </c>
      <c r="E144" s="549">
        <f t="shared" si="26"/>
        <v>40</v>
      </c>
      <c r="F144" s="549">
        <f t="shared" si="26"/>
        <v>57</v>
      </c>
      <c r="G144" s="549">
        <f t="shared" si="26"/>
        <v>12</v>
      </c>
      <c r="H144" s="549">
        <f t="shared" si="26"/>
        <v>5880</v>
      </c>
      <c r="I144" s="549">
        <f t="shared" si="26"/>
        <v>1</v>
      </c>
      <c r="J144" s="549">
        <f t="shared" si="26"/>
        <v>2</v>
      </c>
      <c r="K144" s="549">
        <f t="shared" si="26"/>
        <v>9</v>
      </c>
      <c r="L144" s="549">
        <f t="shared" si="26"/>
        <v>0</v>
      </c>
      <c r="M144" s="549">
        <f t="shared" si="26"/>
        <v>633</v>
      </c>
      <c r="N144" s="549">
        <f t="shared" si="26"/>
        <v>0</v>
      </c>
      <c r="O144" s="549">
        <f t="shared" si="26"/>
        <v>0</v>
      </c>
      <c r="P144" s="549">
        <f t="shared" si="26"/>
        <v>0</v>
      </c>
      <c r="Q144" s="549">
        <f t="shared" si="26"/>
        <v>0</v>
      </c>
      <c r="R144" s="549">
        <f t="shared" si="26"/>
        <v>901</v>
      </c>
      <c r="S144" s="549">
        <f t="shared" si="26"/>
        <v>0</v>
      </c>
      <c r="T144" s="549">
        <f t="shared" si="26"/>
        <v>0</v>
      </c>
      <c r="U144" s="549">
        <f t="shared" si="26"/>
        <v>0</v>
      </c>
      <c r="V144" s="549">
        <f t="shared" si="26"/>
        <v>0</v>
      </c>
      <c r="W144" s="549">
        <f t="shared" si="26"/>
        <v>12</v>
      </c>
      <c r="X144" s="550">
        <f t="shared" si="26"/>
        <v>6902</v>
      </c>
      <c r="Y144" s="550">
        <f t="shared" si="26"/>
        <v>657</v>
      </c>
      <c r="Z144" s="550">
        <f t="shared" si="26"/>
        <v>7559</v>
      </c>
    </row>
    <row r="145" spans="1:26" ht="38.25" hidden="1" outlineLevel="1">
      <c r="A145" s="781" t="s">
        <v>178</v>
      </c>
      <c r="B145" s="781" t="s">
        <v>179</v>
      </c>
      <c r="C145" s="551" t="s">
        <v>180</v>
      </c>
      <c r="D145" s="553">
        <v>3</v>
      </c>
      <c r="E145" s="553">
        <v>10</v>
      </c>
      <c r="F145" s="553">
        <v>21</v>
      </c>
      <c r="G145" s="552">
        <v>0</v>
      </c>
      <c r="H145" s="553">
        <v>2076</v>
      </c>
      <c r="I145" s="553">
        <v>0</v>
      </c>
      <c r="J145" s="553">
        <v>0</v>
      </c>
      <c r="K145" s="552">
        <v>3</v>
      </c>
      <c r="L145" s="553">
        <v>0</v>
      </c>
      <c r="M145" s="553">
        <v>212</v>
      </c>
      <c r="N145" s="553">
        <v>0</v>
      </c>
      <c r="O145" s="553">
        <v>0</v>
      </c>
      <c r="P145" s="553">
        <v>0</v>
      </c>
      <c r="Q145" s="552">
        <v>0</v>
      </c>
      <c r="R145" s="553">
        <v>153</v>
      </c>
      <c r="S145" s="553">
        <v>0</v>
      </c>
      <c r="T145" s="553">
        <v>0</v>
      </c>
      <c r="U145" s="552">
        <v>0</v>
      </c>
      <c r="V145" s="553">
        <v>0</v>
      </c>
      <c r="W145" s="553">
        <v>5</v>
      </c>
      <c r="X145" s="554">
        <f>D145+E145+F145+G145+H145+N145+O145+P145+Q145+R145</f>
        <v>2263</v>
      </c>
      <c r="Y145" s="554">
        <f>I145+J145+K145+L145+M145+S145+T145+U145+V145+W145</f>
        <v>220</v>
      </c>
      <c r="Z145" s="554">
        <f t="shared" si="16"/>
        <v>2483</v>
      </c>
    </row>
    <row r="146" spans="1:26" ht="63.75" hidden="1" outlineLevel="1">
      <c r="A146" s="781"/>
      <c r="B146" s="781"/>
      <c r="C146" s="551" t="s">
        <v>181</v>
      </c>
      <c r="D146" s="552">
        <v>0</v>
      </c>
      <c r="E146" s="553">
        <v>4</v>
      </c>
      <c r="F146" s="553">
        <v>6</v>
      </c>
      <c r="G146" s="553">
        <v>4</v>
      </c>
      <c r="H146" s="553">
        <v>446</v>
      </c>
      <c r="I146" s="552">
        <v>0</v>
      </c>
      <c r="J146" s="552">
        <v>0</v>
      </c>
      <c r="K146" s="552">
        <v>6</v>
      </c>
      <c r="L146" s="552">
        <v>0</v>
      </c>
      <c r="M146" s="553">
        <v>40</v>
      </c>
      <c r="N146" s="552">
        <v>0</v>
      </c>
      <c r="O146" s="553">
        <v>0</v>
      </c>
      <c r="P146" s="553">
        <v>0</v>
      </c>
      <c r="Q146" s="553">
        <v>0</v>
      </c>
      <c r="R146" s="553">
        <v>7</v>
      </c>
      <c r="S146" s="552">
        <v>0</v>
      </c>
      <c r="T146" s="552">
        <v>0</v>
      </c>
      <c r="U146" s="552">
        <v>0</v>
      </c>
      <c r="V146" s="552">
        <v>0</v>
      </c>
      <c r="W146" s="553">
        <v>2</v>
      </c>
      <c r="X146" s="554">
        <f>D146+E146+F146+G146+H146+N146+O146+P146+Q146+R146</f>
        <v>467</v>
      </c>
      <c r="Y146" s="554">
        <f>I146+J146+K146+L146+M146+S146+T146+U146+V146+W146</f>
        <v>48</v>
      </c>
      <c r="Z146" s="554">
        <f t="shared" si="16"/>
        <v>515</v>
      </c>
    </row>
    <row r="147" spans="1:26" ht="25.5" hidden="1" outlineLevel="1">
      <c r="A147" s="781"/>
      <c r="B147" s="781"/>
      <c r="C147" s="551" t="s">
        <v>182</v>
      </c>
      <c r="D147" s="552">
        <v>0</v>
      </c>
      <c r="E147" s="552">
        <v>0</v>
      </c>
      <c r="F147" s="552">
        <v>0</v>
      </c>
      <c r="G147" s="552">
        <v>0</v>
      </c>
      <c r="H147" s="553">
        <v>0</v>
      </c>
      <c r="I147" s="552">
        <v>0</v>
      </c>
      <c r="J147" s="552">
        <v>0</v>
      </c>
      <c r="K147" s="552">
        <v>0</v>
      </c>
      <c r="L147" s="552">
        <v>0</v>
      </c>
      <c r="M147" s="552">
        <v>0</v>
      </c>
      <c r="N147" s="552">
        <v>0</v>
      </c>
      <c r="O147" s="552">
        <v>0</v>
      </c>
      <c r="P147" s="552">
        <v>0</v>
      </c>
      <c r="Q147" s="552">
        <v>0</v>
      </c>
      <c r="R147" s="553">
        <v>0</v>
      </c>
      <c r="S147" s="552">
        <v>0</v>
      </c>
      <c r="T147" s="552">
        <v>0</v>
      </c>
      <c r="U147" s="552">
        <v>0</v>
      </c>
      <c r="V147" s="552">
        <v>0</v>
      </c>
      <c r="W147" s="552">
        <v>0</v>
      </c>
      <c r="X147" s="554">
        <f>D147+E147+F147+G147+H147+N147+O147+P147+Q147+R147</f>
        <v>0</v>
      </c>
      <c r="Y147" s="554">
        <f>I147+J147+K147+L147+M147+S147+T147+U147+V147+W147</f>
        <v>0</v>
      </c>
      <c r="Z147" s="554">
        <f t="shared" si="16"/>
        <v>0</v>
      </c>
    </row>
    <row r="148" spans="1:26" ht="51" hidden="1" outlineLevel="1">
      <c r="A148" s="781"/>
      <c r="B148" s="781"/>
      <c r="C148" s="551" t="s">
        <v>183</v>
      </c>
      <c r="D148" s="552">
        <v>0</v>
      </c>
      <c r="E148" s="552">
        <v>0</v>
      </c>
      <c r="F148" s="552">
        <v>0</v>
      </c>
      <c r="G148" s="552">
        <v>0</v>
      </c>
      <c r="H148" s="552">
        <v>0</v>
      </c>
      <c r="I148" s="552">
        <v>0</v>
      </c>
      <c r="J148" s="552">
        <v>0</v>
      </c>
      <c r="K148" s="552">
        <v>0</v>
      </c>
      <c r="L148" s="552">
        <v>0</v>
      </c>
      <c r="M148" s="552">
        <v>0</v>
      </c>
      <c r="N148" s="552">
        <v>0</v>
      </c>
      <c r="O148" s="552">
        <v>0</v>
      </c>
      <c r="P148" s="552">
        <v>0</v>
      </c>
      <c r="Q148" s="552">
        <v>0</v>
      </c>
      <c r="R148" s="552">
        <v>0</v>
      </c>
      <c r="S148" s="552">
        <v>0</v>
      </c>
      <c r="T148" s="552">
        <v>0</v>
      </c>
      <c r="U148" s="552">
        <v>0</v>
      </c>
      <c r="V148" s="552">
        <v>0</v>
      </c>
      <c r="W148" s="552">
        <v>0</v>
      </c>
      <c r="X148" s="554">
        <f>D148+E148+F148+G148+H148+N148+O148+P148+Q148+R148</f>
        <v>0</v>
      </c>
      <c r="Y148" s="554">
        <f>I148+J148+K148+L148+M148+S148+T148+U148+V148+W148</f>
        <v>0</v>
      </c>
      <c r="Z148" s="554">
        <f t="shared" si="16"/>
        <v>0</v>
      </c>
    </row>
    <row r="149" spans="1:26" ht="51" hidden="1" outlineLevel="1">
      <c r="A149" s="788"/>
      <c r="B149" s="555" t="s">
        <v>184</v>
      </c>
      <c r="C149" s="555" t="s">
        <v>185</v>
      </c>
      <c r="D149" s="552">
        <v>9</v>
      </c>
      <c r="E149" s="553">
        <v>26</v>
      </c>
      <c r="F149" s="553">
        <v>30</v>
      </c>
      <c r="G149" s="553">
        <v>8</v>
      </c>
      <c r="H149" s="553">
        <v>3358</v>
      </c>
      <c r="I149" s="553">
        <v>1</v>
      </c>
      <c r="J149" s="553">
        <v>2</v>
      </c>
      <c r="K149" s="552">
        <v>0</v>
      </c>
      <c r="L149" s="552">
        <v>0</v>
      </c>
      <c r="M149" s="553">
        <v>381</v>
      </c>
      <c r="N149" s="552">
        <v>0</v>
      </c>
      <c r="O149" s="553">
        <v>0</v>
      </c>
      <c r="P149" s="553">
        <v>0</v>
      </c>
      <c r="Q149" s="553">
        <v>0</v>
      </c>
      <c r="R149" s="553">
        <v>741</v>
      </c>
      <c r="S149" s="553">
        <v>0</v>
      </c>
      <c r="T149" s="553">
        <v>0</v>
      </c>
      <c r="U149" s="552">
        <v>0</v>
      </c>
      <c r="V149" s="552">
        <v>0</v>
      </c>
      <c r="W149" s="553">
        <v>5</v>
      </c>
      <c r="X149" s="554">
        <f>D149+E149+F149+G149+H149+N149+O149+P149+Q149+R149</f>
        <v>4172</v>
      </c>
      <c r="Y149" s="554">
        <f>I149+J149+K149+L149+M149+S149+T149+U149+V149+W149</f>
        <v>389</v>
      </c>
      <c r="Z149" s="554">
        <f t="shared" ref="Z149:Z220" si="27">+Y149+X149</f>
        <v>4561</v>
      </c>
    </row>
    <row r="150" spans="1:26" ht="44.25" customHeight="1" collapsed="1">
      <c r="A150" s="777" t="s">
        <v>186</v>
      </c>
      <c r="B150" s="777"/>
      <c r="C150" s="777"/>
      <c r="D150" s="549">
        <f t="shared" ref="D150:Z150" si="28">SUM(D151:D157)</f>
        <v>68</v>
      </c>
      <c r="E150" s="549">
        <f t="shared" si="28"/>
        <v>180</v>
      </c>
      <c r="F150" s="549">
        <f t="shared" si="28"/>
        <v>450</v>
      </c>
      <c r="G150" s="549">
        <f t="shared" si="28"/>
        <v>115</v>
      </c>
      <c r="H150" s="549">
        <f t="shared" si="28"/>
        <v>43950</v>
      </c>
      <c r="I150" s="549">
        <f t="shared" si="28"/>
        <v>3</v>
      </c>
      <c r="J150" s="549">
        <f t="shared" si="28"/>
        <v>28</v>
      </c>
      <c r="K150" s="549">
        <f t="shared" si="28"/>
        <v>33</v>
      </c>
      <c r="L150" s="549">
        <f t="shared" si="28"/>
        <v>20</v>
      </c>
      <c r="M150" s="549">
        <f t="shared" si="28"/>
        <v>2216</v>
      </c>
      <c r="N150" s="549">
        <f t="shared" si="28"/>
        <v>1</v>
      </c>
      <c r="O150" s="549">
        <f t="shared" si="28"/>
        <v>0</v>
      </c>
      <c r="P150" s="549">
        <f t="shared" si="28"/>
        <v>0</v>
      </c>
      <c r="Q150" s="549">
        <f t="shared" si="28"/>
        <v>1</v>
      </c>
      <c r="R150" s="549">
        <f t="shared" si="28"/>
        <v>1709</v>
      </c>
      <c r="S150" s="549">
        <f t="shared" si="28"/>
        <v>0</v>
      </c>
      <c r="T150" s="549">
        <f t="shared" si="28"/>
        <v>0</v>
      </c>
      <c r="U150" s="549">
        <f t="shared" si="28"/>
        <v>0</v>
      </c>
      <c r="V150" s="549">
        <f t="shared" si="28"/>
        <v>4</v>
      </c>
      <c r="W150" s="549">
        <f t="shared" si="28"/>
        <v>87</v>
      </c>
      <c r="X150" s="550">
        <f t="shared" si="28"/>
        <v>46474</v>
      </c>
      <c r="Y150" s="550">
        <f t="shared" si="28"/>
        <v>2391</v>
      </c>
      <c r="Z150" s="550">
        <f t="shared" si="28"/>
        <v>48865</v>
      </c>
    </row>
    <row r="151" spans="1:26" ht="76.5" hidden="1" outlineLevel="1">
      <c r="A151" s="796" t="s">
        <v>186</v>
      </c>
      <c r="B151" s="556" t="s">
        <v>187</v>
      </c>
      <c r="C151" s="556" t="s">
        <v>188</v>
      </c>
      <c r="D151" s="553">
        <v>9</v>
      </c>
      <c r="E151" s="553">
        <v>38</v>
      </c>
      <c r="F151" s="553">
        <v>111</v>
      </c>
      <c r="G151" s="553">
        <v>27</v>
      </c>
      <c r="H151" s="553">
        <v>13415</v>
      </c>
      <c r="I151" s="553">
        <v>1</v>
      </c>
      <c r="J151" s="552">
        <v>2</v>
      </c>
      <c r="K151" s="553">
        <v>3</v>
      </c>
      <c r="L151" s="553">
        <v>0</v>
      </c>
      <c r="M151" s="553">
        <v>1011</v>
      </c>
      <c r="N151" s="553">
        <v>0</v>
      </c>
      <c r="O151" s="553">
        <v>0</v>
      </c>
      <c r="P151" s="553">
        <v>0</v>
      </c>
      <c r="Q151" s="553">
        <v>1</v>
      </c>
      <c r="R151" s="553">
        <v>691</v>
      </c>
      <c r="S151" s="553">
        <v>0</v>
      </c>
      <c r="T151" s="552">
        <v>0</v>
      </c>
      <c r="U151" s="553">
        <v>0</v>
      </c>
      <c r="V151" s="553">
        <v>0</v>
      </c>
      <c r="W151" s="553">
        <v>77</v>
      </c>
      <c r="X151" s="554">
        <f t="shared" ref="X151:X157" si="29">D151+E151+F151+G151+H151+N151+O151+P151+Q151+R151</f>
        <v>14292</v>
      </c>
      <c r="Y151" s="554">
        <f t="shared" ref="Y151:Y157" si="30">I151+J151+K151+L151+M151+S151+T151+U151+V151+W151</f>
        <v>1094</v>
      </c>
      <c r="Z151" s="554">
        <f t="shared" si="27"/>
        <v>15386</v>
      </c>
    </row>
    <row r="152" spans="1:26" ht="25.5" hidden="1" outlineLevel="1">
      <c r="A152" s="781"/>
      <c r="B152" s="781" t="s">
        <v>189</v>
      </c>
      <c r="C152" s="551" t="s">
        <v>190</v>
      </c>
      <c r="D152" s="553">
        <v>38</v>
      </c>
      <c r="E152" s="553">
        <v>82</v>
      </c>
      <c r="F152" s="553">
        <v>177</v>
      </c>
      <c r="G152" s="553">
        <v>44</v>
      </c>
      <c r="H152" s="553">
        <v>11725</v>
      </c>
      <c r="I152" s="553">
        <v>1</v>
      </c>
      <c r="J152" s="553">
        <v>16</v>
      </c>
      <c r="K152" s="552">
        <v>15</v>
      </c>
      <c r="L152" s="552">
        <v>16</v>
      </c>
      <c r="M152" s="553">
        <v>569</v>
      </c>
      <c r="N152" s="553">
        <v>0</v>
      </c>
      <c r="O152" s="553">
        <v>0</v>
      </c>
      <c r="P152" s="553">
        <v>0</v>
      </c>
      <c r="Q152" s="553">
        <v>0</v>
      </c>
      <c r="R152" s="553">
        <v>272</v>
      </c>
      <c r="S152" s="553">
        <v>0</v>
      </c>
      <c r="T152" s="553">
        <v>0</v>
      </c>
      <c r="U152" s="552">
        <v>0</v>
      </c>
      <c r="V152" s="552">
        <v>0</v>
      </c>
      <c r="W152" s="553">
        <v>7</v>
      </c>
      <c r="X152" s="554">
        <f t="shared" si="29"/>
        <v>12338</v>
      </c>
      <c r="Y152" s="554">
        <f t="shared" si="30"/>
        <v>624</v>
      </c>
      <c r="Z152" s="554">
        <f t="shared" si="27"/>
        <v>12962</v>
      </c>
    </row>
    <row r="153" spans="1:26" ht="38.25" hidden="1" outlineLevel="1">
      <c r="A153" s="781"/>
      <c r="B153" s="781"/>
      <c r="C153" s="551" t="s">
        <v>191</v>
      </c>
      <c r="D153" s="553">
        <v>7</v>
      </c>
      <c r="E153" s="553">
        <v>24</v>
      </c>
      <c r="F153" s="553">
        <v>33</v>
      </c>
      <c r="G153" s="552">
        <v>16</v>
      </c>
      <c r="H153" s="553">
        <v>2767</v>
      </c>
      <c r="I153" s="552">
        <v>0</v>
      </c>
      <c r="J153" s="553">
        <v>2</v>
      </c>
      <c r="K153" s="552">
        <v>0</v>
      </c>
      <c r="L153" s="552">
        <v>0</v>
      </c>
      <c r="M153" s="553">
        <v>29</v>
      </c>
      <c r="N153" s="553">
        <v>1</v>
      </c>
      <c r="O153" s="553">
        <v>0</v>
      </c>
      <c r="P153" s="553">
        <v>0</v>
      </c>
      <c r="Q153" s="552">
        <v>0</v>
      </c>
      <c r="R153" s="553">
        <v>86</v>
      </c>
      <c r="S153" s="552">
        <v>0</v>
      </c>
      <c r="T153" s="553">
        <v>0</v>
      </c>
      <c r="U153" s="552">
        <v>0</v>
      </c>
      <c r="V153" s="552">
        <v>0</v>
      </c>
      <c r="W153" s="553">
        <v>0</v>
      </c>
      <c r="X153" s="554">
        <f t="shared" si="29"/>
        <v>2934</v>
      </c>
      <c r="Y153" s="554">
        <f t="shared" si="30"/>
        <v>31</v>
      </c>
      <c r="Z153" s="554">
        <f t="shared" si="27"/>
        <v>2965</v>
      </c>
    </row>
    <row r="154" spans="1:26" ht="51" hidden="1" outlineLevel="1">
      <c r="A154" s="781"/>
      <c r="B154" s="781"/>
      <c r="C154" s="551" t="s">
        <v>192</v>
      </c>
      <c r="D154" s="553">
        <v>5</v>
      </c>
      <c r="E154" s="553">
        <v>14</v>
      </c>
      <c r="F154" s="553">
        <v>90</v>
      </c>
      <c r="G154" s="553">
        <v>8</v>
      </c>
      <c r="H154" s="553">
        <v>8612</v>
      </c>
      <c r="I154" s="552">
        <v>1</v>
      </c>
      <c r="J154" s="552">
        <v>6</v>
      </c>
      <c r="K154" s="553">
        <v>15</v>
      </c>
      <c r="L154" s="553">
        <v>0</v>
      </c>
      <c r="M154" s="553">
        <v>418</v>
      </c>
      <c r="N154" s="553">
        <v>0</v>
      </c>
      <c r="O154" s="553">
        <v>0</v>
      </c>
      <c r="P154" s="553">
        <v>0</v>
      </c>
      <c r="Q154" s="553">
        <v>0</v>
      </c>
      <c r="R154" s="553">
        <v>445</v>
      </c>
      <c r="S154" s="552">
        <v>0</v>
      </c>
      <c r="T154" s="552">
        <v>0</v>
      </c>
      <c r="U154" s="553">
        <v>0</v>
      </c>
      <c r="V154" s="553">
        <v>4</v>
      </c>
      <c r="W154" s="553">
        <v>3</v>
      </c>
      <c r="X154" s="554">
        <f t="shared" si="29"/>
        <v>9174</v>
      </c>
      <c r="Y154" s="554">
        <f t="shared" si="30"/>
        <v>447</v>
      </c>
      <c r="Z154" s="554">
        <f t="shared" si="27"/>
        <v>9621</v>
      </c>
    </row>
    <row r="155" spans="1:26" ht="25.5" hidden="1" outlineLevel="1">
      <c r="A155" s="781"/>
      <c r="B155" s="781"/>
      <c r="C155" s="551" t="s">
        <v>193</v>
      </c>
      <c r="D155" s="553">
        <v>6</v>
      </c>
      <c r="E155" s="553">
        <v>20</v>
      </c>
      <c r="F155" s="553">
        <v>36</v>
      </c>
      <c r="G155" s="553">
        <v>20</v>
      </c>
      <c r="H155" s="553">
        <v>6200</v>
      </c>
      <c r="I155" s="552">
        <v>0</v>
      </c>
      <c r="J155" s="552">
        <v>2</v>
      </c>
      <c r="K155" s="552">
        <v>0</v>
      </c>
      <c r="L155" s="552">
        <v>4</v>
      </c>
      <c r="M155" s="553">
        <v>160</v>
      </c>
      <c r="N155" s="553">
        <v>0</v>
      </c>
      <c r="O155" s="553">
        <v>0</v>
      </c>
      <c r="P155" s="553">
        <v>0</v>
      </c>
      <c r="Q155" s="553">
        <v>0</v>
      </c>
      <c r="R155" s="553">
        <v>195</v>
      </c>
      <c r="S155" s="552">
        <v>0</v>
      </c>
      <c r="T155" s="552">
        <v>0</v>
      </c>
      <c r="U155" s="552">
        <v>0</v>
      </c>
      <c r="V155" s="552">
        <v>0</v>
      </c>
      <c r="W155" s="553">
        <v>0</v>
      </c>
      <c r="X155" s="554">
        <f t="shared" si="29"/>
        <v>6477</v>
      </c>
      <c r="Y155" s="554">
        <f t="shared" si="30"/>
        <v>166</v>
      </c>
      <c r="Z155" s="554">
        <f t="shared" si="27"/>
        <v>6643</v>
      </c>
    </row>
    <row r="156" spans="1:26" ht="76.5" hidden="1" outlineLevel="1">
      <c r="A156" s="781"/>
      <c r="B156" s="781"/>
      <c r="C156" s="551" t="s">
        <v>194</v>
      </c>
      <c r="D156" s="552">
        <v>0</v>
      </c>
      <c r="E156" s="552">
        <v>0</v>
      </c>
      <c r="F156" s="552">
        <v>0</v>
      </c>
      <c r="G156" s="552">
        <v>0</v>
      </c>
      <c r="H156" s="553">
        <v>0</v>
      </c>
      <c r="I156" s="552">
        <v>0</v>
      </c>
      <c r="J156" s="552">
        <v>0</v>
      </c>
      <c r="K156" s="552">
        <v>0</v>
      </c>
      <c r="L156" s="552">
        <v>0</v>
      </c>
      <c r="M156" s="552">
        <v>0</v>
      </c>
      <c r="N156" s="552">
        <v>0</v>
      </c>
      <c r="O156" s="552">
        <v>0</v>
      </c>
      <c r="P156" s="552">
        <v>0</v>
      </c>
      <c r="Q156" s="552">
        <v>0</v>
      </c>
      <c r="R156" s="553">
        <v>0</v>
      </c>
      <c r="S156" s="552">
        <v>0</v>
      </c>
      <c r="T156" s="552">
        <v>0</v>
      </c>
      <c r="U156" s="552">
        <v>0</v>
      </c>
      <c r="V156" s="552">
        <v>0</v>
      </c>
      <c r="W156" s="552">
        <v>0</v>
      </c>
      <c r="X156" s="554">
        <f t="shared" si="29"/>
        <v>0</v>
      </c>
      <c r="Y156" s="554">
        <f t="shared" si="30"/>
        <v>0</v>
      </c>
      <c r="Z156" s="554">
        <f t="shared" si="27"/>
        <v>0</v>
      </c>
    </row>
    <row r="157" spans="1:26" ht="25.5" hidden="1" outlineLevel="1">
      <c r="A157" s="781"/>
      <c r="B157" s="781"/>
      <c r="C157" s="551" t="s">
        <v>195</v>
      </c>
      <c r="D157" s="553">
        <v>3</v>
      </c>
      <c r="E157" s="553">
        <v>2</v>
      </c>
      <c r="F157" s="553">
        <v>3</v>
      </c>
      <c r="G157" s="553">
        <v>0</v>
      </c>
      <c r="H157" s="553">
        <v>1231</v>
      </c>
      <c r="I157" s="552">
        <v>0</v>
      </c>
      <c r="J157" s="553">
        <v>0</v>
      </c>
      <c r="K157" s="552">
        <v>0</v>
      </c>
      <c r="L157" s="552">
        <v>0</v>
      </c>
      <c r="M157" s="553">
        <v>29</v>
      </c>
      <c r="N157" s="553">
        <v>0</v>
      </c>
      <c r="O157" s="553">
        <v>0</v>
      </c>
      <c r="P157" s="553">
        <v>0</v>
      </c>
      <c r="Q157" s="553">
        <v>0</v>
      </c>
      <c r="R157" s="553">
        <v>20</v>
      </c>
      <c r="S157" s="552">
        <v>0</v>
      </c>
      <c r="T157" s="553">
        <v>0</v>
      </c>
      <c r="U157" s="552">
        <v>0</v>
      </c>
      <c r="V157" s="552">
        <v>0</v>
      </c>
      <c r="W157" s="553">
        <v>0</v>
      </c>
      <c r="X157" s="554">
        <f t="shared" si="29"/>
        <v>1259</v>
      </c>
      <c r="Y157" s="554">
        <f t="shared" si="30"/>
        <v>29</v>
      </c>
      <c r="Z157" s="554">
        <f t="shared" si="27"/>
        <v>1288</v>
      </c>
    </row>
    <row r="158" spans="1:26" ht="12.95" customHeight="1" collapsed="1">
      <c r="A158" s="777" t="s">
        <v>196</v>
      </c>
      <c r="B158" s="777"/>
      <c r="C158" s="777"/>
      <c r="D158" s="549">
        <f t="shared" ref="D158:Z158" si="31">SUM(D159:D165)</f>
        <v>77</v>
      </c>
      <c r="E158" s="549">
        <f t="shared" si="31"/>
        <v>240</v>
      </c>
      <c r="F158" s="549">
        <f t="shared" si="31"/>
        <v>411</v>
      </c>
      <c r="G158" s="549">
        <f t="shared" si="31"/>
        <v>159</v>
      </c>
      <c r="H158" s="549">
        <f t="shared" si="31"/>
        <v>30166</v>
      </c>
      <c r="I158" s="549">
        <f t="shared" si="31"/>
        <v>3</v>
      </c>
      <c r="J158" s="549">
        <f t="shared" si="31"/>
        <v>20</v>
      </c>
      <c r="K158" s="549">
        <f t="shared" si="31"/>
        <v>33</v>
      </c>
      <c r="L158" s="549">
        <f t="shared" si="31"/>
        <v>4</v>
      </c>
      <c r="M158" s="549">
        <f t="shared" si="31"/>
        <v>2715</v>
      </c>
      <c r="N158" s="549">
        <f t="shared" si="31"/>
        <v>0</v>
      </c>
      <c r="O158" s="549">
        <f t="shared" si="31"/>
        <v>2</v>
      </c>
      <c r="P158" s="549">
        <f t="shared" si="31"/>
        <v>6</v>
      </c>
      <c r="Q158" s="549">
        <f t="shared" si="31"/>
        <v>1</v>
      </c>
      <c r="R158" s="549">
        <f t="shared" si="31"/>
        <v>745</v>
      </c>
      <c r="S158" s="549">
        <f t="shared" si="31"/>
        <v>0</v>
      </c>
      <c r="T158" s="549">
        <f t="shared" si="31"/>
        <v>0</v>
      </c>
      <c r="U158" s="549">
        <f t="shared" si="31"/>
        <v>3</v>
      </c>
      <c r="V158" s="549">
        <f t="shared" si="31"/>
        <v>0</v>
      </c>
      <c r="W158" s="549">
        <f t="shared" si="31"/>
        <v>54</v>
      </c>
      <c r="X158" s="550">
        <f t="shared" si="31"/>
        <v>31807</v>
      </c>
      <c r="Y158" s="550">
        <f t="shared" si="31"/>
        <v>2832</v>
      </c>
      <c r="Z158" s="550">
        <f t="shared" si="31"/>
        <v>34639</v>
      </c>
    </row>
    <row r="159" spans="1:26" ht="25.5" hidden="1" outlineLevel="1">
      <c r="A159" s="781" t="s">
        <v>196</v>
      </c>
      <c r="B159" s="781" t="s">
        <v>197</v>
      </c>
      <c r="C159" s="551" t="s">
        <v>198</v>
      </c>
      <c r="D159" s="553">
        <v>12</v>
      </c>
      <c r="E159" s="553">
        <v>30</v>
      </c>
      <c r="F159" s="553">
        <v>30</v>
      </c>
      <c r="G159" s="553">
        <v>8</v>
      </c>
      <c r="H159" s="553">
        <v>2760</v>
      </c>
      <c r="I159" s="553">
        <v>0</v>
      </c>
      <c r="J159" s="552">
        <v>0</v>
      </c>
      <c r="K159" s="552">
        <v>0</v>
      </c>
      <c r="L159" s="552">
        <v>0</v>
      </c>
      <c r="M159" s="553">
        <v>97</v>
      </c>
      <c r="N159" s="553">
        <v>0</v>
      </c>
      <c r="O159" s="553">
        <v>0</v>
      </c>
      <c r="P159" s="553">
        <v>0</v>
      </c>
      <c r="Q159" s="553">
        <v>0</v>
      </c>
      <c r="R159" s="553">
        <v>55</v>
      </c>
      <c r="S159" s="553">
        <v>0</v>
      </c>
      <c r="T159" s="552">
        <v>0</v>
      </c>
      <c r="U159" s="552">
        <v>0</v>
      </c>
      <c r="V159" s="552">
        <v>0</v>
      </c>
      <c r="W159" s="553">
        <v>1</v>
      </c>
      <c r="X159" s="554">
        <f t="shared" ref="X159:X165" si="32">D159+E159+F159+G159+H159+N159+O159+P159+Q159+R159</f>
        <v>2895</v>
      </c>
      <c r="Y159" s="554">
        <f t="shared" ref="Y159:Y165" si="33">I159+J159+K159+L159+M159+S159+T159+U159+V159+W159</f>
        <v>98</v>
      </c>
      <c r="Z159" s="554">
        <f t="shared" si="27"/>
        <v>2993</v>
      </c>
    </row>
    <row r="160" spans="1:26" ht="25.5" hidden="1" outlineLevel="1">
      <c r="A160" s="781"/>
      <c r="B160" s="781"/>
      <c r="C160" s="551" t="s">
        <v>199</v>
      </c>
      <c r="D160" s="553">
        <v>25</v>
      </c>
      <c r="E160" s="553">
        <v>48</v>
      </c>
      <c r="F160" s="553">
        <v>117</v>
      </c>
      <c r="G160" s="553">
        <v>68</v>
      </c>
      <c r="H160" s="553">
        <v>6745</v>
      </c>
      <c r="I160" s="552">
        <v>1</v>
      </c>
      <c r="J160" s="552">
        <v>4</v>
      </c>
      <c r="K160" s="553">
        <v>3</v>
      </c>
      <c r="L160" s="552">
        <v>4</v>
      </c>
      <c r="M160" s="553">
        <v>209</v>
      </c>
      <c r="N160" s="553">
        <v>0</v>
      </c>
      <c r="O160" s="553">
        <v>0</v>
      </c>
      <c r="P160" s="553">
        <v>3</v>
      </c>
      <c r="Q160" s="553">
        <v>0</v>
      </c>
      <c r="R160" s="553">
        <v>127</v>
      </c>
      <c r="S160" s="552">
        <v>0</v>
      </c>
      <c r="T160" s="552">
        <v>0</v>
      </c>
      <c r="U160" s="553">
        <v>0</v>
      </c>
      <c r="V160" s="552">
        <v>0</v>
      </c>
      <c r="W160" s="553">
        <v>1</v>
      </c>
      <c r="X160" s="554">
        <f t="shared" si="32"/>
        <v>7133</v>
      </c>
      <c r="Y160" s="554">
        <f t="shared" si="33"/>
        <v>222</v>
      </c>
      <c r="Z160" s="554">
        <f t="shared" si="27"/>
        <v>7355</v>
      </c>
    </row>
    <row r="161" spans="1:26" ht="76.5" hidden="1" outlineLevel="1">
      <c r="A161" s="781"/>
      <c r="B161" s="781" t="s">
        <v>200</v>
      </c>
      <c r="C161" s="551" t="s">
        <v>201</v>
      </c>
      <c r="D161" s="553">
        <v>21</v>
      </c>
      <c r="E161" s="553">
        <v>112</v>
      </c>
      <c r="F161" s="553">
        <v>195</v>
      </c>
      <c r="G161" s="553">
        <v>60</v>
      </c>
      <c r="H161" s="553">
        <v>13540</v>
      </c>
      <c r="I161" s="553">
        <v>2</v>
      </c>
      <c r="J161" s="553">
        <v>6</v>
      </c>
      <c r="K161" s="553">
        <v>18</v>
      </c>
      <c r="L161" s="552">
        <v>0</v>
      </c>
      <c r="M161" s="553">
        <v>1365</v>
      </c>
      <c r="N161" s="553">
        <v>0</v>
      </c>
      <c r="O161" s="553">
        <v>2</v>
      </c>
      <c r="P161" s="553">
        <v>3</v>
      </c>
      <c r="Q161" s="553">
        <v>0</v>
      </c>
      <c r="R161" s="553">
        <v>436</v>
      </c>
      <c r="S161" s="553">
        <v>0</v>
      </c>
      <c r="T161" s="553">
        <v>0</v>
      </c>
      <c r="U161" s="553">
        <v>0</v>
      </c>
      <c r="V161" s="552">
        <v>0</v>
      </c>
      <c r="W161" s="553">
        <v>27</v>
      </c>
      <c r="X161" s="554">
        <f t="shared" si="32"/>
        <v>14369</v>
      </c>
      <c r="Y161" s="554">
        <f t="shared" si="33"/>
        <v>1418</v>
      </c>
      <c r="Z161" s="554">
        <f t="shared" si="27"/>
        <v>15787</v>
      </c>
    </row>
    <row r="162" spans="1:26" ht="51" hidden="1" outlineLevel="1">
      <c r="A162" s="781"/>
      <c r="B162" s="781"/>
      <c r="C162" s="551" t="s">
        <v>202</v>
      </c>
      <c r="D162" s="553">
        <v>17</v>
      </c>
      <c r="E162" s="553">
        <v>40</v>
      </c>
      <c r="F162" s="553">
        <v>57</v>
      </c>
      <c r="G162" s="553">
        <v>16</v>
      </c>
      <c r="H162" s="553">
        <v>4691</v>
      </c>
      <c r="I162" s="553">
        <v>0</v>
      </c>
      <c r="J162" s="553">
        <v>10</v>
      </c>
      <c r="K162" s="553">
        <v>9</v>
      </c>
      <c r="L162" s="553">
        <v>0</v>
      </c>
      <c r="M162" s="553">
        <v>923</v>
      </c>
      <c r="N162" s="553">
        <v>0</v>
      </c>
      <c r="O162" s="553">
        <v>0</v>
      </c>
      <c r="P162" s="553">
        <v>0</v>
      </c>
      <c r="Q162" s="553">
        <v>0</v>
      </c>
      <c r="R162" s="553">
        <v>87</v>
      </c>
      <c r="S162" s="553">
        <v>0</v>
      </c>
      <c r="T162" s="553">
        <v>0</v>
      </c>
      <c r="U162" s="553">
        <v>3</v>
      </c>
      <c r="V162" s="553">
        <v>0</v>
      </c>
      <c r="W162" s="553">
        <v>15</v>
      </c>
      <c r="X162" s="554">
        <f t="shared" si="32"/>
        <v>4908</v>
      </c>
      <c r="Y162" s="554">
        <f t="shared" si="33"/>
        <v>960</v>
      </c>
      <c r="Z162" s="554">
        <f t="shared" si="27"/>
        <v>5868</v>
      </c>
    </row>
    <row r="163" spans="1:26" ht="25.5" hidden="1" outlineLevel="1">
      <c r="A163" s="781"/>
      <c r="B163" s="781"/>
      <c r="C163" s="551" t="s">
        <v>203</v>
      </c>
      <c r="D163" s="552">
        <v>0</v>
      </c>
      <c r="E163" s="553">
        <v>0</v>
      </c>
      <c r="F163" s="553">
        <v>0</v>
      </c>
      <c r="G163" s="552">
        <v>0</v>
      </c>
      <c r="H163" s="553">
        <v>714</v>
      </c>
      <c r="I163" s="552">
        <v>0</v>
      </c>
      <c r="J163" s="552">
        <v>0</v>
      </c>
      <c r="K163" s="552">
        <v>3</v>
      </c>
      <c r="L163" s="552">
        <v>0</v>
      </c>
      <c r="M163" s="552">
        <v>121</v>
      </c>
      <c r="N163" s="552">
        <v>0</v>
      </c>
      <c r="O163" s="553">
        <v>0</v>
      </c>
      <c r="P163" s="553">
        <v>0</v>
      </c>
      <c r="Q163" s="552">
        <v>0</v>
      </c>
      <c r="R163" s="553">
        <v>14</v>
      </c>
      <c r="S163" s="552">
        <v>0</v>
      </c>
      <c r="T163" s="552">
        <v>0</v>
      </c>
      <c r="U163" s="552">
        <v>0</v>
      </c>
      <c r="V163" s="552">
        <v>0</v>
      </c>
      <c r="W163" s="552">
        <v>10</v>
      </c>
      <c r="X163" s="554">
        <f t="shared" si="32"/>
        <v>728</v>
      </c>
      <c r="Y163" s="554">
        <f t="shared" si="33"/>
        <v>134</v>
      </c>
      <c r="Z163" s="554">
        <f t="shared" si="27"/>
        <v>862</v>
      </c>
    </row>
    <row r="164" spans="1:26" ht="25.5" hidden="1" outlineLevel="1">
      <c r="A164" s="781"/>
      <c r="B164" s="781"/>
      <c r="C164" s="551" t="s">
        <v>204</v>
      </c>
      <c r="D164" s="552">
        <v>0</v>
      </c>
      <c r="E164" s="552">
        <v>0</v>
      </c>
      <c r="F164" s="552">
        <v>3</v>
      </c>
      <c r="G164" s="552">
        <v>0</v>
      </c>
      <c r="H164" s="553">
        <v>20</v>
      </c>
      <c r="I164" s="552">
        <v>0</v>
      </c>
      <c r="J164" s="552">
        <v>0</v>
      </c>
      <c r="K164" s="552">
        <v>0</v>
      </c>
      <c r="L164" s="552">
        <v>0</v>
      </c>
      <c r="M164" s="552">
        <v>0</v>
      </c>
      <c r="N164" s="552">
        <v>0</v>
      </c>
      <c r="O164" s="552">
        <v>0</v>
      </c>
      <c r="P164" s="552">
        <v>0</v>
      </c>
      <c r="Q164" s="552">
        <v>0</v>
      </c>
      <c r="R164" s="553">
        <v>0</v>
      </c>
      <c r="S164" s="552">
        <v>0</v>
      </c>
      <c r="T164" s="552">
        <v>0</v>
      </c>
      <c r="U164" s="552">
        <v>0</v>
      </c>
      <c r="V164" s="552">
        <v>0</v>
      </c>
      <c r="W164" s="552">
        <v>0</v>
      </c>
      <c r="X164" s="554">
        <f t="shared" si="32"/>
        <v>23</v>
      </c>
      <c r="Y164" s="554">
        <f t="shared" si="33"/>
        <v>0</v>
      </c>
      <c r="Z164" s="554">
        <f t="shared" si="27"/>
        <v>23</v>
      </c>
    </row>
    <row r="165" spans="1:26" ht="38.25" hidden="1" outlineLevel="1">
      <c r="A165" s="781"/>
      <c r="B165" s="781"/>
      <c r="C165" s="551" t="s">
        <v>205</v>
      </c>
      <c r="D165" s="552">
        <v>2</v>
      </c>
      <c r="E165" s="552">
        <v>10</v>
      </c>
      <c r="F165" s="553">
        <v>9</v>
      </c>
      <c r="G165" s="553">
        <v>7</v>
      </c>
      <c r="H165" s="553">
        <v>1696</v>
      </c>
      <c r="I165" s="552">
        <v>0</v>
      </c>
      <c r="J165" s="552">
        <v>0</v>
      </c>
      <c r="K165" s="552">
        <v>0</v>
      </c>
      <c r="L165" s="553">
        <v>0</v>
      </c>
      <c r="M165" s="553">
        <v>0</v>
      </c>
      <c r="N165" s="552">
        <v>0</v>
      </c>
      <c r="O165" s="552">
        <v>0</v>
      </c>
      <c r="P165" s="553">
        <v>0</v>
      </c>
      <c r="Q165" s="553">
        <v>1</v>
      </c>
      <c r="R165" s="553">
        <v>26</v>
      </c>
      <c r="S165" s="552">
        <v>0</v>
      </c>
      <c r="T165" s="552">
        <v>0</v>
      </c>
      <c r="U165" s="552">
        <v>0</v>
      </c>
      <c r="V165" s="553">
        <v>0</v>
      </c>
      <c r="W165" s="553">
        <v>0</v>
      </c>
      <c r="X165" s="554">
        <f t="shared" si="32"/>
        <v>1751</v>
      </c>
      <c r="Y165" s="554">
        <f t="shared" si="33"/>
        <v>0</v>
      </c>
      <c r="Z165" s="554">
        <f t="shared" si="27"/>
        <v>1751</v>
      </c>
    </row>
    <row r="166" spans="1:26" ht="12.95" customHeight="1" collapsed="1">
      <c r="A166" s="777" t="s">
        <v>206</v>
      </c>
      <c r="B166" s="777"/>
      <c r="C166" s="777"/>
      <c r="D166" s="549">
        <f t="shared" ref="D166:Z166" si="34">SUM(D167:D172)</f>
        <v>12</v>
      </c>
      <c r="E166" s="549">
        <f t="shared" si="34"/>
        <v>94</v>
      </c>
      <c r="F166" s="549">
        <f t="shared" si="34"/>
        <v>192</v>
      </c>
      <c r="G166" s="549">
        <f t="shared" si="34"/>
        <v>56</v>
      </c>
      <c r="H166" s="549">
        <f t="shared" si="34"/>
        <v>11042</v>
      </c>
      <c r="I166" s="549">
        <f t="shared" si="34"/>
        <v>1</v>
      </c>
      <c r="J166" s="549">
        <f t="shared" si="34"/>
        <v>0</v>
      </c>
      <c r="K166" s="549">
        <f t="shared" si="34"/>
        <v>6</v>
      </c>
      <c r="L166" s="549">
        <f t="shared" si="34"/>
        <v>4</v>
      </c>
      <c r="M166" s="549">
        <f t="shared" si="34"/>
        <v>538</v>
      </c>
      <c r="N166" s="549">
        <f t="shared" si="34"/>
        <v>0</v>
      </c>
      <c r="O166" s="549">
        <f t="shared" si="34"/>
        <v>0</v>
      </c>
      <c r="P166" s="549">
        <f t="shared" si="34"/>
        <v>0</v>
      </c>
      <c r="Q166" s="549">
        <f t="shared" si="34"/>
        <v>0</v>
      </c>
      <c r="R166" s="549">
        <f t="shared" si="34"/>
        <v>221</v>
      </c>
      <c r="S166" s="549">
        <f t="shared" si="34"/>
        <v>0</v>
      </c>
      <c r="T166" s="549">
        <f t="shared" si="34"/>
        <v>0</v>
      </c>
      <c r="U166" s="549">
        <f t="shared" si="34"/>
        <v>0</v>
      </c>
      <c r="V166" s="549">
        <f t="shared" si="34"/>
        <v>0</v>
      </c>
      <c r="W166" s="549">
        <f t="shared" si="34"/>
        <v>15</v>
      </c>
      <c r="X166" s="550">
        <f t="shared" si="34"/>
        <v>11617</v>
      </c>
      <c r="Y166" s="550">
        <f t="shared" si="34"/>
        <v>564</v>
      </c>
      <c r="Z166" s="550">
        <f t="shared" si="34"/>
        <v>12181</v>
      </c>
    </row>
    <row r="167" spans="1:26" hidden="1" outlineLevel="1">
      <c r="A167" s="781" t="s">
        <v>206</v>
      </c>
      <c r="B167" s="781" t="s">
        <v>207</v>
      </c>
      <c r="C167" s="551" t="s">
        <v>208</v>
      </c>
      <c r="D167" s="553">
        <v>1</v>
      </c>
      <c r="E167" s="553">
        <v>10</v>
      </c>
      <c r="F167" s="553">
        <v>33</v>
      </c>
      <c r="G167" s="553">
        <v>4</v>
      </c>
      <c r="H167" s="553">
        <v>2169</v>
      </c>
      <c r="I167" s="552">
        <v>0</v>
      </c>
      <c r="J167" s="552">
        <v>0</v>
      </c>
      <c r="K167" s="552">
        <v>0</v>
      </c>
      <c r="L167" s="552">
        <v>0</v>
      </c>
      <c r="M167" s="553">
        <v>210</v>
      </c>
      <c r="N167" s="553">
        <v>0</v>
      </c>
      <c r="O167" s="553">
        <v>0</v>
      </c>
      <c r="P167" s="553">
        <v>0</v>
      </c>
      <c r="Q167" s="553">
        <v>0</v>
      </c>
      <c r="R167" s="553">
        <v>36</v>
      </c>
      <c r="S167" s="552">
        <v>0</v>
      </c>
      <c r="T167" s="552">
        <v>0</v>
      </c>
      <c r="U167" s="552">
        <v>0</v>
      </c>
      <c r="V167" s="552">
        <v>0</v>
      </c>
      <c r="W167" s="553">
        <v>2</v>
      </c>
      <c r="X167" s="554">
        <f t="shared" ref="X167:X172" si="35">D167+E167+F167+G167+H167+N167+O167+P167+Q167+R167</f>
        <v>2253</v>
      </c>
      <c r="Y167" s="554">
        <f t="shared" ref="Y167:Y172" si="36">I167+J167+K167+L167+M167+S167+T167+U167+V167+W167</f>
        <v>212</v>
      </c>
      <c r="Z167" s="554">
        <f t="shared" si="27"/>
        <v>2465</v>
      </c>
    </row>
    <row r="168" spans="1:26" hidden="1" outlineLevel="1">
      <c r="A168" s="781"/>
      <c r="B168" s="781"/>
      <c r="C168" s="551" t="s">
        <v>209</v>
      </c>
      <c r="D168" s="553">
        <v>9</v>
      </c>
      <c r="E168" s="553">
        <v>70</v>
      </c>
      <c r="F168" s="553">
        <v>144</v>
      </c>
      <c r="G168" s="553">
        <v>48</v>
      </c>
      <c r="H168" s="553">
        <v>7326</v>
      </c>
      <c r="I168" s="552">
        <v>0</v>
      </c>
      <c r="J168" s="552">
        <v>0</v>
      </c>
      <c r="K168" s="552">
        <v>6</v>
      </c>
      <c r="L168" s="553">
        <v>4</v>
      </c>
      <c r="M168" s="553">
        <v>323</v>
      </c>
      <c r="N168" s="553">
        <v>0</v>
      </c>
      <c r="O168" s="553">
        <v>0</v>
      </c>
      <c r="P168" s="553">
        <v>0</v>
      </c>
      <c r="Q168" s="553">
        <v>0</v>
      </c>
      <c r="R168" s="553">
        <v>173</v>
      </c>
      <c r="S168" s="552">
        <v>0</v>
      </c>
      <c r="T168" s="552">
        <v>0</v>
      </c>
      <c r="U168" s="552">
        <v>0</v>
      </c>
      <c r="V168" s="553">
        <v>0</v>
      </c>
      <c r="W168" s="553">
        <v>13</v>
      </c>
      <c r="X168" s="554">
        <f t="shared" si="35"/>
        <v>7770</v>
      </c>
      <c r="Y168" s="554">
        <f t="shared" si="36"/>
        <v>346</v>
      </c>
      <c r="Z168" s="554">
        <f t="shared" si="27"/>
        <v>8116</v>
      </c>
    </row>
    <row r="169" spans="1:26" ht="25.5" hidden="1" outlineLevel="1">
      <c r="A169" s="781"/>
      <c r="B169" s="781"/>
      <c r="C169" s="551" t="s">
        <v>210</v>
      </c>
      <c r="D169" s="553">
        <v>1</v>
      </c>
      <c r="E169" s="553">
        <v>12</v>
      </c>
      <c r="F169" s="553">
        <v>9</v>
      </c>
      <c r="G169" s="553">
        <v>4</v>
      </c>
      <c r="H169" s="553">
        <v>1181</v>
      </c>
      <c r="I169" s="552">
        <v>0</v>
      </c>
      <c r="J169" s="552">
        <v>0</v>
      </c>
      <c r="K169" s="552">
        <v>0</v>
      </c>
      <c r="L169" s="552">
        <v>0</v>
      </c>
      <c r="M169" s="552">
        <v>0</v>
      </c>
      <c r="N169" s="553">
        <v>0</v>
      </c>
      <c r="O169" s="553">
        <v>0</v>
      </c>
      <c r="P169" s="553">
        <v>0</v>
      </c>
      <c r="Q169" s="553">
        <v>0</v>
      </c>
      <c r="R169" s="553">
        <v>7</v>
      </c>
      <c r="S169" s="552">
        <v>0</v>
      </c>
      <c r="T169" s="552">
        <v>0</v>
      </c>
      <c r="U169" s="552">
        <v>0</v>
      </c>
      <c r="V169" s="552">
        <v>0</v>
      </c>
      <c r="W169" s="552">
        <v>0</v>
      </c>
      <c r="X169" s="554">
        <f t="shared" si="35"/>
        <v>1214</v>
      </c>
      <c r="Y169" s="554">
        <f t="shared" si="36"/>
        <v>0</v>
      </c>
      <c r="Z169" s="554">
        <f t="shared" si="27"/>
        <v>1214</v>
      </c>
    </row>
    <row r="170" spans="1:26" ht="25.5" hidden="1" outlineLevel="1">
      <c r="A170" s="781"/>
      <c r="B170" s="781"/>
      <c r="C170" s="551" t="s">
        <v>211</v>
      </c>
      <c r="D170" s="552">
        <v>1</v>
      </c>
      <c r="E170" s="552">
        <v>2</v>
      </c>
      <c r="F170" s="553">
        <v>6</v>
      </c>
      <c r="G170" s="552">
        <v>0</v>
      </c>
      <c r="H170" s="553">
        <v>366</v>
      </c>
      <c r="I170" s="552">
        <v>1</v>
      </c>
      <c r="J170" s="552">
        <v>0</v>
      </c>
      <c r="K170" s="552">
        <v>0</v>
      </c>
      <c r="L170" s="552">
        <v>0</v>
      </c>
      <c r="M170" s="553">
        <v>5</v>
      </c>
      <c r="N170" s="552">
        <v>0</v>
      </c>
      <c r="O170" s="552">
        <v>0</v>
      </c>
      <c r="P170" s="553">
        <v>0</v>
      </c>
      <c r="Q170" s="552">
        <v>0</v>
      </c>
      <c r="R170" s="553">
        <v>5</v>
      </c>
      <c r="S170" s="552">
        <v>0</v>
      </c>
      <c r="T170" s="552">
        <v>0</v>
      </c>
      <c r="U170" s="552">
        <v>0</v>
      </c>
      <c r="V170" s="552">
        <v>0</v>
      </c>
      <c r="W170" s="553">
        <v>0</v>
      </c>
      <c r="X170" s="554">
        <f t="shared" si="35"/>
        <v>380</v>
      </c>
      <c r="Y170" s="554">
        <f t="shared" si="36"/>
        <v>6</v>
      </c>
      <c r="Z170" s="554">
        <f t="shared" si="27"/>
        <v>386</v>
      </c>
    </row>
    <row r="171" spans="1:26" ht="76.5" hidden="1" outlineLevel="1">
      <c r="A171" s="781"/>
      <c r="B171" s="781"/>
      <c r="C171" s="551" t="s">
        <v>212</v>
      </c>
      <c r="D171" s="553">
        <v>0</v>
      </c>
      <c r="E171" s="553">
        <v>0</v>
      </c>
      <c r="F171" s="553">
        <v>0</v>
      </c>
      <c r="G171" s="553">
        <v>0</v>
      </c>
      <c r="H171" s="553">
        <v>0</v>
      </c>
      <c r="I171" s="552">
        <v>0</v>
      </c>
      <c r="J171" s="553">
        <v>0</v>
      </c>
      <c r="K171" s="553">
        <v>0</v>
      </c>
      <c r="L171" s="552">
        <v>0</v>
      </c>
      <c r="M171" s="553">
        <v>0</v>
      </c>
      <c r="N171" s="553">
        <v>0</v>
      </c>
      <c r="O171" s="553">
        <v>0</v>
      </c>
      <c r="P171" s="553">
        <v>0</v>
      </c>
      <c r="Q171" s="553">
        <v>0</v>
      </c>
      <c r="R171" s="553">
        <v>0</v>
      </c>
      <c r="S171" s="552">
        <v>0</v>
      </c>
      <c r="T171" s="553">
        <v>0</v>
      </c>
      <c r="U171" s="553">
        <v>0</v>
      </c>
      <c r="V171" s="552">
        <v>0</v>
      </c>
      <c r="W171" s="553">
        <v>0</v>
      </c>
      <c r="X171" s="554">
        <f t="shared" si="35"/>
        <v>0</v>
      </c>
      <c r="Y171" s="554">
        <f t="shared" si="36"/>
        <v>0</v>
      </c>
      <c r="Z171" s="554">
        <f t="shared" si="27"/>
        <v>0</v>
      </c>
    </row>
    <row r="172" spans="1:26" ht="51" hidden="1" outlineLevel="1">
      <c r="A172" s="781"/>
      <c r="B172" s="551" t="s">
        <v>213</v>
      </c>
      <c r="C172" s="551" t="s">
        <v>214</v>
      </c>
      <c r="D172" s="552">
        <v>0</v>
      </c>
      <c r="E172" s="552">
        <v>0</v>
      </c>
      <c r="F172" s="552">
        <v>0</v>
      </c>
      <c r="G172" s="552">
        <v>0</v>
      </c>
      <c r="H172" s="553">
        <v>0</v>
      </c>
      <c r="I172" s="552">
        <v>0</v>
      </c>
      <c r="J172" s="553">
        <v>0</v>
      </c>
      <c r="K172" s="552">
        <v>0</v>
      </c>
      <c r="L172" s="552">
        <v>0</v>
      </c>
      <c r="M172" s="552">
        <v>0</v>
      </c>
      <c r="N172" s="552">
        <v>0</v>
      </c>
      <c r="O172" s="552">
        <v>0</v>
      </c>
      <c r="P172" s="552">
        <v>0</v>
      </c>
      <c r="Q172" s="552">
        <v>0</v>
      </c>
      <c r="R172" s="553">
        <v>0</v>
      </c>
      <c r="S172" s="552">
        <v>0</v>
      </c>
      <c r="T172" s="553">
        <v>0</v>
      </c>
      <c r="U172" s="552">
        <v>0</v>
      </c>
      <c r="V172" s="552">
        <v>0</v>
      </c>
      <c r="W172" s="552">
        <v>0</v>
      </c>
      <c r="X172" s="554">
        <f t="shared" si="35"/>
        <v>0</v>
      </c>
      <c r="Y172" s="554">
        <f t="shared" si="36"/>
        <v>0</v>
      </c>
      <c r="Z172" s="554">
        <f t="shared" si="27"/>
        <v>0</v>
      </c>
    </row>
    <row r="173" spans="1:26" ht="27" customHeight="1" collapsed="1">
      <c r="A173" s="777" t="s">
        <v>215</v>
      </c>
      <c r="B173" s="777"/>
      <c r="C173" s="777"/>
      <c r="D173" s="549">
        <f t="shared" ref="D173:Z173" si="37">SUM(D174:D175)</f>
        <v>3</v>
      </c>
      <c r="E173" s="549">
        <f t="shared" si="37"/>
        <v>14</v>
      </c>
      <c r="F173" s="549">
        <f t="shared" si="37"/>
        <v>24</v>
      </c>
      <c r="G173" s="549">
        <f t="shared" si="37"/>
        <v>8</v>
      </c>
      <c r="H173" s="549">
        <f t="shared" si="37"/>
        <v>1423</v>
      </c>
      <c r="I173" s="549">
        <f t="shared" si="37"/>
        <v>0</v>
      </c>
      <c r="J173" s="549">
        <f t="shared" si="37"/>
        <v>2</v>
      </c>
      <c r="K173" s="549">
        <f t="shared" si="37"/>
        <v>0</v>
      </c>
      <c r="L173" s="549">
        <f t="shared" si="37"/>
        <v>0</v>
      </c>
      <c r="M173" s="549">
        <f t="shared" si="37"/>
        <v>76</v>
      </c>
      <c r="N173" s="549">
        <f t="shared" si="37"/>
        <v>0</v>
      </c>
      <c r="O173" s="549">
        <f t="shared" si="37"/>
        <v>0</v>
      </c>
      <c r="P173" s="549">
        <f t="shared" si="37"/>
        <v>0</v>
      </c>
      <c r="Q173" s="549">
        <f t="shared" si="37"/>
        <v>0</v>
      </c>
      <c r="R173" s="549">
        <f t="shared" si="37"/>
        <v>61</v>
      </c>
      <c r="S173" s="549">
        <f t="shared" si="37"/>
        <v>0</v>
      </c>
      <c r="T173" s="549">
        <f t="shared" si="37"/>
        <v>0</v>
      </c>
      <c r="U173" s="549">
        <f t="shared" si="37"/>
        <v>0</v>
      </c>
      <c r="V173" s="549">
        <f t="shared" si="37"/>
        <v>0</v>
      </c>
      <c r="W173" s="549">
        <f t="shared" si="37"/>
        <v>0</v>
      </c>
      <c r="X173" s="550">
        <f t="shared" si="37"/>
        <v>1533</v>
      </c>
      <c r="Y173" s="550">
        <f t="shared" si="37"/>
        <v>78</v>
      </c>
      <c r="Z173" s="550">
        <f t="shared" si="37"/>
        <v>1611</v>
      </c>
    </row>
    <row r="174" spans="1:26" ht="38.25" hidden="1" outlineLevel="1">
      <c r="A174" s="781" t="s">
        <v>215</v>
      </c>
      <c r="B174" s="551" t="s">
        <v>216</v>
      </c>
      <c r="C174" s="551" t="s">
        <v>217</v>
      </c>
      <c r="D174" s="552">
        <v>0</v>
      </c>
      <c r="E174" s="552">
        <v>0</v>
      </c>
      <c r="F174" s="553">
        <v>3</v>
      </c>
      <c r="G174" s="552">
        <v>0</v>
      </c>
      <c r="H174" s="553">
        <v>58</v>
      </c>
      <c r="I174" s="552">
        <v>0</v>
      </c>
      <c r="J174" s="552">
        <v>0</v>
      </c>
      <c r="K174" s="552">
        <v>0</v>
      </c>
      <c r="L174" s="552">
        <v>0</v>
      </c>
      <c r="M174" s="552">
        <v>0</v>
      </c>
      <c r="N174" s="552">
        <v>0</v>
      </c>
      <c r="O174" s="552">
        <v>0</v>
      </c>
      <c r="P174" s="553">
        <v>0</v>
      </c>
      <c r="Q174" s="552">
        <v>0</v>
      </c>
      <c r="R174" s="553">
        <v>0</v>
      </c>
      <c r="S174" s="552">
        <v>0</v>
      </c>
      <c r="T174" s="552">
        <v>0</v>
      </c>
      <c r="U174" s="552">
        <v>0</v>
      </c>
      <c r="V174" s="552">
        <v>0</v>
      </c>
      <c r="W174" s="552">
        <v>0</v>
      </c>
      <c r="X174" s="554">
        <f>D174+E174+F174+G174+H174+N174+O174+P174+Q174+R174</f>
        <v>61</v>
      </c>
      <c r="Y174" s="554">
        <f>I174+J174+K174+L174+M174+S174+T174+U174+V174+W174</f>
        <v>0</v>
      </c>
      <c r="Z174" s="554">
        <f t="shared" si="27"/>
        <v>61</v>
      </c>
    </row>
    <row r="175" spans="1:26" ht="63.75" hidden="1" outlineLevel="1">
      <c r="A175" s="781"/>
      <c r="B175" s="551" t="s">
        <v>218</v>
      </c>
      <c r="C175" s="551" t="s">
        <v>219</v>
      </c>
      <c r="D175" s="553">
        <v>3</v>
      </c>
      <c r="E175" s="553">
        <v>14</v>
      </c>
      <c r="F175" s="553">
        <v>21</v>
      </c>
      <c r="G175" s="553">
        <v>8</v>
      </c>
      <c r="H175" s="553">
        <v>1365</v>
      </c>
      <c r="I175" s="553">
        <v>0</v>
      </c>
      <c r="J175" s="552">
        <v>2</v>
      </c>
      <c r="K175" s="552">
        <v>0</v>
      </c>
      <c r="L175" s="552">
        <v>0</v>
      </c>
      <c r="M175" s="552">
        <v>76</v>
      </c>
      <c r="N175" s="553">
        <v>0</v>
      </c>
      <c r="O175" s="553">
        <v>0</v>
      </c>
      <c r="P175" s="553">
        <v>0</v>
      </c>
      <c r="Q175" s="553">
        <v>0</v>
      </c>
      <c r="R175" s="553">
        <v>61</v>
      </c>
      <c r="S175" s="553">
        <v>0</v>
      </c>
      <c r="T175" s="552">
        <v>0</v>
      </c>
      <c r="U175" s="552">
        <v>0</v>
      </c>
      <c r="V175" s="552">
        <v>0</v>
      </c>
      <c r="W175" s="552">
        <v>0</v>
      </c>
      <c r="X175" s="554">
        <f>D175+E175+F175+G175+H175+N175+O175+P175+Q175+R175</f>
        <v>1472</v>
      </c>
      <c r="Y175" s="554">
        <f>I175+J175+K175+L175+M175+S175+T175+U175+V175+W175</f>
        <v>78</v>
      </c>
      <c r="Z175" s="554">
        <f t="shared" si="27"/>
        <v>1550</v>
      </c>
    </row>
    <row r="176" spans="1:26" ht="12.95" customHeight="1" collapsed="1">
      <c r="A176" s="777" t="s">
        <v>220</v>
      </c>
      <c r="B176" s="777"/>
      <c r="C176" s="777"/>
      <c r="D176" s="549">
        <f t="shared" ref="D176:Z176" si="38">SUM(D177:D194)</f>
        <v>49</v>
      </c>
      <c r="E176" s="549">
        <f t="shared" si="38"/>
        <v>232</v>
      </c>
      <c r="F176" s="549">
        <f t="shared" si="38"/>
        <v>366</v>
      </c>
      <c r="G176" s="549">
        <f t="shared" si="38"/>
        <v>148</v>
      </c>
      <c r="H176" s="549">
        <f t="shared" si="38"/>
        <v>22521</v>
      </c>
      <c r="I176" s="549">
        <f t="shared" si="38"/>
        <v>5</v>
      </c>
      <c r="J176" s="549">
        <f t="shared" si="38"/>
        <v>46</v>
      </c>
      <c r="K176" s="549">
        <f t="shared" si="38"/>
        <v>57</v>
      </c>
      <c r="L176" s="549">
        <f t="shared" si="38"/>
        <v>24</v>
      </c>
      <c r="M176" s="549">
        <f t="shared" si="38"/>
        <v>3174</v>
      </c>
      <c r="N176" s="549">
        <f t="shared" si="38"/>
        <v>1</v>
      </c>
      <c r="O176" s="549">
        <f t="shared" si="38"/>
        <v>0</v>
      </c>
      <c r="P176" s="549">
        <f t="shared" si="38"/>
        <v>0</v>
      </c>
      <c r="Q176" s="549">
        <f t="shared" si="38"/>
        <v>0</v>
      </c>
      <c r="R176" s="549">
        <f t="shared" si="38"/>
        <v>1006</v>
      </c>
      <c r="S176" s="549">
        <f t="shared" si="38"/>
        <v>0</v>
      </c>
      <c r="T176" s="549">
        <f t="shared" si="38"/>
        <v>0</v>
      </c>
      <c r="U176" s="549">
        <f t="shared" si="38"/>
        <v>0</v>
      </c>
      <c r="V176" s="549">
        <f t="shared" si="38"/>
        <v>0</v>
      </c>
      <c r="W176" s="549">
        <f t="shared" si="38"/>
        <v>82</v>
      </c>
      <c r="X176" s="550">
        <f t="shared" si="38"/>
        <v>24323</v>
      </c>
      <c r="Y176" s="550">
        <f t="shared" si="38"/>
        <v>3388</v>
      </c>
      <c r="Z176" s="550">
        <f t="shared" si="38"/>
        <v>27711</v>
      </c>
    </row>
    <row r="177" spans="1:26" ht="25.5" hidden="1" outlineLevel="1">
      <c r="A177" s="781" t="s">
        <v>220</v>
      </c>
      <c r="B177" s="781" t="s">
        <v>221</v>
      </c>
      <c r="C177" s="551" t="s">
        <v>222</v>
      </c>
      <c r="D177" s="553">
        <v>0</v>
      </c>
      <c r="E177" s="552">
        <v>6</v>
      </c>
      <c r="F177" s="552">
        <v>3</v>
      </c>
      <c r="G177" s="552">
        <v>0</v>
      </c>
      <c r="H177" s="553">
        <v>104</v>
      </c>
      <c r="I177" s="552">
        <v>0</v>
      </c>
      <c r="J177" s="552">
        <v>2</v>
      </c>
      <c r="K177" s="552">
        <v>0</v>
      </c>
      <c r="L177" s="552">
        <v>0</v>
      </c>
      <c r="M177" s="552">
        <v>0</v>
      </c>
      <c r="N177" s="553">
        <v>0</v>
      </c>
      <c r="O177" s="552">
        <v>0</v>
      </c>
      <c r="P177" s="552">
        <v>0</v>
      </c>
      <c r="Q177" s="552">
        <v>0</v>
      </c>
      <c r="R177" s="553">
        <v>0</v>
      </c>
      <c r="S177" s="552">
        <v>0</v>
      </c>
      <c r="T177" s="552">
        <v>0</v>
      </c>
      <c r="U177" s="552">
        <v>0</v>
      </c>
      <c r="V177" s="552">
        <v>0</v>
      </c>
      <c r="W177" s="552">
        <v>0</v>
      </c>
      <c r="X177" s="554">
        <f t="shared" ref="X177:X194" si="39">D177+E177+F177+G177+H177+N177+O177+P177+Q177+R177</f>
        <v>113</v>
      </c>
      <c r="Y177" s="554">
        <f t="shared" ref="Y177:Y194" si="40">I177+J177+K177+L177+M177+S177+T177+U177+V177+W177</f>
        <v>2</v>
      </c>
      <c r="Z177" s="554">
        <f t="shared" si="27"/>
        <v>115</v>
      </c>
    </row>
    <row r="178" spans="1:26" ht="25.5" hidden="1" outlineLevel="1">
      <c r="A178" s="781"/>
      <c r="B178" s="781"/>
      <c r="C178" s="551" t="s">
        <v>223</v>
      </c>
      <c r="D178" s="552">
        <v>2</v>
      </c>
      <c r="E178" s="553">
        <v>16</v>
      </c>
      <c r="F178" s="552">
        <v>9</v>
      </c>
      <c r="G178" s="552">
        <v>4</v>
      </c>
      <c r="H178" s="553">
        <v>1138</v>
      </c>
      <c r="I178" s="552">
        <v>0</v>
      </c>
      <c r="J178" s="552">
        <v>0</v>
      </c>
      <c r="K178" s="552">
        <v>3</v>
      </c>
      <c r="L178" s="552">
        <v>0</v>
      </c>
      <c r="M178" s="552">
        <v>49</v>
      </c>
      <c r="N178" s="552">
        <v>0</v>
      </c>
      <c r="O178" s="553">
        <v>0</v>
      </c>
      <c r="P178" s="552">
        <v>0</v>
      </c>
      <c r="Q178" s="552">
        <v>0</v>
      </c>
      <c r="R178" s="553">
        <v>32</v>
      </c>
      <c r="S178" s="552">
        <v>0</v>
      </c>
      <c r="T178" s="552">
        <v>0</v>
      </c>
      <c r="U178" s="552">
        <v>0</v>
      </c>
      <c r="V178" s="552">
        <v>0</v>
      </c>
      <c r="W178" s="552">
        <v>0</v>
      </c>
      <c r="X178" s="554">
        <f t="shared" si="39"/>
        <v>1201</v>
      </c>
      <c r="Y178" s="554">
        <f t="shared" si="40"/>
        <v>52</v>
      </c>
      <c r="Z178" s="554">
        <f t="shared" si="27"/>
        <v>1253</v>
      </c>
    </row>
    <row r="179" spans="1:26" ht="38.25" hidden="1" outlineLevel="1">
      <c r="A179" s="781"/>
      <c r="B179" s="781"/>
      <c r="C179" s="551" t="s">
        <v>224</v>
      </c>
      <c r="D179" s="553">
        <v>5</v>
      </c>
      <c r="E179" s="553">
        <v>18</v>
      </c>
      <c r="F179" s="553">
        <v>57</v>
      </c>
      <c r="G179" s="552">
        <v>4</v>
      </c>
      <c r="H179" s="553">
        <v>1941</v>
      </c>
      <c r="I179" s="552">
        <v>1</v>
      </c>
      <c r="J179" s="553">
        <v>2</v>
      </c>
      <c r="K179" s="552">
        <v>0</v>
      </c>
      <c r="L179" s="552">
        <v>0</v>
      </c>
      <c r="M179" s="552">
        <v>39</v>
      </c>
      <c r="N179" s="553">
        <v>0</v>
      </c>
      <c r="O179" s="553">
        <v>0</v>
      </c>
      <c r="P179" s="553">
        <v>0</v>
      </c>
      <c r="Q179" s="552">
        <v>0</v>
      </c>
      <c r="R179" s="553">
        <v>68</v>
      </c>
      <c r="S179" s="552">
        <v>0</v>
      </c>
      <c r="T179" s="553">
        <v>0</v>
      </c>
      <c r="U179" s="552">
        <v>0</v>
      </c>
      <c r="V179" s="552">
        <v>0</v>
      </c>
      <c r="W179" s="552">
        <v>2</v>
      </c>
      <c r="X179" s="554">
        <f t="shared" si="39"/>
        <v>2093</v>
      </c>
      <c r="Y179" s="554">
        <f t="shared" si="40"/>
        <v>44</v>
      </c>
      <c r="Z179" s="554">
        <f t="shared" si="27"/>
        <v>2137</v>
      </c>
    </row>
    <row r="180" spans="1:26" ht="25.5" hidden="1" outlineLevel="1">
      <c r="A180" s="781"/>
      <c r="B180" s="781"/>
      <c r="C180" s="551" t="s">
        <v>225</v>
      </c>
      <c r="D180" s="553">
        <v>3</v>
      </c>
      <c r="E180" s="553">
        <v>14</v>
      </c>
      <c r="F180" s="553">
        <v>42</v>
      </c>
      <c r="G180" s="553">
        <v>12</v>
      </c>
      <c r="H180" s="553">
        <v>2066</v>
      </c>
      <c r="I180" s="552">
        <v>0</v>
      </c>
      <c r="J180" s="552">
        <v>0</v>
      </c>
      <c r="K180" s="552">
        <v>3</v>
      </c>
      <c r="L180" s="552">
        <v>0</v>
      </c>
      <c r="M180" s="553">
        <v>29</v>
      </c>
      <c r="N180" s="553">
        <v>0</v>
      </c>
      <c r="O180" s="553">
        <v>0</v>
      </c>
      <c r="P180" s="553">
        <v>0</v>
      </c>
      <c r="Q180" s="553">
        <v>0</v>
      </c>
      <c r="R180" s="553">
        <v>39</v>
      </c>
      <c r="S180" s="552">
        <v>0</v>
      </c>
      <c r="T180" s="552">
        <v>0</v>
      </c>
      <c r="U180" s="552">
        <v>0</v>
      </c>
      <c r="V180" s="552">
        <v>0</v>
      </c>
      <c r="W180" s="553">
        <v>0</v>
      </c>
      <c r="X180" s="554">
        <f t="shared" si="39"/>
        <v>2176</v>
      </c>
      <c r="Y180" s="554">
        <f t="shared" si="40"/>
        <v>32</v>
      </c>
      <c r="Z180" s="554">
        <f t="shared" si="27"/>
        <v>2208</v>
      </c>
    </row>
    <row r="181" spans="1:26" ht="38.25" hidden="1" outlineLevel="1">
      <c r="A181" s="781"/>
      <c r="B181" s="781"/>
      <c r="C181" s="551" t="s">
        <v>226</v>
      </c>
      <c r="D181" s="553">
        <v>10</v>
      </c>
      <c r="E181" s="553">
        <v>28</v>
      </c>
      <c r="F181" s="553">
        <v>45</v>
      </c>
      <c r="G181" s="553">
        <v>28</v>
      </c>
      <c r="H181" s="553">
        <v>1843</v>
      </c>
      <c r="I181" s="552">
        <v>0</v>
      </c>
      <c r="J181" s="552">
        <v>0</v>
      </c>
      <c r="K181" s="552">
        <v>0</v>
      </c>
      <c r="L181" s="552">
        <v>0</v>
      </c>
      <c r="M181" s="553">
        <v>49</v>
      </c>
      <c r="N181" s="553">
        <v>0</v>
      </c>
      <c r="O181" s="553">
        <v>0</v>
      </c>
      <c r="P181" s="553">
        <v>0</v>
      </c>
      <c r="Q181" s="553">
        <v>0</v>
      </c>
      <c r="R181" s="553">
        <v>83</v>
      </c>
      <c r="S181" s="552">
        <v>0</v>
      </c>
      <c r="T181" s="552">
        <v>0</v>
      </c>
      <c r="U181" s="552">
        <v>0</v>
      </c>
      <c r="V181" s="552">
        <v>0</v>
      </c>
      <c r="W181" s="553">
        <v>5</v>
      </c>
      <c r="X181" s="554">
        <f t="shared" si="39"/>
        <v>2037</v>
      </c>
      <c r="Y181" s="554">
        <f t="shared" si="40"/>
        <v>54</v>
      </c>
      <c r="Z181" s="554">
        <f t="shared" si="27"/>
        <v>2091</v>
      </c>
    </row>
    <row r="182" spans="1:26" ht="51" hidden="1" outlineLevel="1">
      <c r="A182" s="781"/>
      <c r="B182" s="781"/>
      <c r="C182" s="551" t="s">
        <v>227</v>
      </c>
      <c r="D182" s="553">
        <v>7</v>
      </c>
      <c r="E182" s="553">
        <v>20</v>
      </c>
      <c r="F182" s="553">
        <v>39</v>
      </c>
      <c r="G182" s="553">
        <v>20</v>
      </c>
      <c r="H182" s="553">
        <v>3927</v>
      </c>
      <c r="I182" s="553">
        <v>0</v>
      </c>
      <c r="J182" s="552">
        <v>0</v>
      </c>
      <c r="K182" s="553">
        <v>6</v>
      </c>
      <c r="L182" s="552">
        <v>0</v>
      </c>
      <c r="M182" s="553">
        <v>465</v>
      </c>
      <c r="N182" s="553">
        <v>0</v>
      </c>
      <c r="O182" s="553">
        <v>0</v>
      </c>
      <c r="P182" s="553">
        <v>0</v>
      </c>
      <c r="Q182" s="553">
        <v>0</v>
      </c>
      <c r="R182" s="553">
        <v>74</v>
      </c>
      <c r="S182" s="553">
        <v>0</v>
      </c>
      <c r="T182" s="552">
        <v>0</v>
      </c>
      <c r="U182" s="553">
        <v>0</v>
      </c>
      <c r="V182" s="552">
        <v>0</v>
      </c>
      <c r="W182" s="553">
        <v>35</v>
      </c>
      <c r="X182" s="554">
        <f t="shared" si="39"/>
        <v>4087</v>
      </c>
      <c r="Y182" s="554">
        <f t="shared" si="40"/>
        <v>506</v>
      </c>
      <c r="Z182" s="554">
        <f t="shared" si="27"/>
        <v>4593</v>
      </c>
    </row>
    <row r="183" spans="1:26" ht="38.25" hidden="1" outlineLevel="1">
      <c r="A183" s="781"/>
      <c r="B183" s="781"/>
      <c r="C183" s="551" t="s">
        <v>228</v>
      </c>
      <c r="D183" s="552">
        <v>0</v>
      </c>
      <c r="E183" s="552">
        <v>2</v>
      </c>
      <c r="F183" s="553">
        <v>3</v>
      </c>
      <c r="G183" s="552">
        <v>0</v>
      </c>
      <c r="H183" s="553">
        <v>209</v>
      </c>
      <c r="I183" s="552">
        <v>0</v>
      </c>
      <c r="J183" s="552">
        <v>0</v>
      </c>
      <c r="K183" s="552">
        <v>0</v>
      </c>
      <c r="L183" s="552">
        <v>0</v>
      </c>
      <c r="M183" s="552">
        <v>0</v>
      </c>
      <c r="N183" s="552">
        <v>0</v>
      </c>
      <c r="O183" s="552">
        <v>0</v>
      </c>
      <c r="P183" s="553">
        <v>0</v>
      </c>
      <c r="Q183" s="552">
        <v>0</v>
      </c>
      <c r="R183" s="553">
        <v>0</v>
      </c>
      <c r="S183" s="552">
        <v>0</v>
      </c>
      <c r="T183" s="552">
        <v>0</v>
      </c>
      <c r="U183" s="552">
        <v>0</v>
      </c>
      <c r="V183" s="552">
        <v>0</v>
      </c>
      <c r="W183" s="552">
        <v>0</v>
      </c>
      <c r="X183" s="554">
        <f t="shared" si="39"/>
        <v>214</v>
      </c>
      <c r="Y183" s="554">
        <f t="shared" si="40"/>
        <v>0</v>
      </c>
      <c r="Z183" s="554">
        <f t="shared" si="27"/>
        <v>214</v>
      </c>
    </row>
    <row r="184" spans="1:26" ht="76.5" hidden="1" outlineLevel="1">
      <c r="A184" s="781"/>
      <c r="B184" s="551" t="s">
        <v>229</v>
      </c>
      <c r="C184" s="551" t="s">
        <v>230</v>
      </c>
      <c r="D184" s="552">
        <v>2</v>
      </c>
      <c r="E184" s="552">
        <v>2</v>
      </c>
      <c r="F184" s="553">
        <v>6</v>
      </c>
      <c r="G184" s="552">
        <v>4</v>
      </c>
      <c r="H184" s="553">
        <v>70</v>
      </c>
      <c r="I184" s="552">
        <v>0</v>
      </c>
      <c r="J184" s="553">
        <v>2</v>
      </c>
      <c r="K184" s="552">
        <v>0</v>
      </c>
      <c r="L184" s="552">
        <v>0</v>
      </c>
      <c r="M184" s="553">
        <v>0</v>
      </c>
      <c r="N184" s="552">
        <v>0</v>
      </c>
      <c r="O184" s="552">
        <v>0</v>
      </c>
      <c r="P184" s="553">
        <v>0</v>
      </c>
      <c r="Q184" s="552">
        <v>0</v>
      </c>
      <c r="R184" s="553">
        <v>0</v>
      </c>
      <c r="S184" s="552">
        <v>0</v>
      </c>
      <c r="T184" s="553">
        <v>0</v>
      </c>
      <c r="U184" s="552">
        <v>0</v>
      </c>
      <c r="V184" s="552">
        <v>0</v>
      </c>
      <c r="W184" s="553">
        <v>0</v>
      </c>
      <c r="X184" s="554">
        <f t="shared" si="39"/>
        <v>84</v>
      </c>
      <c r="Y184" s="554">
        <f t="shared" si="40"/>
        <v>2</v>
      </c>
      <c r="Z184" s="554">
        <f t="shared" si="27"/>
        <v>86</v>
      </c>
    </row>
    <row r="185" spans="1:26" ht="114.75" hidden="1" outlineLevel="1">
      <c r="A185" s="781"/>
      <c r="B185" s="551" t="s">
        <v>231</v>
      </c>
      <c r="C185" s="551" t="s">
        <v>232</v>
      </c>
      <c r="D185" s="553">
        <v>6</v>
      </c>
      <c r="E185" s="553">
        <v>34</v>
      </c>
      <c r="F185" s="553">
        <v>54</v>
      </c>
      <c r="G185" s="553">
        <v>24</v>
      </c>
      <c r="H185" s="553">
        <v>2863</v>
      </c>
      <c r="I185" s="552">
        <v>0</v>
      </c>
      <c r="J185" s="552">
        <v>2</v>
      </c>
      <c r="K185" s="552">
        <v>6</v>
      </c>
      <c r="L185" s="552">
        <v>0</v>
      </c>
      <c r="M185" s="553">
        <v>174</v>
      </c>
      <c r="N185" s="553">
        <v>0</v>
      </c>
      <c r="O185" s="553">
        <v>0</v>
      </c>
      <c r="P185" s="553">
        <v>0</v>
      </c>
      <c r="Q185" s="553">
        <v>0</v>
      </c>
      <c r="R185" s="553">
        <v>201</v>
      </c>
      <c r="S185" s="552">
        <v>0</v>
      </c>
      <c r="T185" s="552">
        <v>0</v>
      </c>
      <c r="U185" s="552">
        <v>0</v>
      </c>
      <c r="V185" s="552">
        <v>0</v>
      </c>
      <c r="W185" s="553">
        <v>0</v>
      </c>
      <c r="X185" s="554">
        <f t="shared" si="39"/>
        <v>3182</v>
      </c>
      <c r="Y185" s="554">
        <f t="shared" si="40"/>
        <v>182</v>
      </c>
      <c r="Z185" s="554">
        <f t="shared" si="27"/>
        <v>3364</v>
      </c>
    </row>
    <row r="186" spans="1:26" ht="38.25" hidden="1" outlineLevel="1">
      <c r="A186" s="781"/>
      <c r="B186" s="781" t="s">
        <v>233</v>
      </c>
      <c r="C186" s="551" t="s">
        <v>234</v>
      </c>
      <c r="D186" s="553">
        <v>5</v>
      </c>
      <c r="E186" s="553">
        <v>38</v>
      </c>
      <c r="F186" s="553">
        <v>27</v>
      </c>
      <c r="G186" s="553">
        <v>8</v>
      </c>
      <c r="H186" s="553">
        <v>2894</v>
      </c>
      <c r="I186" s="553">
        <v>1</v>
      </c>
      <c r="J186" s="553">
        <v>12</v>
      </c>
      <c r="K186" s="553">
        <v>21</v>
      </c>
      <c r="L186" s="553">
        <v>8</v>
      </c>
      <c r="M186" s="553">
        <v>943</v>
      </c>
      <c r="N186" s="553">
        <v>0</v>
      </c>
      <c r="O186" s="553">
        <v>0</v>
      </c>
      <c r="P186" s="553">
        <v>0</v>
      </c>
      <c r="Q186" s="553">
        <v>0</v>
      </c>
      <c r="R186" s="553">
        <v>110</v>
      </c>
      <c r="S186" s="553">
        <v>0</v>
      </c>
      <c r="T186" s="553">
        <v>0</v>
      </c>
      <c r="U186" s="553">
        <v>0</v>
      </c>
      <c r="V186" s="553">
        <v>0</v>
      </c>
      <c r="W186" s="553">
        <v>24</v>
      </c>
      <c r="X186" s="554">
        <f t="shared" si="39"/>
        <v>3082</v>
      </c>
      <c r="Y186" s="554">
        <f t="shared" si="40"/>
        <v>1009</v>
      </c>
      <c r="Z186" s="554">
        <f t="shared" si="27"/>
        <v>4091</v>
      </c>
    </row>
    <row r="187" spans="1:26" ht="38.25" hidden="1" outlineLevel="1">
      <c r="A187" s="781"/>
      <c r="B187" s="781"/>
      <c r="C187" s="551" t="s">
        <v>235</v>
      </c>
      <c r="D187" s="553">
        <v>4</v>
      </c>
      <c r="E187" s="553">
        <v>12</v>
      </c>
      <c r="F187" s="553">
        <v>21</v>
      </c>
      <c r="G187" s="553">
        <v>0</v>
      </c>
      <c r="H187" s="553">
        <v>1085</v>
      </c>
      <c r="I187" s="553">
        <v>3</v>
      </c>
      <c r="J187" s="553">
        <v>24</v>
      </c>
      <c r="K187" s="553">
        <v>15</v>
      </c>
      <c r="L187" s="553">
        <v>16</v>
      </c>
      <c r="M187" s="553">
        <v>1327</v>
      </c>
      <c r="N187" s="553">
        <v>0</v>
      </c>
      <c r="O187" s="553">
        <v>0</v>
      </c>
      <c r="P187" s="553">
        <v>0</v>
      </c>
      <c r="Q187" s="553">
        <v>0</v>
      </c>
      <c r="R187" s="553">
        <v>54</v>
      </c>
      <c r="S187" s="553">
        <v>0</v>
      </c>
      <c r="T187" s="553">
        <v>0</v>
      </c>
      <c r="U187" s="553">
        <v>0</v>
      </c>
      <c r="V187" s="553">
        <v>0</v>
      </c>
      <c r="W187" s="553">
        <v>16</v>
      </c>
      <c r="X187" s="554">
        <f t="shared" si="39"/>
        <v>1176</v>
      </c>
      <c r="Y187" s="554">
        <f t="shared" si="40"/>
        <v>1401</v>
      </c>
      <c r="Z187" s="554">
        <f t="shared" si="27"/>
        <v>2577</v>
      </c>
    </row>
    <row r="188" spans="1:26" ht="25.5" hidden="1" outlineLevel="1">
      <c r="A188" s="781"/>
      <c r="B188" s="781" t="s">
        <v>236</v>
      </c>
      <c r="C188" s="551" t="s">
        <v>237</v>
      </c>
      <c r="D188" s="553">
        <v>0</v>
      </c>
      <c r="E188" s="553">
        <v>0</v>
      </c>
      <c r="F188" s="553">
        <v>3</v>
      </c>
      <c r="G188" s="552">
        <v>0</v>
      </c>
      <c r="H188" s="553">
        <v>216</v>
      </c>
      <c r="I188" s="552">
        <v>0</v>
      </c>
      <c r="J188" s="553">
        <v>0</v>
      </c>
      <c r="K188" s="552">
        <v>0</v>
      </c>
      <c r="L188" s="552">
        <v>0</v>
      </c>
      <c r="M188" s="553">
        <v>20</v>
      </c>
      <c r="N188" s="553">
        <v>0</v>
      </c>
      <c r="O188" s="553">
        <v>0</v>
      </c>
      <c r="P188" s="553">
        <v>0</v>
      </c>
      <c r="Q188" s="552">
        <v>0</v>
      </c>
      <c r="R188" s="553">
        <v>10</v>
      </c>
      <c r="S188" s="552">
        <v>0</v>
      </c>
      <c r="T188" s="553">
        <v>0</v>
      </c>
      <c r="U188" s="552">
        <v>0</v>
      </c>
      <c r="V188" s="552">
        <v>0</v>
      </c>
      <c r="W188" s="553">
        <v>0</v>
      </c>
      <c r="X188" s="554">
        <f t="shared" si="39"/>
        <v>229</v>
      </c>
      <c r="Y188" s="554">
        <f t="shared" si="40"/>
        <v>20</v>
      </c>
      <c r="Z188" s="554">
        <f t="shared" si="27"/>
        <v>249</v>
      </c>
    </row>
    <row r="189" spans="1:26" hidden="1" outlineLevel="1">
      <c r="A189" s="781"/>
      <c r="B189" s="781"/>
      <c r="C189" s="551" t="s">
        <v>238</v>
      </c>
      <c r="D189" s="552">
        <v>0</v>
      </c>
      <c r="E189" s="553">
        <v>12</v>
      </c>
      <c r="F189" s="553">
        <v>9</v>
      </c>
      <c r="G189" s="552">
        <v>12</v>
      </c>
      <c r="H189" s="553">
        <v>714</v>
      </c>
      <c r="I189" s="552">
        <v>0</v>
      </c>
      <c r="J189" s="552">
        <v>0</v>
      </c>
      <c r="K189" s="553">
        <v>0</v>
      </c>
      <c r="L189" s="553">
        <v>0</v>
      </c>
      <c r="M189" s="552">
        <v>0</v>
      </c>
      <c r="N189" s="552">
        <v>0</v>
      </c>
      <c r="O189" s="553">
        <v>0</v>
      </c>
      <c r="P189" s="553">
        <v>0</v>
      </c>
      <c r="Q189" s="552">
        <v>0</v>
      </c>
      <c r="R189" s="553">
        <v>45</v>
      </c>
      <c r="S189" s="552">
        <v>0</v>
      </c>
      <c r="T189" s="552">
        <v>0</v>
      </c>
      <c r="U189" s="553">
        <v>0</v>
      </c>
      <c r="V189" s="553">
        <v>0</v>
      </c>
      <c r="W189" s="552">
        <v>0</v>
      </c>
      <c r="X189" s="554">
        <f t="shared" si="39"/>
        <v>792</v>
      </c>
      <c r="Y189" s="554">
        <f t="shared" si="40"/>
        <v>0</v>
      </c>
      <c r="Z189" s="554">
        <f t="shared" si="27"/>
        <v>792</v>
      </c>
    </row>
    <row r="190" spans="1:26" ht="25.5" hidden="1" outlineLevel="1">
      <c r="A190" s="781"/>
      <c r="B190" s="781"/>
      <c r="C190" s="551" t="s">
        <v>239</v>
      </c>
      <c r="D190" s="552">
        <v>0</v>
      </c>
      <c r="E190" s="552">
        <v>0</v>
      </c>
      <c r="F190" s="552">
        <v>0</v>
      </c>
      <c r="G190" s="552">
        <v>0</v>
      </c>
      <c r="H190" s="552">
        <v>0</v>
      </c>
      <c r="I190" s="552">
        <v>0</v>
      </c>
      <c r="J190" s="552">
        <v>0</v>
      </c>
      <c r="K190" s="552">
        <v>0</v>
      </c>
      <c r="L190" s="552">
        <v>0</v>
      </c>
      <c r="M190" s="552">
        <v>20</v>
      </c>
      <c r="N190" s="552">
        <v>0</v>
      </c>
      <c r="O190" s="552">
        <v>0</v>
      </c>
      <c r="P190" s="552">
        <v>0</v>
      </c>
      <c r="Q190" s="552">
        <v>0</v>
      </c>
      <c r="R190" s="552">
        <v>0</v>
      </c>
      <c r="S190" s="552">
        <v>0</v>
      </c>
      <c r="T190" s="552">
        <v>0</v>
      </c>
      <c r="U190" s="552">
        <v>0</v>
      </c>
      <c r="V190" s="552">
        <v>0</v>
      </c>
      <c r="W190" s="552">
        <v>0</v>
      </c>
      <c r="X190" s="554">
        <f t="shared" si="39"/>
        <v>0</v>
      </c>
      <c r="Y190" s="554">
        <f t="shared" si="40"/>
        <v>20</v>
      </c>
      <c r="Z190" s="554">
        <f t="shared" si="27"/>
        <v>20</v>
      </c>
    </row>
    <row r="191" spans="1:26" hidden="1" outlineLevel="1">
      <c r="A191" s="781"/>
      <c r="B191" s="781"/>
      <c r="C191" s="551" t="s">
        <v>240</v>
      </c>
      <c r="D191" s="552">
        <v>0</v>
      </c>
      <c r="E191" s="552">
        <v>0</v>
      </c>
      <c r="F191" s="552">
        <v>0</v>
      </c>
      <c r="G191" s="552">
        <v>0</v>
      </c>
      <c r="H191" s="553">
        <v>0</v>
      </c>
      <c r="I191" s="552">
        <v>0</v>
      </c>
      <c r="J191" s="552">
        <v>0</v>
      </c>
      <c r="K191" s="552">
        <v>0</v>
      </c>
      <c r="L191" s="552">
        <v>0</v>
      </c>
      <c r="M191" s="552">
        <v>0</v>
      </c>
      <c r="N191" s="552">
        <v>0</v>
      </c>
      <c r="O191" s="552">
        <v>0</v>
      </c>
      <c r="P191" s="552">
        <v>0</v>
      </c>
      <c r="Q191" s="552">
        <v>0</v>
      </c>
      <c r="R191" s="553">
        <v>0</v>
      </c>
      <c r="S191" s="552">
        <v>0</v>
      </c>
      <c r="T191" s="552">
        <v>0</v>
      </c>
      <c r="U191" s="552">
        <v>0</v>
      </c>
      <c r="V191" s="552">
        <v>0</v>
      </c>
      <c r="W191" s="552">
        <v>0</v>
      </c>
      <c r="X191" s="554">
        <f t="shared" si="39"/>
        <v>0</v>
      </c>
      <c r="Y191" s="554">
        <f t="shared" si="40"/>
        <v>0</v>
      </c>
      <c r="Z191" s="554">
        <f t="shared" si="27"/>
        <v>0</v>
      </c>
    </row>
    <row r="192" spans="1:26" hidden="1" outlineLevel="1">
      <c r="A192" s="781"/>
      <c r="B192" s="781"/>
      <c r="C192" s="551" t="s">
        <v>241</v>
      </c>
      <c r="D192" s="552">
        <v>0</v>
      </c>
      <c r="E192" s="552">
        <v>0</v>
      </c>
      <c r="F192" s="552">
        <v>0</v>
      </c>
      <c r="G192" s="552">
        <v>0</v>
      </c>
      <c r="H192" s="552">
        <v>0</v>
      </c>
      <c r="I192" s="552">
        <v>0</v>
      </c>
      <c r="J192" s="552">
        <v>0</v>
      </c>
      <c r="K192" s="552">
        <v>0</v>
      </c>
      <c r="L192" s="552">
        <v>0</v>
      </c>
      <c r="M192" s="552">
        <v>0</v>
      </c>
      <c r="N192" s="552">
        <v>0</v>
      </c>
      <c r="O192" s="552">
        <v>0</v>
      </c>
      <c r="P192" s="552">
        <v>0</v>
      </c>
      <c r="Q192" s="552">
        <v>0</v>
      </c>
      <c r="R192" s="552">
        <v>0</v>
      </c>
      <c r="S192" s="552">
        <v>0</v>
      </c>
      <c r="T192" s="552">
        <v>0</v>
      </c>
      <c r="U192" s="552">
        <v>0</v>
      </c>
      <c r="V192" s="552">
        <v>0</v>
      </c>
      <c r="W192" s="552">
        <v>0</v>
      </c>
      <c r="X192" s="554">
        <f t="shared" si="39"/>
        <v>0</v>
      </c>
      <c r="Y192" s="554">
        <f t="shared" si="40"/>
        <v>0</v>
      </c>
      <c r="Z192" s="554">
        <f t="shared" si="27"/>
        <v>0</v>
      </c>
    </row>
    <row r="193" spans="1:26" ht="51" hidden="1" outlineLevel="1">
      <c r="A193" s="781"/>
      <c r="B193" s="781"/>
      <c r="C193" s="551" t="s">
        <v>242</v>
      </c>
      <c r="D193" s="553">
        <v>3</v>
      </c>
      <c r="E193" s="553">
        <v>8</v>
      </c>
      <c r="F193" s="553">
        <v>6</v>
      </c>
      <c r="G193" s="553">
        <v>12</v>
      </c>
      <c r="H193" s="553">
        <v>1638</v>
      </c>
      <c r="I193" s="552">
        <v>0</v>
      </c>
      <c r="J193" s="552">
        <v>2</v>
      </c>
      <c r="K193" s="552">
        <v>0</v>
      </c>
      <c r="L193" s="552">
        <v>0</v>
      </c>
      <c r="M193" s="553">
        <v>39</v>
      </c>
      <c r="N193" s="553">
        <v>0</v>
      </c>
      <c r="O193" s="553">
        <v>0</v>
      </c>
      <c r="P193" s="553">
        <v>0</v>
      </c>
      <c r="Q193" s="553">
        <v>0</v>
      </c>
      <c r="R193" s="553">
        <v>52</v>
      </c>
      <c r="S193" s="552">
        <v>0</v>
      </c>
      <c r="T193" s="552">
        <v>0</v>
      </c>
      <c r="U193" s="552">
        <v>0</v>
      </c>
      <c r="V193" s="552">
        <v>0</v>
      </c>
      <c r="W193" s="553">
        <v>0</v>
      </c>
      <c r="X193" s="554">
        <f t="shared" si="39"/>
        <v>1719</v>
      </c>
      <c r="Y193" s="554">
        <f t="shared" si="40"/>
        <v>41</v>
      </c>
      <c r="Z193" s="554">
        <f t="shared" si="27"/>
        <v>1760</v>
      </c>
    </row>
    <row r="194" spans="1:26" ht="63.75" hidden="1" outlineLevel="1">
      <c r="A194" s="781"/>
      <c r="B194" s="551" t="s">
        <v>243</v>
      </c>
      <c r="C194" s="551" t="s">
        <v>244</v>
      </c>
      <c r="D194" s="553">
        <v>2</v>
      </c>
      <c r="E194" s="553">
        <v>22</v>
      </c>
      <c r="F194" s="553">
        <v>42</v>
      </c>
      <c r="G194" s="553">
        <v>20</v>
      </c>
      <c r="H194" s="553">
        <v>1813</v>
      </c>
      <c r="I194" s="552">
        <v>0</v>
      </c>
      <c r="J194" s="552">
        <v>0</v>
      </c>
      <c r="K194" s="552">
        <v>3</v>
      </c>
      <c r="L194" s="552">
        <v>0</v>
      </c>
      <c r="M194" s="553">
        <v>20</v>
      </c>
      <c r="N194" s="553">
        <v>1</v>
      </c>
      <c r="O194" s="553">
        <v>0</v>
      </c>
      <c r="P194" s="553">
        <v>0</v>
      </c>
      <c r="Q194" s="553">
        <v>0</v>
      </c>
      <c r="R194" s="553">
        <v>238</v>
      </c>
      <c r="S194" s="552">
        <v>0</v>
      </c>
      <c r="T194" s="552">
        <v>0</v>
      </c>
      <c r="U194" s="552">
        <v>0</v>
      </c>
      <c r="V194" s="552">
        <v>0</v>
      </c>
      <c r="W194" s="553">
        <v>0</v>
      </c>
      <c r="X194" s="554">
        <f t="shared" si="39"/>
        <v>2138</v>
      </c>
      <c r="Y194" s="554">
        <f t="shared" si="40"/>
        <v>23</v>
      </c>
      <c r="Z194" s="554">
        <f t="shared" si="27"/>
        <v>2161</v>
      </c>
    </row>
    <row r="195" spans="1:26" ht="27" customHeight="1" collapsed="1">
      <c r="A195" s="777" t="s">
        <v>245</v>
      </c>
      <c r="B195" s="777"/>
      <c r="C195" s="777"/>
      <c r="D195" s="549">
        <f t="shared" ref="D195:Z195" si="41">+D196+D197</f>
        <v>6</v>
      </c>
      <c r="E195" s="549">
        <f t="shared" si="41"/>
        <v>24</v>
      </c>
      <c r="F195" s="549">
        <f t="shared" si="41"/>
        <v>42</v>
      </c>
      <c r="G195" s="549">
        <f t="shared" si="41"/>
        <v>12</v>
      </c>
      <c r="H195" s="549">
        <f t="shared" si="41"/>
        <v>2652</v>
      </c>
      <c r="I195" s="549">
        <f t="shared" si="41"/>
        <v>9</v>
      </c>
      <c r="J195" s="549">
        <f t="shared" si="41"/>
        <v>14</v>
      </c>
      <c r="K195" s="549">
        <f t="shared" si="41"/>
        <v>18</v>
      </c>
      <c r="L195" s="549">
        <f t="shared" si="41"/>
        <v>4</v>
      </c>
      <c r="M195" s="549">
        <f t="shared" si="41"/>
        <v>870</v>
      </c>
      <c r="N195" s="549">
        <f t="shared" si="41"/>
        <v>0</v>
      </c>
      <c r="O195" s="549">
        <f t="shared" si="41"/>
        <v>0</v>
      </c>
      <c r="P195" s="549">
        <f t="shared" si="41"/>
        <v>0</v>
      </c>
      <c r="Q195" s="549">
        <f t="shared" si="41"/>
        <v>0</v>
      </c>
      <c r="R195" s="549">
        <f t="shared" si="41"/>
        <v>76</v>
      </c>
      <c r="S195" s="549">
        <f t="shared" si="41"/>
        <v>0</v>
      </c>
      <c r="T195" s="549">
        <f t="shared" si="41"/>
        <v>0</v>
      </c>
      <c r="U195" s="549">
        <f t="shared" si="41"/>
        <v>0</v>
      </c>
      <c r="V195" s="549">
        <f t="shared" si="41"/>
        <v>0</v>
      </c>
      <c r="W195" s="549">
        <f t="shared" si="41"/>
        <v>19</v>
      </c>
      <c r="X195" s="550">
        <f>X196+X197</f>
        <v>2812</v>
      </c>
      <c r="Y195" s="550">
        <f t="shared" si="41"/>
        <v>934</v>
      </c>
      <c r="Z195" s="550">
        <f t="shared" si="41"/>
        <v>3746</v>
      </c>
    </row>
    <row r="196" spans="1:26" ht="51" hidden="1" outlineLevel="1">
      <c r="A196" s="781" t="s">
        <v>245</v>
      </c>
      <c r="B196" s="551" t="s">
        <v>246</v>
      </c>
      <c r="C196" s="551" t="s">
        <v>247</v>
      </c>
      <c r="D196" s="552">
        <v>0</v>
      </c>
      <c r="E196" s="552">
        <v>0</v>
      </c>
      <c r="F196" s="552">
        <v>0</v>
      </c>
      <c r="G196" s="553">
        <v>0</v>
      </c>
      <c r="H196" s="553">
        <v>0</v>
      </c>
      <c r="I196" s="552">
        <v>0</v>
      </c>
      <c r="J196" s="553">
        <v>0</v>
      </c>
      <c r="K196" s="552">
        <v>3</v>
      </c>
      <c r="L196" s="552">
        <v>0</v>
      </c>
      <c r="M196" s="553">
        <v>0</v>
      </c>
      <c r="N196" s="552">
        <v>0</v>
      </c>
      <c r="O196" s="552">
        <v>0</v>
      </c>
      <c r="P196" s="552">
        <v>0</v>
      </c>
      <c r="Q196" s="553">
        <v>0</v>
      </c>
      <c r="R196" s="553">
        <v>0</v>
      </c>
      <c r="S196" s="552">
        <v>0</v>
      </c>
      <c r="T196" s="553">
        <v>0</v>
      </c>
      <c r="U196" s="552">
        <v>0</v>
      </c>
      <c r="V196" s="552">
        <v>0</v>
      </c>
      <c r="W196" s="553">
        <v>0</v>
      </c>
      <c r="X196" s="554">
        <f>D196+E196+F196+G196+H196+N196+O196+P196+Q196+R196</f>
        <v>0</v>
      </c>
      <c r="Y196" s="554">
        <f>I196+J196+K196+L196+M196+S196+T196+U196+V196+W196</f>
        <v>3</v>
      </c>
      <c r="Z196" s="554">
        <f t="shared" si="27"/>
        <v>3</v>
      </c>
    </row>
    <row r="197" spans="1:26" ht="63.75" hidden="1" outlineLevel="1">
      <c r="A197" s="781"/>
      <c r="B197" s="551" t="s">
        <v>248</v>
      </c>
      <c r="C197" s="551" t="s">
        <v>249</v>
      </c>
      <c r="D197" s="553">
        <v>6</v>
      </c>
      <c r="E197" s="553">
        <v>24</v>
      </c>
      <c r="F197" s="553">
        <v>42</v>
      </c>
      <c r="G197" s="553">
        <v>12</v>
      </c>
      <c r="H197" s="553">
        <v>2652</v>
      </c>
      <c r="I197" s="553">
        <v>9</v>
      </c>
      <c r="J197" s="553">
        <v>14</v>
      </c>
      <c r="K197" s="553">
        <v>15</v>
      </c>
      <c r="L197" s="553">
        <v>4</v>
      </c>
      <c r="M197" s="553">
        <v>870</v>
      </c>
      <c r="N197" s="553">
        <v>0</v>
      </c>
      <c r="O197" s="553">
        <v>0</v>
      </c>
      <c r="P197" s="553">
        <v>0</v>
      </c>
      <c r="Q197" s="553">
        <v>0</v>
      </c>
      <c r="R197" s="553">
        <v>76</v>
      </c>
      <c r="S197" s="553">
        <v>0</v>
      </c>
      <c r="T197" s="553">
        <v>0</v>
      </c>
      <c r="U197" s="553">
        <v>0</v>
      </c>
      <c r="V197" s="553">
        <v>0</v>
      </c>
      <c r="W197" s="553">
        <v>19</v>
      </c>
      <c r="X197" s="554">
        <f>D197+E197+F197+G197+H197+N197+O197+P197+Q197+R197</f>
        <v>2812</v>
      </c>
      <c r="Y197" s="554">
        <f>I197+J197+K197+L197+M197+S197+T197+U197+V197+W197</f>
        <v>931</v>
      </c>
      <c r="Z197" s="554">
        <f t="shared" si="27"/>
        <v>3743</v>
      </c>
    </row>
    <row r="198" spans="1:26" ht="12.95" customHeight="1" collapsed="1">
      <c r="A198" s="777" t="s">
        <v>250</v>
      </c>
      <c r="B198" s="777"/>
      <c r="C198" s="777"/>
      <c r="D198" s="549">
        <f t="shared" ref="D198:Z198" si="42">SUM(D199:D204)</f>
        <v>263</v>
      </c>
      <c r="E198" s="549">
        <f t="shared" si="42"/>
        <v>871</v>
      </c>
      <c r="F198" s="549">
        <f t="shared" si="42"/>
        <v>1801</v>
      </c>
      <c r="G198" s="549">
        <f t="shared" si="42"/>
        <v>800</v>
      </c>
      <c r="H198" s="549">
        <f t="shared" si="42"/>
        <v>101509</v>
      </c>
      <c r="I198" s="549">
        <f t="shared" si="42"/>
        <v>33</v>
      </c>
      <c r="J198" s="549">
        <f t="shared" si="42"/>
        <v>94</v>
      </c>
      <c r="K198" s="549">
        <f t="shared" si="42"/>
        <v>210</v>
      </c>
      <c r="L198" s="549">
        <f t="shared" si="42"/>
        <v>72</v>
      </c>
      <c r="M198" s="549">
        <f t="shared" si="42"/>
        <v>9041</v>
      </c>
      <c r="N198" s="549">
        <f t="shared" si="42"/>
        <v>0</v>
      </c>
      <c r="O198" s="549">
        <f t="shared" si="42"/>
        <v>1</v>
      </c>
      <c r="P198" s="549">
        <f t="shared" si="42"/>
        <v>5</v>
      </c>
      <c r="Q198" s="549">
        <f t="shared" si="42"/>
        <v>8</v>
      </c>
      <c r="R198" s="549">
        <f t="shared" si="42"/>
        <v>2814</v>
      </c>
      <c r="S198" s="549">
        <f t="shared" si="42"/>
        <v>0</v>
      </c>
      <c r="T198" s="549">
        <f t="shared" si="42"/>
        <v>0</v>
      </c>
      <c r="U198" s="549">
        <f t="shared" si="42"/>
        <v>0</v>
      </c>
      <c r="V198" s="549">
        <f t="shared" si="42"/>
        <v>0</v>
      </c>
      <c r="W198" s="549">
        <f t="shared" si="42"/>
        <v>176</v>
      </c>
      <c r="X198" s="550">
        <f t="shared" si="42"/>
        <v>108072</v>
      </c>
      <c r="Y198" s="550">
        <f t="shared" si="42"/>
        <v>9626</v>
      </c>
      <c r="Z198" s="550">
        <f t="shared" si="42"/>
        <v>117698</v>
      </c>
    </row>
    <row r="199" spans="1:26" ht="51" hidden="1" outlineLevel="1">
      <c r="A199" s="781" t="s">
        <v>250</v>
      </c>
      <c r="B199" s="781" t="s">
        <v>251</v>
      </c>
      <c r="C199" s="551" t="s">
        <v>252</v>
      </c>
      <c r="D199" s="553">
        <v>46</v>
      </c>
      <c r="E199" s="553">
        <v>176</v>
      </c>
      <c r="F199" s="553">
        <v>276</v>
      </c>
      <c r="G199" s="553">
        <v>193</v>
      </c>
      <c r="H199" s="553">
        <v>9377</v>
      </c>
      <c r="I199" s="552">
        <v>1</v>
      </c>
      <c r="J199" s="552">
        <v>0</v>
      </c>
      <c r="K199" s="553">
        <v>3</v>
      </c>
      <c r="L199" s="552">
        <v>0</v>
      </c>
      <c r="M199" s="553">
        <v>12</v>
      </c>
      <c r="N199" s="553">
        <v>0</v>
      </c>
      <c r="O199" s="553">
        <v>0</v>
      </c>
      <c r="P199" s="553">
        <v>0</v>
      </c>
      <c r="Q199" s="553">
        <v>3</v>
      </c>
      <c r="R199" s="553">
        <v>411</v>
      </c>
      <c r="S199" s="552">
        <v>0</v>
      </c>
      <c r="T199" s="552">
        <v>0</v>
      </c>
      <c r="U199" s="553">
        <v>0</v>
      </c>
      <c r="V199" s="552">
        <v>0</v>
      </c>
      <c r="W199" s="553">
        <v>0</v>
      </c>
      <c r="X199" s="554">
        <f t="shared" ref="X199:X204" si="43">D199+E199+F199+G199+H199+N199+O199+P199+Q199+R199</f>
        <v>10482</v>
      </c>
      <c r="Y199" s="554">
        <f t="shared" ref="Y199:Y204" si="44">I199+J199+K199+L199+M199+S199+T199+U199+V199+W199</f>
        <v>16</v>
      </c>
      <c r="Z199" s="554">
        <f t="shared" si="27"/>
        <v>10498</v>
      </c>
    </row>
    <row r="200" spans="1:26" ht="25.5" hidden="1" outlineLevel="1">
      <c r="A200" s="781"/>
      <c r="B200" s="781"/>
      <c r="C200" s="551" t="s">
        <v>253</v>
      </c>
      <c r="D200" s="553">
        <v>30</v>
      </c>
      <c r="E200" s="553">
        <v>107</v>
      </c>
      <c r="F200" s="553">
        <v>183</v>
      </c>
      <c r="G200" s="553">
        <v>64</v>
      </c>
      <c r="H200" s="553">
        <v>10715</v>
      </c>
      <c r="I200" s="553">
        <v>1</v>
      </c>
      <c r="J200" s="552">
        <v>10</v>
      </c>
      <c r="K200" s="553">
        <v>33</v>
      </c>
      <c r="L200" s="552">
        <v>4</v>
      </c>
      <c r="M200" s="553">
        <v>951</v>
      </c>
      <c r="N200" s="553">
        <v>0</v>
      </c>
      <c r="O200" s="553">
        <v>1</v>
      </c>
      <c r="P200" s="553">
        <v>0</v>
      </c>
      <c r="Q200" s="553">
        <v>0</v>
      </c>
      <c r="R200" s="553">
        <v>227</v>
      </c>
      <c r="S200" s="553">
        <v>0</v>
      </c>
      <c r="T200" s="552">
        <v>0</v>
      </c>
      <c r="U200" s="553">
        <v>0</v>
      </c>
      <c r="V200" s="552">
        <v>0</v>
      </c>
      <c r="W200" s="553">
        <v>13</v>
      </c>
      <c r="X200" s="554">
        <f t="shared" si="43"/>
        <v>11327</v>
      </c>
      <c r="Y200" s="554">
        <f t="shared" si="44"/>
        <v>1012</v>
      </c>
      <c r="Z200" s="554">
        <f t="shared" si="27"/>
        <v>12339</v>
      </c>
    </row>
    <row r="201" spans="1:26" ht="38.25" hidden="1" outlineLevel="1">
      <c r="A201" s="781"/>
      <c r="B201" s="781" t="s">
        <v>254</v>
      </c>
      <c r="C201" s="551" t="s">
        <v>255</v>
      </c>
      <c r="D201" s="553">
        <v>65</v>
      </c>
      <c r="E201" s="553">
        <v>184</v>
      </c>
      <c r="F201" s="553">
        <v>375</v>
      </c>
      <c r="G201" s="553">
        <v>155</v>
      </c>
      <c r="H201" s="553">
        <v>25130</v>
      </c>
      <c r="I201" s="553">
        <v>13</v>
      </c>
      <c r="J201" s="553">
        <v>20</v>
      </c>
      <c r="K201" s="553">
        <v>72</v>
      </c>
      <c r="L201" s="553">
        <v>28</v>
      </c>
      <c r="M201" s="553">
        <v>2487</v>
      </c>
      <c r="N201" s="553">
        <v>0</v>
      </c>
      <c r="O201" s="553">
        <v>0</v>
      </c>
      <c r="P201" s="553">
        <v>0</v>
      </c>
      <c r="Q201" s="553">
        <v>5</v>
      </c>
      <c r="R201" s="553">
        <v>511</v>
      </c>
      <c r="S201" s="553">
        <v>0</v>
      </c>
      <c r="T201" s="553">
        <v>0</v>
      </c>
      <c r="U201" s="553">
        <v>0</v>
      </c>
      <c r="V201" s="553">
        <v>0</v>
      </c>
      <c r="W201" s="553">
        <v>36</v>
      </c>
      <c r="X201" s="554">
        <f t="shared" si="43"/>
        <v>26425</v>
      </c>
      <c r="Y201" s="554">
        <f t="shared" si="44"/>
        <v>2656</v>
      </c>
      <c r="Z201" s="554">
        <f t="shared" si="27"/>
        <v>29081</v>
      </c>
    </row>
    <row r="202" spans="1:26" ht="76.5" hidden="1" outlineLevel="1">
      <c r="A202" s="781"/>
      <c r="B202" s="781"/>
      <c r="C202" s="551" t="s">
        <v>256</v>
      </c>
      <c r="D202" s="553">
        <v>67</v>
      </c>
      <c r="E202" s="553">
        <v>164</v>
      </c>
      <c r="F202" s="553">
        <v>510</v>
      </c>
      <c r="G202" s="553">
        <v>224</v>
      </c>
      <c r="H202" s="553">
        <v>24907</v>
      </c>
      <c r="I202" s="553">
        <v>3</v>
      </c>
      <c r="J202" s="553">
        <v>20</v>
      </c>
      <c r="K202" s="553">
        <v>42</v>
      </c>
      <c r="L202" s="553">
        <v>16</v>
      </c>
      <c r="M202" s="553">
        <v>2848</v>
      </c>
      <c r="N202" s="553">
        <v>0</v>
      </c>
      <c r="O202" s="553">
        <v>0</v>
      </c>
      <c r="P202" s="553">
        <v>0</v>
      </c>
      <c r="Q202" s="553">
        <v>0</v>
      </c>
      <c r="R202" s="553">
        <v>620</v>
      </c>
      <c r="S202" s="553">
        <v>0</v>
      </c>
      <c r="T202" s="553">
        <v>0</v>
      </c>
      <c r="U202" s="553">
        <v>0</v>
      </c>
      <c r="V202" s="553">
        <v>0</v>
      </c>
      <c r="W202" s="553">
        <v>70</v>
      </c>
      <c r="X202" s="554">
        <f t="shared" si="43"/>
        <v>26492</v>
      </c>
      <c r="Y202" s="554">
        <f t="shared" si="44"/>
        <v>2999</v>
      </c>
      <c r="Z202" s="554">
        <f t="shared" si="27"/>
        <v>29491</v>
      </c>
    </row>
    <row r="203" spans="1:26" ht="25.5" hidden="1" outlineLevel="1">
      <c r="A203" s="781"/>
      <c r="B203" s="781"/>
      <c r="C203" s="551" t="s">
        <v>257</v>
      </c>
      <c r="D203" s="553">
        <v>20</v>
      </c>
      <c r="E203" s="553">
        <v>84</v>
      </c>
      <c r="F203" s="553">
        <v>153</v>
      </c>
      <c r="G203" s="553">
        <v>36</v>
      </c>
      <c r="H203" s="553">
        <v>13835</v>
      </c>
      <c r="I203" s="552">
        <v>0</v>
      </c>
      <c r="J203" s="553">
        <v>8</v>
      </c>
      <c r="K203" s="553">
        <v>6</v>
      </c>
      <c r="L203" s="552">
        <v>0</v>
      </c>
      <c r="M203" s="553">
        <v>224</v>
      </c>
      <c r="N203" s="553">
        <v>0</v>
      </c>
      <c r="O203" s="553">
        <v>0</v>
      </c>
      <c r="P203" s="553">
        <v>3</v>
      </c>
      <c r="Q203" s="553">
        <v>0</v>
      </c>
      <c r="R203" s="553">
        <v>380</v>
      </c>
      <c r="S203" s="552">
        <v>0</v>
      </c>
      <c r="T203" s="553">
        <v>0</v>
      </c>
      <c r="U203" s="553">
        <v>0</v>
      </c>
      <c r="V203" s="552">
        <v>0</v>
      </c>
      <c r="W203" s="553">
        <v>0</v>
      </c>
      <c r="X203" s="554">
        <f t="shared" si="43"/>
        <v>14511</v>
      </c>
      <c r="Y203" s="554">
        <f t="shared" si="44"/>
        <v>238</v>
      </c>
      <c r="Z203" s="554">
        <f t="shared" si="27"/>
        <v>14749</v>
      </c>
    </row>
    <row r="204" spans="1:26" ht="25.5" hidden="1" outlineLevel="1">
      <c r="A204" s="781"/>
      <c r="B204" s="781"/>
      <c r="C204" s="551" t="s">
        <v>258</v>
      </c>
      <c r="D204" s="553">
        <v>35</v>
      </c>
      <c r="E204" s="553">
        <v>156</v>
      </c>
      <c r="F204" s="553">
        <v>304</v>
      </c>
      <c r="G204" s="553">
        <v>128</v>
      </c>
      <c r="H204" s="553">
        <v>17545</v>
      </c>
      <c r="I204" s="553">
        <v>15</v>
      </c>
      <c r="J204" s="553">
        <v>36</v>
      </c>
      <c r="K204" s="553">
        <v>54</v>
      </c>
      <c r="L204" s="553">
        <v>24</v>
      </c>
      <c r="M204" s="553">
        <v>2519</v>
      </c>
      <c r="N204" s="553">
        <v>0</v>
      </c>
      <c r="O204" s="553">
        <v>0</v>
      </c>
      <c r="P204" s="553">
        <v>2</v>
      </c>
      <c r="Q204" s="553">
        <v>0</v>
      </c>
      <c r="R204" s="553">
        <v>665</v>
      </c>
      <c r="S204" s="553">
        <v>0</v>
      </c>
      <c r="T204" s="553">
        <v>0</v>
      </c>
      <c r="U204" s="553">
        <v>0</v>
      </c>
      <c r="V204" s="553">
        <v>0</v>
      </c>
      <c r="W204" s="553">
        <v>57</v>
      </c>
      <c r="X204" s="554">
        <f t="shared" si="43"/>
        <v>18835</v>
      </c>
      <c r="Y204" s="554">
        <f t="shared" si="44"/>
        <v>2705</v>
      </c>
      <c r="Z204" s="554">
        <f t="shared" si="27"/>
        <v>21540</v>
      </c>
    </row>
    <row r="205" spans="1:26" ht="12.95" customHeight="1" collapsed="1">
      <c r="A205" s="777" t="s">
        <v>259</v>
      </c>
      <c r="B205" s="777"/>
      <c r="C205" s="777"/>
      <c r="D205" s="549">
        <f t="shared" ref="D205:Z205" si="45">SUM(D206:D230)</f>
        <v>304</v>
      </c>
      <c r="E205" s="549">
        <f t="shared" si="45"/>
        <v>1064</v>
      </c>
      <c r="F205" s="549">
        <f t="shared" si="45"/>
        <v>2448</v>
      </c>
      <c r="G205" s="549">
        <f t="shared" si="45"/>
        <v>844</v>
      </c>
      <c r="H205" s="549">
        <f t="shared" si="45"/>
        <v>113978</v>
      </c>
      <c r="I205" s="549">
        <f t="shared" si="45"/>
        <v>32</v>
      </c>
      <c r="J205" s="549">
        <f t="shared" si="45"/>
        <v>118</v>
      </c>
      <c r="K205" s="549">
        <f t="shared" si="45"/>
        <v>333</v>
      </c>
      <c r="L205" s="549">
        <f t="shared" si="45"/>
        <v>80</v>
      </c>
      <c r="M205" s="549">
        <f t="shared" si="45"/>
        <v>8402</v>
      </c>
      <c r="N205" s="549">
        <f t="shared" si="45"/>
        <v>2</v>
      </c>
      <c r="O205" s="549">
        <f t="shared" si="45"/>
        <v>10</v>
      </c>
      <c r="P205" s="549">
        <f t="shared" si="45"/>
        <v>12</v>
      </c>
      <c r="Q205" s="549">
        <f t="shared" si="45"/>
        <v>8</v>
      </c>
      <c r="R205" s="549">
        <f t="shared" si="45"/>
        <v>5820</v>
      </c>
      <c r="S205" s="549">
        <f t="shared" si="45"/>
        <v>1</v>
      </c>
      <c r="T205" s="549">
        <f t="shared" si="45"/>
        <v>0</v>
      </c>
      <c r="U205" s="549">
        <f t="shared" si="45"/>
        <v>0</v>
      </c>
      <c r="V205" s="549">
        <f t="shared" si="45"/>
        <v>0</v>
      </c>
      <c r="W205" s="549">
        <f t="shared" si="45"/>
        <v>191</v>
      </c>
      <c r="X205" s="550">
        <f t="shared" si="45"/>
        <v>124490</v>
      </c>
      <c r="Y205" s="550">
        <f t="shared" si="45"/>
        <v>9157</v>
      </c>
      <c r="Z205" s="550">
        <f t="shared" si="45"/>
        <v>133647</v>
      </c>
    </row>
    <row r="206" spans="1:26" hidden="1" outlineLevel="1">
      <c r="A206" s="781" t="s">
        <v>259</v>
      </c>
      <c r="B206" s="781" t="s">
        <v>260</v>
      </c>
      <c r="C206" s="551" t="s">
        <v>261</v>
      </c>
      <c r="D206" s="553">
        <v>12</v>
      </c>
      <c r="E206" s="553">
        <v>48</v>
      </c>
      <c r="F206" s="553">
        <v>102</v>
      </c>
      <c r="G206" s="553">
        <v>55</v>
      </c>
      <c r="H206" s="553">
        <v>5679</v>
      </c>
      <c r="I206" s="552">
        <v>2</v>
      </c>
      <c r="J206" s="552">
        <v>2</v>
      </c>
      <c r="K206" s="553">
        <v>12</v>
      </c>
      <c r="L206" s="552">
        <v>8</v>
      </c>
      <c r="M206" s="553">
        <v>358</v>
      </c>
      <c r="N206" s="553">
        <v>0</v>
      </c>
      <c r="O206" s="553">
        <v>0</v>
      </c>
      <c r="P206" s="553">
        <v>0</v>
      </c>
      <c r="Q206" s="553">
        <v>1</v>
      </c>
      <c r="R206" s="553">
        <v>205</v>
      </c>
      <c r="S206" s="552">
        <v>0</v>
      </c>
      <c r="T206" s="552">
        <v>0</v>
      </c>
      <c r="U206" s="553">
        <v>0</v>
      </c>
      <c r="V206" s="552">
        <v>0</v>
      </c>
      <c r="W206" s="553">
        <v>5</v>
      </c>
      <c r="X206" s="554">
        <f t="shared" ref="X206:X230" si="46">D206+E206+F206+G206+H206+N206+O206+P206+Q206+R206</f>
        <v>6102</v>
      </c>
      <c r="Y206" s="554">
        <f t="shared" ref="Y206:Y230" si="47">I206+J206+K206+L206+M206+S206+T206+U206+V206+W206</f>
        <v>387</v>
      </c>
      <c r="Z206" s="554">
        <f t="shared" si="27"/>
        <v>6489</v>
      </c>
    </row>
    <row r="207" spans="1:26" ht="38.25" hidden="1" outlineLevel="1">
      <c r="A207" s="781"/>
      <c r="B207" s="781"/>
      <c r="C207" s="551" t="s">
        <v>262</v>
      </c>
      <c r="D207" s="553">
        <v>15</v>
      </c>
      <c r="E207" s="553">
        <v>114</v>
      </c>
      <c r="F207" s="553">
        <v>240</v>
      </c>
      <c r="G207" s="553">
        <v>123</v>
      </c>
      <c r="H207" s="553">
        <v>7669</v>
      </c>
      <c r="I207" s="552">
        <v>0</v>
      </c>
      <c r="J207" s="552">
        <v>6</v>
      </c>
      <c r="K207" s="552">
        <v>12</v>
      </c>
      <c r="L207" s="553">
        <v>12</v>
      </c>
      <c r="M207" s="553">
        <v>276</v>
      </c>
      <c r="N207" s="553">
        <v>0</v>
      </c>
      <c r="O207" s="553">
        <v>0</v>
      </c>
      <c r="P207" s="553">
        <v>0</v>
      </c>
      <c r="Q207" s="553">
        <v>1</v>
      </c>
      <c r="R207" s="553">
        <v>123</v>
      </c>
      <c r="S207" s="552">
        <v>0</v>
      </c>
      <c r="T207" s="552">
        <v>0</v>
      </c>
      <c r="U207" s="552">
        <v>0</v>
      </c>
      <c r="V207" s="553">
        <v>0</v>
      </c>
      <c r="W207" s="553">
        <v>0</v>
      </c>
      <c r="X207" s="554">
        <f t="shared" si="46"/>
        <v>8285</v>
      </c>
      <c r="Y207" s="554">
        <f t="shared" si="47"/>
        <v>306</v>
      </c>
      <c r="Z207" s="554">
        <f t="shared" si="27"/>
        <v>8591</v>
      </c>
    </row>
    <row r="208" spans="1:26" hidden="1" outlineLevel="1">
      <c r="A208" s="781"/>
      <c r="B208" s="781"/>
      <c r="C208" s="551" t="s">
        <v>263</v>
      </c>
      <c r="D208" s="553">
        <v>40</v>
      </c>
      <c r="E208" s="553">
        <v>76</v>
      </c>
      <c r="F208" s="553">
        <v>240</v>
      </c>
      <c r="G208" s="553">
        <v>27</v>
      </c>
      <c r="H208" s="553">
        <v>6425</v>
      </c>
      <c r="I208" s="552">
        <v>0</v>
      </c>
      <c r="J208" s="553">
        <v>2</v>
      </c>
      <c r="K208" s="552">
        <v>9</v>
      </c>
      <c r="L208" s="553">
        <v>4</v>
      </c>
      <c r="M208" s="553">
        <v>310</v>
      </c>
      <c r="N208" s="553">
        <v>0</v>
      </c>
      <c r="O208" s="553">
        <v>0</v>
      </c>
      <c r="P208" s="553">
        <v>0</v>
      </c>
      <c r="Q208" s="553">
        <v>1</v>
      </c>
      <c r="R208" s="553">
        <v>192</v>
      </c>
      <c r="S208" s="552">
        <v>0</v>
      </c>
      <c r="T208" s="553">
        <v>0</v>
      </c>
      <c r="U208" s="552">
        <v>0</v>
      </c>
      <c r="V208" s="553">
        <v>0</v>
      </c>
      <c r="W208" s="553">
        <v>4</v>
      </c>
      <c r="X208" s="554">
        <f t="shared" si="46"/>
        <v>7001</v>
      </c>
      <c r="Y208" s="554">
        <f t="shared" si="47"/>
        <v>329</v>
      </c>
      <c r="Z208" s="554">
        <f t="shared" si="27"/>
        <v>7330</v>
      </c>
    </row>
    <row r="209" spans="1:26" hidden="1" outlineLevel="1">
      <c r="A209" s="781"/>
      <c r="B209" s="781"/>
      <c r="C209" s="551" t="s">
        <v>264</v>
      </c>
      <c r="D209" s="553">
        <v>3</v>
      </c>
      <c r="E209" s="553">
        <v>6</v>
      </c>
      <c r="F209" s="553">
        <v>12</v>
      </c>
      <c r="G209" s="553">
        <v>0</v>
      </c>
      <c r="H209" s="553">
        <v>455</v>
      </c>
      <c r="I209" s="552">
        <v>0</v>
      </c>
      <c r="J209" s="553">
        <v>0</v>
      </c>
      <c r="K209" s="552">
        <v>0</v>
      </c>
      <c r="L209" s="552">
        <v>0</v>
      </c>
      <c r="M209" s="553">
        <v>0</v>
      </c>
      <c r="N209" s="553">
        <v>0</v>
      </c>
      <c r="O209" s="553">
        <v>0</v>
      </c>
      <c r="P209" s="553">
        <v>0</v>
      </c>
      <c r="Q209" s="553">
        <v>0</v>
      </c>
      <c r="R209" s="553">
        <v>2</v>
      </c>
      <c r="S209" s="552">
        <v>0</v>
      </c>
      <c r="T209" s="553">
        <v>0</v>
      </c>
      <c r="U209" s="552">
        <v>0</v>
      </c>
      <c r="V209" s="552">
        <v>0</v>
      </c>
      <c r="W209" s="553">
        <v>0</v>
      </c>
      <c r="X209" s="554">
        <f t="shared" si="46"/>
        <v>478</v>
      </c>
      <c r="Y209" s="554">
        <f t="shared" si="47"/>
        <v>0</v>
      </c>
      <c r="Z209" s="554">
        <f t="shared" si="27"/>
        <v>478</v>
      </c>
    </row>
    <row r="210" spans="1:26" ht="51" hidden="1" outlineLevel="1">
      <c r="A210" s="781"/>
      <c r="B210" s="781"/>
      <c r="C210" s="551" t="s">
        <v>265</v>
      </c>
      <c r="D210" s="553">
        <v>10</v>
      </c>
      <c r="E210" s="553">
        <v>24</v>
      </c>
      <c r="F210" s="553">
        <v>72</v>
      </c>
      <c r="G210" s="553">
        <v>28</v>
      </c>
      <c r="H210" s="553">
        <v>3070</v>
      </c>
      <c r="I210" s="553">
        <v>6</v>
      </c>
      <c r="J210" s="553">
        <v>14</v>
      </c>
      <c r="K210" s="553">
        <v>33</v>
      </c>
      <c r="L210" s="552">
        <v>4</v>
      </c>
      <c r="M210" s="553">
        <v>419</v>
      </c>
      <c r="N210" s="553">
        <v>0</v>
      </c>
      <c r="O210" s="553">
        <v>0</v>
      </c>
      <c r="P210" s="553">
        <v>0</v>
      </c>
      <c r="Q210" s="553">
        <v>0</v>
      </c>
      <c r="R210" s="553">
        <v>42</v>
      </c>
      <c r="S210" s="553">
        <v>0</v>
      </c>
      <c r="T210" s="553">
        <v>0</v>
      </c>
      <c r="U210" s="553">
        <v>0</v>
      </c>
      <c r="V210" s="552">
        <v>0</v>
      </c>
      <c r="W210" s="553">
        <v>75</v>
      </c>
      <c r="X210" s="554">
        <f t="shared" si="46"/>
        <v>3246</v>
      </c>
      <c r="Y210" s="554">
        <f t="shared" si="47"/>
        <v>551</v>
      </c>
      <c r="Z210" s="554">
        <f t="shared" si="27"/>
        <v>3797</v>
      </c>
    </row>
    <row r="211" spans="1:26" ht="51" hidden="1" outlineLevel="1">
      <c r="A211" s="781"/>
      <c r="B211" s="551" t="s">
        <v>266</v>
      </c>
      <c r="C211" s="551" t="s">
        <v>267</v>
      </c>
      <c r="D211" s="553">
        <v>26</v>
      </c>
      <c r="E211" s="553">
        <v>110</v>
      </c>
      <c r="F211" s="553">
        <v>258</v>
      </c>
      <c r="G211" s="553">
        <v>72</v>
      </c>
      <c r="H211" s="553">
        <v>7817</v>
      </c>
      <c r="I211" s="553">
        <v>5</v>
      </c>
      <c r="J211" s="553">
        <v>24</v>
      </c>
      <c r="K211" s="553">
        <v>60</v>
      </c>
      <c r="L211" s="553">
        <v>20</v>
      </c>
      <c r="M211" s="553">
        <v>1178</v>
      </c>
      <c r="N211" s="553">
        <v>1</v>
      </c>
      <c r="O211" s="553">
        <v>4</v>
      </c>
      <c r="P211" s="553">
        <v>3</v>
      </c>
      <c r="Q211" s="553">
        <v>4</v>
      </c>
      <c r="R211" s="553">
        <v>551</v>
      </c>
      <c r="S211" s="553">
        <v>0</v>
      </c>
      <c r="T211" s="553">
        <v>0</v>
      </c>
      <c r="U211" s="553">
        <v>0</v>
      </c>
      <c r="V211" s="553">
        <v>0</v>
      </c>
      <c r="W211" s="553">
        <v>26</v>
      </c>
      <c r="X211" s="554">
        <f t="shared" si="46"/>
        <v>8846</v>
      </c>
      <c r="Y211" s="554">
        <f t="shared" si="47"/>
        <v>1313</v>
      </c>
      <c r="Z211" s="554">
        <f t="shared" si="27"/>
        <v>10159</v>
      </c>
    </row>
    <row r="212" spans="1:26" ht="25.5" hidden="1" outlineLevel="1">
      <c r="A212" s="781"/>
      <c r="B212" s="781" t="s">
        <v>268</v>
      </c>
      <c r="C212" s="551" t="s">
        <v>269</v>
      </c>
      <c r="D212" s="553">
        <v>41</v>
      </c>
      <c r="E212" s="553">
        <v>100</v>
      </c>
      <c r="F212" s="553">
        <v>207</v>
      </c>
      <c r="G212" s="553">
        <v>64</v>
      </c>
      <c r="H212" s="553">
        <v>5988</v>
      </c>
      <c r="I212" s="552">
        <v>2</v>
      </c>
      <c r="J212" s="553">
        <v>8</v>
      </c>
      <c r="K212" s="553">
        <v>36</v>
      </c>
      <c r="L212" s="552">
        <v>0</v>
      </c>
      <c r="M212" s="553">
        <v>630</v>
      </c>
      <c r="N212" s="553">
        <v>0</v>
      </c>
      <c r="O212" s="553">
        <v>0</v>
      </c>
      <c r="P212" s="553">
        <v>0</v>
      </c>
      <c r="Q212" s="553">
        <v>0</v>
      </c>
      <c r="R212" s="553">
        <v>126</v>
      </c>
      <c r="S212" s="552">
        <v>0</v>
      </c>
      <c r="T212" s="553">
        <v>0</v>
      </c>
      <c r="U212" s="553">
        <v>0</v>
      </c>
      <c r="V212" s="552">
        <v>0</v>
      </c>
      <c r="W212" s="553">
        <v>0</v>
      </c>
      <c r="X212" s="554">
        <f t="shared" si="46"/>
        <v>6526</v>
      </c>
      <c r="Y212" s="554">
        <f t="shared" si="47"/>
        <v>676</v>
      </c>
      <c r="Z212" s="554">
        <f t="shared" si="27"/>
        <v>7202</v>
      </c>
    </row>
    <row r="213" spans="1:26" ht="38.25" hidden="1" outlineLevel="1">
      <c r="A213" s="781"/>
      <c r="B213" s="781"/>
      <c r="C213" s="551" t="s">
        <v>270</v>
      </c>
      <c r="D213" s="553">
        <v>16</v>
      </c>
      <c r="E213" s="553">
        <v>70</v>
      </c>
      <c r="F213" s="553">
        <v>108</v>
      </c>
      <c r="G213" s="553">
        <v>44</v>
      </c>
      <c r="H213" s="553">
        <v>6957</v>
      </c>
      <c r="I213" s="553">
        <v>2</v>
      </c>
      <c r="J213" s="553">
        <v>0</v>
      </c>
      <c r="K213" s="553">
        <v>21</v>
      </c>
      <c r="L213" s="553">
        <v>8</v>
      </c>
      <c r="M213" s="553">
        <v>557</v>
      </c>
      <c r="N213" s="553">
        <v>0</v>
      </c>
      <c r="O213" s="553">
        <v>0</v>
      </c>
      <c r="P213" s="553">
        <v>0</v>
      </c>
      <c r="Q213" s="553">
        <v>0</v>
      </c>
      <c r="R213" s="553">
        <v>213</v>
      </c>
      <c r="S213" s="553">
        <v>0</v>
      </c>
      <c r="T213" s="553">
        <v>0</v>
      </c>
      <c r="U213" s="553">
        <v>0</v>
      </c>
      <c r="V213" s="553">
        <v>0</v>
      </c>
      <c r="W213" s="553">
        <v>28</v>
      </c>
      <c r="X213" s="554">
        <f t="shared" si="46"/>
        <v>7408</v>
      </c>
      <c r="Y213" s="554">
        <f t="shared" si="47"/>
        <v>616</v>
      </c>
      <c r="Z213" s="554">
        <f t="shared" si="27"/>
        <v>8024</v>
      </c>
    </row>
    <row r="214" spans="1:26" ht="25.5" hidden="1" outlineLevel="1">
      <c r="A214" s="781"/>
      <c r="B214" s="781" t="s">
        <v>271</v>
      </c>
      <c r="C214" s="551" t="s">
        <v>272</v>
      </c>
      <c r="D214" s="553">
        <v>13</v>
      </c>
      <c r="E214" s="553">
        <v>50</v>
      </c>
      <c r="F214" s="553">
        <v>93</v>
      </c>
      <c r="G214" s="553">
        <v>16</v>
      </c>
      <c r="H214" s="553">
        <v>2655</v>
      </c>
      <c r="I214" s="553">
        <v>3</v>
      </c>
      <c r="J214" s="553">
        <v>8</v>
      </c>
      <c r="K214" s="553">
        <v>21</v>
      </c>
      <c r="L214" s="553">
        <v>8</v>
      </c>
      <c r="M214" s="553">
        <v>839</v>
      </c>
      <c r="N214" s="553">
        <v>0</v>
      </c>
      <c r="O214" s="553">
        <v>0</v>
      </c>
      <c r="P214" s="553">
        <v>0</v>
      </c>
      <c r="Q214" s="553">
        <v>0</v>
      </c>
      <c r="R214" s="553">
        <v>57</v>
      </c>
      <c r="S214" s="553">
        <v>0</v>
      </c>
      <c r="T214" s="553">
        <v>0</v>
      </c>
      <c r="U214" s="553">
        <v>0</v>
      </c>
      <c r="V214" s="553">
        <v>0</v>
      </c>
      <c r="W214" s="553">
        <v>5</v>
      </c>
      <c r="X214" s="554">
        <f t="shared" si="46"/>
        <v>2884</v>
      </c>
      <c r="Y214" s="554">
        <f t="shared" si="47"/>
        <v>884</v>
      </c>
      <c r="Z214" s="554">
        <f t="shared" si="27"/>
        <v>3768</v>
      </c>
    </row>
    <row r="215" spans="1:26" ht="38.25" hidden="1" outlineLevel="1">
      <c r="A215" s="781"/>
      <c r="B215" s="781"/>
      <c r="C215" s="551" t="s">
        <v>273</v>
      </c>
      <c r="D215" s="553">
        <v>18</v>
      </c>
      <c r="E215" s="553">
        <v>60</v>
      </c>
      <c r="F215" s="553">
        <v>105</v>
      </c>
      <c r="G215" s="553">
        <v>68</v>
      </c>
      <c r="H215" s="553">
        <v>3736</v>
      </c>
      <c r="I215" s="553">
        <v>1</v>
      </c>
      <c r="J215" s="553">
        <v>10</v>
      </c>
      <c r="K215" s="553">
        <v>6</v>
      </c>
      <c r="L215" s="552">
        <v>0</v>
      </c>
      <c r="M215" s="553">
        <v>276</v>
      </c>
      <c r="N215" s="553">
        <v>0</v>
      </c>
      <c r="O215" s="553">
        <v>6</v>
      </c>
      <c r="P215" s="553">
        <v>9</v>
      </c>
      <c r="Q215" s="553">
        <v>0</v>
      </c>
      <c r="R215" s="553">
        <v>633</v>
      </c>
      <c r="S215" s="553">
        <v>1</v>
      </c>
      <c r="T215" s="553">
        <v>0</v>
      </c>
      <c r="U215" s="553">
        <v>0</v>
      </c>
      <c r="V215" s="552">
        <v>0</v>
      </c>
      <c r="W215" s="553">
        <v>14</v>
      </c>
      <c r="X215" s="554">
        <f t="shared" si="46"/>
        <v>4635</v>
      </c>
      <c r="Y215" s="554">
        <f t="shared" si="47"/>
        <v>308</v>
      </c>
      <c r="Z215" s="554">
        <f t="shared" si="27"/>
        <v>4943</v>
      </c>
    </row>
    <row r="216" spans="1:26" ht="51" hidden="1" outlineLevel="1">
      <c r="A216" s="781"/>
      <c r="B216" s="781"/>
      <c r="C216" s="551" t="s">
        <v>274</v>
      </c>
      <c r="D216" s="552">
        <v>0</v>
      </c>
      <c r="E216" s="552">
        <v>0</v>
      </c>
      <c r="F216" s="552">
        <v>0</v>
      </c>
      <c r="G216" s="552">
        <v>0</v>
      </c>
      <c r="H216" s="553">
        <v>188</v>
      </c>
      <c r="I216" s="552">
        <v>0</v>
      </c>
      <c r="J216" s="552">
        <v>0</v>
      </c>
      <c r="K216" s="552">
        <v>0</v>
      </c>
      <c r="L216" s="552">
        <v>0</v>
      </c>
      <c r="M216" s="552">
        <v>23</v>
      </c>
      <c r="N216" s="552">
        <v>0</v>
      </c>
      <c r="O216" s="552">
        <v>0</v>
      </c>
      <c r="P216" s="552">
        <v>0</v>
      </c>
      <c r="Q216" s="552">
        <v>0</v>
      </c>
      <c r="R216" s="553">
        <v>6</v>
      </c>
      <c r="S216" s="552">
        <v>0</v>
      </c>
      <c r="T216" s="552">
        <v>0</v>
      </c>
      <c r="U216" s="552">
        <v>0</v>
      </c>
      <c r="V216" s="552">
        <v>0</v>
      </c>
      <c r="W216" s="552">
        <v>0</v>
      </c>
      <c r="X216" s="554">
        <f t="shared" si="46"/>
        <v>194</v>
      </c>
      <c r="Y216" s="554">
        <f t="shared" si="47"/>
        <v>23</v>
      </c>
      <c r="Z216" s="554">
        <f t="shared" si="27"/>
        <v>217</v>
      </c>
    </row>
    <row r="217" spans="1:26" ht="38.25" hidden="1" outlineLevel="1">
      <c r="A217" s="781"/>
      <c r="B217" s="781"/>
      <c r="C217" s="551" t="s">
        <v>275</v>
      </c>
      <c r="D217" s="552">
        <v>0</v>
      </c>
      <c r="E217" s="553">
        <v>2</v>
      </c>
      <c r="F217" s="552">
        <v>6</v>
      </c>
      <c r="G217" s="552">
        <v>0</v>
      </c>
      <c r="H217" s="553">
        <v>81</v>
      </c>
      <c r="I217" s="552">
        <v>0</v>
      </c>
      <c r="J217" s="553">
        <v>0</v>
      </c>
      <c r="K217" s="552">
        <v>0</v>
      </c>
      <c r="L217" s="552">
        <v>0</v>
      </c>
      <c r="M217" s="552">
        <v>219</v>
      </c>
      <c r="N217" s="552">
        <v>0</v>
      </c>
      <c r="O217" s="553">
        <v>0</v>
      </c>
      <c r="P217" s="552">
        <v>0</v>
      </c>
      <c r="Q217" s="552">
        <v>0</v>
      </c>
      <c r="R217" s="553">
        <v>3</v>
      </c>
      <c r="S217" s="552">
        <v>0</v>
      </c>
      <c r="T217" s="553">
        <v>0</v>
      </c>
      <c r="U217" s="552">
        <v>0</v>
      </c>
      <c r="V217" s="552">
        <v>0</v>
      </c>
      <c r="W217" s="552">
        <v>0</v>
      </c>
      <c r="X217" s="554">
        <f t="shared" si="46"/>
        <v>92</v>
      </c>
      <c r="Y217" s="554">
        <f t="shared" si="47"/>
        <v>219</v>
      </c>
      <c r="Z217" s="554">
        <f t="shared" si="27"/>
        <v>311</v>
      </c>
    </row>
    <row r="218" spans="1:26" ht="51" hidden="1" outlineLevel="1">
      <c r="A218" s="781"/>
      <c r="B218" s="781"/>
      <c r="C218" s="551" t="s">
        <v>276</v>
      </c>
      <c r="D218" s="552">
        <v>0</v>
      </c>
      <c r="E218" s="553">
        <v>0</v>
      </c>
      <c r="F218" s="553">
        <v>0</v>
      </c>
      <c r="G218" s="553">
        <v>0</v>
      </c>
      <c r="H218" s="553">
        <v>149</v>
      </c>
      <c r="I218" s="553">
        <v>0</v>
      </c>
      <c r="J218" s="553">
        <v>0</v>
      </c>
      <c r="K218" s="553">
        <v>3</v>
      </c>
      <c r="L218" s="553">
        <v>0</v>
      </c>
      <c r="M218" s="553">
        <v>20</v>
      </c>
      <c r="N218" s="552">
        <v>0</v>
      </c>
      <c r="O218" s="553">
        <v>0</v>
      </c>
      <c r="P218" s="553">
        <v>0</v>
      </c>
      <c r="Q218" s="553">
        <v>0</v>
      </c>
      <c r="R218" s="553">
        <v>12</v>
      </c>
      <c r="S218" s="553">
        <v>0</v>
      </c>
      <c r="T218" s="553">
        <v>0</v>
      </c>
      <c r="U218" s="553">
        <v>0</v>
      </c>
      <c r="V218" s="553">
        <v>0</v>
      </c>
      <c r="W218" s="553">
        <v>0</v>
      </c>
      <c r="X218" s="554">
        <f t="shared" si="46"/>
        <v>161</v>
      </c>
      <c r="Y218" s="554">
        <f t="shared" si="47"/>
        <v>23</v>
      </c>
      <c r="Z218" s="554">
        <f t="shared" si="27"/>
        <v>184</v>
      </c>
    </row>
    <row r="219" spans="1:26" hidden="1" outlineLevel="1">
      <c r="A219" s="781"/>
      <c r="B219" s="781" t="s">
        <v>277</v>
      </c>
      <c r="C219" s="551" t="s">
        <v>278</v>
      </c>
      <c r="D219" s="553">
        <v>10</v>
      </c>
      <c r="E219" s="553">
        <v>42</v>
      </c>
      <c r="F219" s="553">
        <v>81</v>
      </c>
      <c r="G219" s="553">
        <v>16</v>
      </c>
      <c r="H219" s="553">
        <v>5121</v>
      </c>
      <c r="I219" s="552">
        <v>2</v>
      </c>
      <c r="J219" s="552">
        <v>0</v>
      </c>
      <c r="K219" s="552">
        <v>0</v>
      </c>
      <c r="L219" s="552">
        <v>0</v>
      </c>
      <c r="M219" s="553">
        <v>36</v>
      </c>
      <c r="N219" s="553">
        <v>0</v>
      </c>
      <c r="O219" s="553">
        <v>0</v>
      </c>
      <c r="P219" s="553">
        <v>0</v>
      </c>
      <c r="Q219" s="553">
        <v>0</v>
      </c>
      <c r="R219" s="553">
        <v>382</v>
      </c>
      <c r="S219" s="552">
        <v>0</v>
      </c>
      <c r="T219" s="552">
        <v>0</v>
      </c>
      <c r="U219" s="552">
        <v>0</v>
      </c>
      <c r="V219" s="552">
        <v>0</v>
      </c>
      <c r="W219" s="553">
        <v>0</v>
      </c>
      <c r="X219" s="554">
        <f t="shared" si="46"/>
        <v>5652</v>
      </c>
      <c r="Y219" s="554">
        <f t="shared" si="47"/>
        <v>38</v>
      </c>
      <c r="Z219" s="554">
        <f t="shared" si="27"/>
        <v>5690</v>
      </c>
    </row>
    <row r="220" spans="1:26" hidden="1" outlineLevel="1">
      <c r="A220" s="781"/>
      <c r="B220" s="781"/>
      <c r="C220" s="551" t="s">
        <v>279</v>
      </c>
      <c r="D220" s="553">
        <v>0</v>
      </c>
      <c r="E220" s="553">
        <v>12</v>
      </c>
      <c r="F220" s="552">
        <v>0</v>
      </c>
      <c r="G220" s="553">
        <v>4</v>
      </c>
      <c r="H220" s="553">
        <v>833</v>
      </c>
      <c r="I220" s="552">
        <v>0</v>
      </c>
      <c r="J220" s="552">
        <v>0</v>
      </c>
      <c r="K220" s="552">
        <v>0</v>
      </c>
      <c r="L220" s="552">
        <v>0</v>
      </c>
      <c r="M220" s="552">
        <v>0</v>
      </c>
      <c r="N220" s="553">
        <v>0</v>
      </c>
      <c r="O220" s="553">
        <v>0</v>
      </c>
      <c r="P220" s="552">
        <v>0</v>
      </c>
      <c r="Q220" s="553">
        <v>0</v>
      </c>
      <c r="R220" s="553">
        <v>37</v>
      </c>
      <c r="S220" s="552">
        <v>0</v>
      </c>
      <c r="T220" s="552">
        <v>0</v>
      </c>
      <c r="U220" s="552">
        <v>0</v>
      </c>
      <c r="V220" s="552">
        <v>0</v>
      </c>
      <c r="W220" s="552">
        <v>0</v>
      </c>
      <c r="X220" s="554">
        <f t="shared" si="46"/>
        <v>886</v>
      </c>
      <c r="Y220" s="554">
        <f t="shared" si="47"/>
        <v>0</v>
      </c>
      <c r="Z220" s="554">
        <f t="shared" si="27"/>
        <v>886</v>
      </c>
    </row>
    <row r="221" spans="1:26" ht="63.75" hidden="1" outlineLevel="1">
      <c r="A221" s="781"/>
      <c r="B221" s="781"/>
      <c r="C221" s="551" t="s">
        <v>280</v>
      </c>
      <c r="D221" s="552">
        <v>0</v>
      </c>
      <c r="E221" s="552">
        <v>0</v>
      </c>
      <c r="F221" s="553">
        <v>0</v>
      </c>
      <c r="G221" s="552">
        <v>0</v>
      </c>
      <c r="H221" s="553">
        <v>0</v>
      </c>
      <c r="I221" s="552">
        <v>0</v>
      </c>
      <c r="J221" s="552">
        <v>0</v>
      </c>
      <c r="K221" s="552">
        <v>0</v>
      </c>
      <c r="L221" s="552">
        <v>0</v>
      </c>
      <c r="M221" s="552">
        <v>0</v>
      </c>
      <c r="N221" s="552">
        <v>0</v>
      </c>
      <c r="O221" s="552">
        <v>0</v>
      </c>
      <c r="P221" s="553">
        <v>0</v>
      </c>
      <c r="Q221" s="552">
        <v>0</v>
      </c>
      <c r="R221" s="553">
        <v>0</v>
      </c>
      <c r="S221" s="552">
        <v>0</v>
      </c>
      <c r="T221" s="552">
        <v>0</v>
      </c>
      <c r="U221" s="552">
        <v>0</v>
      </c>
      <c r="V221" s="552">
        <v>0</v>
      </c>
      <c r="W221" s="552">
        <v>0</v>
      </c>
      <c r="X221" s="554">
        <f t="shared" si="46"/>
        <v>0</v>
      </c>
      <c r="Y221" s="554">
        <f t="shared" si="47"/>
        <v>0</v>
      </c>
      <c r="Z221" s="554">
        <f t="shared" ref="Z221:Z289" si="48">+Y221+X221</f>
        <v>0</v>
      </c>
    </row>
    <row r="222" spans="1:26" ht="25.5" hidden="1" outlineLevel="1">
      <c r="A222" s="781"/>
      <c r="B222" s="781" t="s">
        <v>281</v>
      </c>
      <c r="C222" s="551" t="s">
        <v>282</v>
      </c>
      <c r="D222" s="553">
        <v>31</v>
      </c>
      <c r="E222" s="553">
        <v>118</v>
      </c>
      <c r="F222" s="553">
        <v>225</v>
      </c>
      <c r="G222" s="553">
        <v>96</v>
      </c>
      <c r="H222" s="553">
        <v>17077</v>
      </c>
      <c r="I222" s="553">
        <v>1</v>
      </c>
      <c r="J222" s="552">
        <v>0</v>
      </c>
      <c r="K222" s="552">
        <v>9</v>
      </c>
      <c r="L222" s="553">
        <v>0</v>
      </c>
      <c r="M222" s="553">
        <v>111</v>
      </c>
      <c r="N222" s="553">
        <v>0</v>
      </c>
      <c r="O222" s="553">
        <v>0</v>
      </c>
      <c r="P222" s="553">
        <v>0</v>
      </c>
      <c r="Q222" s="553">
        <v>0</v>
      </c>
      <c r="R222" s="553">
        <v>1058</v>
      </c>
      <c r="S222" s="553">
        <v>0</v>
      </c>
      <c r="T222" s="552">
        <v>0</v>
      </c>
      <c r="U222" s="552">
        <v>0</v>
      </c>
      <c r="V222" s="553">
        <v>0</v>
      </c>
      <c r="W222" s="553">
        <v>0</v>
      </c>
      <c r="X222" s="554">
        <f t="shared" si="46"/>
        <v>18605</v>
      </c>
      <c r="Y222" s="554">
        <f t="shared" si="47"/>
        <v>121</v>
      </c>
      <c r="Z222" s="554">
        <f t="shared" si="48"/>
        <v>18726</v>
      </c>
    </row>
    <row r="223" spans="1:26" ht="25.5" hidden="1" outlineLevel="1">
      <c r="A223" s="781"/>
      <c r="B223" s="781"/>
      <c r="C223" s="551" t="s">
        <v>283</v>
      </c>
      <c r="D223" s="552">
        <v>0</v>
      </c>
      <c r="E223" s="553">
        <v>4</v>
      </c>
      <c r="F223" s="553">
        <v>6</v>
      </c>
      <c r="G223" s="553">
        <v>0</v>
      </c>
      <c r="H223" s="553">
        <v>911</v>
      </c>
      <c r="I223" s="552">
        <v>0</v>
      </c>
      <c r="J223" s="552">
        <v>0</v>
      </c>
      <c r="K223" s="552">
        <v>0</v>
      </c>
      <c r="L223" s="552">
        <v>0</v>
      </c>
      <c r="M223" s="552">
        <v>0</v>
      </c>
      <c r="N223" s="552">
        <v>0</v>
      </c>
      <c r="O223" s="553">
        <v>0</v>
      </c>
      <c r="P223" s="553">
        <v>0</v>
      </c>
      <c r="Q223" s="553">
        <v>0</v>
      </c>
      <c r="R223" s="553">
        <v>136</v>
      </c>
      <c r="S223" s="552">
        <v>0</v>
      </c>
      <c r="T223" s="552">
        <v>0</v>
      </c>
      <c r="U223" s="552">
        <v>0</v>
      </c>
      <c r="V223" s="552">
        <v>0</v>
      </c>
      <c r="W223" s="552">
        <v>0</v>
      </c>
      <c r="X223" s="554">
        <f t="shared" si="46"/>
        <v>1057</v>
      </c>
      <c r="Y223" s="554">
        <f t="shared" si="47"/>
        <v>0</v>
      </c>
      <c r="Z223" s="554">
        <f t="shared" si="48"/>
        <v>1057</v>
      </c>
    </row>
    <row r="224" spans="1:26" ht="25.5" hidden="1" outlineLevel="1">
      <c r="A224" s="781"/>
      <c r="B224" s="781"/>
      <c r="C224" s="551" t="s">
        <v>284</v>
      </c>
      <c r="D224" s="553">
        <v>10</v>
      </c>
      <c r="E224" s="553">
        <v>50</v>
      </c>
      <c r="F224" s="553">
        <v>90</v>
      </c>
      <c r="G224" s="553">
        <v>56</v>
      </c>
      <c r="H224" s="553">
        <v>9122</v>
      </c>
      <c r="I224" s="552">
        <v>0</v>
      </c>
      <c r="J224" s="552">
        <v>0</v>
      </c>
      <c r="K224" s="552">
        <v>0</v>
      </c>
      <c r="L224" s="552">
        <v>0</v>
      </c>
      <c r="M224" s="553">
        <v>0</v>
      </c>
      <c r="N224" s="553">
        <v>1</v>
      </c>
      <c r="O224" s="553">
        <v>0</v>
      </c>
      <c r="P224" s="553">
        <v>0</v>
      </c>
      <c r="Q224" s="553">
        <v>0</v>
      </c>
      <c r="R224" s="553">
        <v>436</v>
      </c>
      <c r="S224" s="552">
        <v>0</v>
      </c>
      <c r="T224" s="552">
        <v>0</v>
      </c>
      <c r="U224" s="552">
        <v>0</v>
      </c>
      <c r="V224" s="552">
        <v>0</v>
      </c>
      <c r="W224" s="553">
        <v>0</v>
      </c>
      <c r="X224" s="554">
        <f t="shared" si="46"/>
        <v>9765</v>
      </c>
      <c r="Y224" s="554">
        <f t="shared" si="47"/>
        <v>0</v>
      </c>
      <c r="Z224" s="554">
        <f t="shared" si="48"/>
        <v>9765</v>
      </c>
    </row>
    <row r="225" spans="1:26" hidden="1" outlineLevel="1">
      <c r="A225" s="781"/>
      <c r="B225" s="781"/>
      <c r="C225" s="551" t="s">
        <v>285</v>
      </c>
      <c r="D225" s="552">
        <v>0</v>
      </c>
      <c r="E225" s="552">
        <v>4</v>
      </c>
      <c r="F225" s="552">
        <v>6</v>
      </c>
      <c r="G225" s="552">
        <v>4</v>
      </c>
      <c r="H225" s="553">
        <v>428</v>
      </c>
      <c r="I225" s="552">
        <v>0</v>
      </c>
      <c r="J225" s="552">
        <v>0</v>
      </c>
      <c r="K225" s="552">
        <v>0</v>
      </c>
      <c r="L225" s="552">
        <v>0</v>
      </c>
      <c r="M225" s="552">
        <v>0</v>
      </c>
      <c r="N225" s="552">
        <v>0</v>
      </c>
      <c r="O225" s="552">
        <v>0</v>
      </c>
      <c r="P225" s="552">
        <v>0</v>
      </c>
      <c r="Q225" s="552">
        <v>0</v>
      </c>
      <c r="R225" s="553">
        <v>65</v>
      </c>
      <c r="S225" s="552">
        <v>0</v>
      </c>
      <c r="T225" s="552">
        <v>0</v>
      </c>
      <c r="U225" s="552">
        <v>0</v>
      </c>
      <c r="V225" s="552">
        <v>0</v>
      </c>
      <c r="W225" s="552">
        <v>0</v>
      </c>
      <c r="X225" s="554">
        <f t="shared" si="46"/>
        <v>507</v>
      </c>
      <c r="Y225" s="554">
        <f t="shared" si="47"/>
        <v>0</v>
      </c>
      <c r="Z225" s="554">
        <f t="shared" si="48"/>
        <v>507</v>
      </c>
    </row>
    <row r="226" spans="1:26" ht="38.25" hidden="1" outlineLevel="1">
      <c r="A226" s="781"/>
      <c r="B226" s="781"/>
      <c r="C226" s="551" t="s">
        <v>286</v>
      </c>
      <c r="D226" s="553">
        <v>5</v>
      </c>
      <c r="E226" s="553">
        <v>8</v>
      </c>
      <c r="F226" s="553">
        <v>24</v>
      </c>
      <c r="G226" s="552">
        <v>7</v>
      </c>
      <c r="H226" s="553">
        <v>1071</v>
      </c>
      <c r="I226" s="552">
        <v>0</v>
      </c>
      <c r="J226" s="552">
        <v>2</v>
      </c>
      <c r="K226" s="552">
        <v>3</v>
      </c>
      <c r="L226" s="552">
        <v>0</v>
      </c>
      <c r="M226" s="552">
        <v>99</v>
      </c>
      <c r="N226" s="553">
        <v>0</v>
      </c>
      <c r="O226" s="553">
        <v>0</v>
      </c>
      <c r="P226" s="553">
        <v>0</v>
      </c>
      <c r="Q226" s="552">
        <v>1</v>
      </c>
      <c r="R226" s="553">
        <v>51</v>
      </c>
      <c r="S226" s="552">
        <v>0</v>
      </c>
      <c r="T226" s="552">
        <v>0</v>
      </c>
      <c r="U226" s="552">
        <v>0</v>
      </c>
      <c r="V226" s="552">
        <v>0</v>
      </c>
      <c r="W226" s="552">
        <v>0</v>
      </c>
      <c r="X226" s="554">
        <f t="shared" si="46"/>
        <v>1167</v>
      </c>
      <c r="Y226" s="554">
        <f t="shared" si="47"/>
        <v>104</v>
      </c>
      <c r="Z226" s="554">
        <f t="shared" si="48"/>
        <v>1271</v>
      </c>
    </row>
    <row r="227" spans="1:26" ht="51" hidden="1" outlineLevel="1">
      <c r="A227" s="781"/>
      <c r="B227" s="781"/>
      <c r="C227" s="551" t="s">
        <v>287</v>
      </c>
      <c r="D227" s="552">
        <v>1</v>
      </c>
      <c r="E227" s="553">
        <v>10</v>
      </c>
      <c r="F227" s="553">
        <v>12</v>
      </c>
      <c r="G227" s="553">
        <v>8</v>
      </c>
      <c r="H227" s="553">
        <v>1170</v>
      </c>
      <c r="I227" s="552">
        <v>0</v>
      </c>
      <c r="J227" s="552">
        <v>0</v>
      </c>
      <c r="K227" s="552">
        <v>0</v>
      </c>
      <c r="L227" s="552">
        <v>0</v>
      </c>
      <c r="M227" s="552">
        <v>0</v>
      </c>
      <c r="N227" s="552">
        <v>0</v>
      </c>
      <c r="O227" s="553">
        <v>0</v>
      </c>
      <c r="P227" s="553">
        <v>0</v>
      </c>
      <c r="Q227" s="553">
        <v>0</v>
      </c>
      <c r="R227" s="553">
        <v>157</v>
      </c>
      <c r="S227" s="552">
        <v>0</v>
      </c>
      <c r="T227" s="552">
        <v>0</v>
      </c>
      <c r="U227" s="552">
        <v>0</v>
      </c>
      <c r="V227" s="552">
        <v>0</v>
      </c>
      <c r="W227" s="552">
        <v>0</v>
      </c>
      <c r="X227" s="554">
        <f t="shared" si="46"/>
        <v>1358</v>
      </c>
      <c r="Y227" s="554">
        <f t="shared" si="47"/>
        <v>0</v>
      </c>
      <c r="Z227" s="554">
        <f t="shared" si="48"/>
        <v>1358</v>
      </c>
    </row>
    <row r="228" spans="1:26" ht="114.75" hidden="1" outlineLevel="1">
      <c r="A228" s="781"/>
      <c r="B228" s="551" t="s">
        <v>288</v>
      </c>
      <c r="C228" s="551" t="s">
        <v>289</v>
      </c>
      <c r="D228" s="553">
        <v>47</v>
      </c>
      <c r="E228" s="553">
        <v>132</v>
      </c>
      <c r="F228" s="553">
        <v>489</v>
      </c>
      <c r="G228" s="553">
        <v>144</v>
      </c>
      <c r="H228" s="553">
        <v>24689</v>
      </c>
      <c r="I228" s="553">
        <v>6</v>
      </c>
      <c r="J228" s="553">
        <v>40</v>
      </c>
      <c r="K228" s="553">
        <v>102</v>
      </c>
      <c r="L228" s="553">
        <v>16</v>
      </c>
      <c r="M228" s="553">
        <v>2499</v>
      </c>
      <c r="N228" s="553">
        <v>0</v>
      </c>
      <c r="O228" s="553">
        <v>0</v>
      </c>
      <c r="P228" s="553">
        <v>0</v>
      </c>
      <c r="Q228" s="553">
        <v>0</v>
      </c>
      <c r="R228" s="553">
        <v>1306</v>
      </c>
      <c r="S228" s="553">
        <v>0</v>
      </c>
      <c r="T228" s="553">
        <v>0</v>
      </c>
      <c r="U228" s="553">
        <v>0</v>
      </c>
      <c r="V228" s="553">
        <v>0</v>
      </c>
      <c r="W228" s="553">
        <v>32</v>
      </c>
      <c r="X228" s="554">
        <f t="shared" si="46"/>
        <v>26807</v>
      </c>
      <c r="Y228" s="554">
        <f t="shared" si="47"/>
        <v>2695</v>
      </c>
      <c r="Z228" s="554">
        <f t="shared" si="48"/>
        <v>29502</v>
      </c>
    </row>
    <row r="229" spans="1:26" ht="25.5" hidden="1" outlineLevel="1">
      <c r="A229" s="781"/>
      <c r="B229" s="781" t="s">
        <v>290</v>
      </c>
      <c r="C229" s="551" t="s">
        <v>291</v>
      </c>
      <c r="D229" s="553">
        <v>3</v>
      </c>
      <c r="E229" s="553">
        <v>12</v>
      </c>
      <c r="F229" s="552">
        <v>42</v>
      </c>
      <c r="G229" s="552">
        <v>8</v>
      </c>
      <c r="H229" s="553">
        <v>925</v>
      </c>
      <c r="I229" s="552">
        <v>1</v>
      </c>
      <c r="J229" s="552">
        <v>0</v>
      </c>
      <c r="K229" s="552">
        <v>3</v>
      </c>
      <c r="L229" s="552">
        <v>0</v>
      </c>
      <c r="M229" s="553">
        <v>520</v>
      </c>
      <c r="N229" s="553">
        <v>0</v>
      </c>
      <c r="O229" s="553">
        <v>0</v>
      </c>
      <c r="P229" s="552">
        <v>0</v>
      </c>
      <c r="Q229" s="552">
        <v>0</v>
      </c>
      <c r="R229" s="553">
        <v>4</v>
      </c>
      <c r="S229" s="552">
        <v>0</v>
      </c>
      <c r="T229" s="552">
        <v>0</v>
      </c>
      <c r="U229" s="552">
        <v>0</v>
      </c>
      <c r="V229" s="552">
        <v>0</v>
      </c>
      <c r="W229" s="553">
        <v>2</v>
      </c>
      <c r="X229" s="554">
        <f t="shared" si="46"/>
        <v>994</v>
      </c>
      <c r="Y229" s="554">
        <f t="shared" si="47"/>
        <v>526</v>
      </c>
      <c r="Z229" s="554">
        <f t="shared" si="48"/>
        <v>1520</v>
      </c>
    </row>
    <row r="230" spans="1:26" ht="63.75" hidden="1" outlineLevel="1">
      <c r="A230" s="781"/>
      <c r="B230" s="781"/>
      <c r="C230" s="551" t="s">
        <v>292</v>
      </c>
      <c r="D230" s="552">
        <v>3</v>
      </c>
      <c r="E230" s="553">
        <v>12</v>
      </c>
      <c r="F230" s="553">
        <v>30</v>
      </c>
      <c r="G230" s="553">
        <v>4</v>
      </c>
      <c r="H230" s="553">
        <v>1762</v>
      </c>
      <c r="I230" s="552">
        <v>1</v>
      </c>
      <c r="J230" s="553">
        <v>2</v>
      </c>
      <c r="K230" s="553">
        <v>3</v>
      </c>
      <c r="L230" s="553">
        <v>0</v>
      </c>
      <c r="M230" s="553">
        <v>32</v>
      </c>
      <c r="N230" s="552">
        <v>0</v>
      </c>
      <c r="O230" s="553">
        <v>0</v>
      </c>
      <c r="P230" s="553">
        <v>0</v>
      </c>
      <c r="Q230" s="553">
        <v>0</v>
      </c>
      <c r="R230" s="553">
        <v>23</v>
      </c>
      <c r="S230" s="552">
        <v>0</v>
      </c>
      <c r="T230" s="553">
        <v>0</v>
      </c>
      <c r="U230" s="553">
        <v>0</v>
      </c>
      <c r="V230" s="553">
        <v>0</v>
      </c>
      <c r="W230" s="553">
        <v>0</v>
      </c>
      <c r="X230" s="554">
        <f t="shared" si="46"/>
        <v>1834</v>
      </c>
      <c r="Y230" s="554">
        <f t="shared" si="47"/>
        <v>38</v>
      </c>
      <c r="Z230" s="554">
        <f t="shared" si="48"/>
        <v>1872</v>
      </c>
    </row>
    <row r="231" spans="1:26" ht="12.95" customHeight="1" collapsed="1">
      <c r="A231" s="777" t="s">
        <v>293</v>
      </c>
      <c r="B231" s="777"/>
      <c r="C231" s="777"/>
      <c r="D231" s="549">
        <f t="shared" ref="D231:Z231" si="49">SUM(D232:D247)</f>
        <v>465</v>
      </c>
      <c r="E231" s="549">
        <f t="shared" si="49"/>
        <v>1591</v>
      </c>
      <c r="F231" s="549">
        <f t="shared" si="49"/>
        <v>3085</v>
      </c>
      <c r="G231" s="549">
        <f t="shared" si="49"/>
        <v>1308</v>
      </c>
      <c r="H231" s="549">
        <f t="shared" si="49"/>
        <v>163950</v>
      </c>
      <c r="I231" s="549">
        <f t="shared" si="49"/>
        <v>7</v>
      </c>
      <c r="J231" s="549">
        <f t="shared" si="49"/>
        <v>18</v>
      </c>
      <c r="K231" s="549">
        <f t="shared" si="49"/>
        <v>45</v>
      </c>
      <c r="L231" s="549">
        <f t="shared" si="49"/>
        <v>20</v>
      </c>
      <c r="M231" s="549">
        <f t="shared" si="49"/>
        <v>1800</v>
      </c>
      <c r="N231" s="549">
        <f t="shared" si="49"/>
        <v>1</v>
      </c>
      <c r="O231" s="549">
        <f t="shared" si="49"/>
        <v>1</v>
      </c>
      <c r="P231" s="549">
        <f t="shared" si="49"/>
        <v>14</v>
      </c>
      <c r="Q231" s="549">
        <f t="shared" si="49"/>
        <v>8</v>
      </c>
      <c r="R231" s="549">
        <f t="shared" si="49"/>
        <v>4913</v>
      </c>
      <c r="S231" s="549">
        <f t="shared" si="49"/>
        <v>0</v>
      </c>
      <c r="T231" s="549">
        <f t="shared" si="49"/>
        <v>0</v>
      </c>
      <c r="U231" s="549">
        <f t="shared" si="49"/>
        <v>0</v>
      </c>
      <c r="V231" s="549">
        <f t="shared" si="49"/>
        <v>0</v>
      </c>
      <c r="W231" s="549">
        <f t="shared" si="49"/>
        <v>94</v>
      </c>
      <c r="X231" s="550">
        <f t="shared" si="49"/>
        <v>175336</v>
      </c>
      <c r="Y231" s="550">
        <f t="shared" si="49"/>
        <v>1984</v>
      </c>
      <c r="Z231" s="550">
        <f t="shared" si="49"/>
        <v>177320</v>
      </c>
    </row>
    <row r="232" spans="1:26" ht="89.25" hidden="1" outlineLevel="1">
      <c r="A232" s="781" t="s">
        <v>293</v>
      </c>
      <c r="B232" s="551" t="s">
        <v>294</v>
      </c>
      <c r="C232" s="551" t="s">
        <v>295</v>
      </c>
      <c r="D232" s="553">
        <v>109</v>
      </c>
      <c r="E232" s="553">
        <v>466</v>
      </c>
      <c r="F232" s="553">
        <v>874</v>
      </c>
      <c r="G232" s="553">
        <v>471</v>
      </c>
      <c r="H232" s="553">
        <v>56293</v>
      </c>
      <c r="I232" s="552">
        <v>2</v>
      </c>
      <c r="J232" s="552">
        <v>2</v>
      </c>
      <c r="K232" s="552">
        <v>3</v>
      </c>
      <c r="L232" s="553">
        <v>4</v>
      </c>
      <c r="M232" s="552">
        <v>145</v>
      </c>
      <c r="N232" s="553">
        <v>1</v>
      </c>
      <c r="O232" s="553">
        <v>0</v>
      </c>
      <c r="P232" s="553">
        <v>5</v>
      </c>
      <c r="Q232" s="553">
        <v>5</v>
      </c>
      <c r="R232" s="553">
        <v>1954</v>
      </c>
      <c r="S232" s="552">
        <v>0</v>
      </c>
      <c r="T232" s="552">
        <v>0</v>
      </c>
      <c r="U232" s="552">
        <v>0</v>
      </c>
      <c r="V232" s="553">
        <v>0</v>
      </c>
      <c r="W232" s="552">
        <v>4</v>
      </c>
      <c r="X232" s="554">
        <f t="shared" ref="X232:X247" si="50">D232+E232+F232+G232+H232+N232+O232+P232+Q232+R232</f>
        <v>60178</v>
      </c>
      <c r="Y232" s="554">
        <f t="shared" ref="Y232:Y247" si="51">I232+J232+K232+L232+M232+S232+T232+U232+V232+W232</f>
        <v>160</v>
      </c>
      <c r="Z232" s="554">
        <f t="shared" si="48"/>
        <v>60338</v>
      </c>
    </row>
    <row r="233" spans="1:26" ht="114.75" hidden="1" outlineLevel="1">
      <c r="A233" s="781"/>
      <c r="B233" s="551" t="s">
        <v>296</v>
      </c>
      <c r="C233" s="551" t="s">
        <v>297</v>
      </c>
      <c r="D233" s="553">
        <v>91</v>
      </c>
      <c r="E233" s="553">
        <v>290</v>
      </c>
      <c r="F233" s="553">
        <v>549</v>
      </c>
      <c r="G233" s="553">
        <v>191</v>
      </c>
      <c r="H233" s="553">
        <v>35870</v>
      </c>
      <c r="I233" s="552">
        <v>0</v>
      </c>
      <c r="J233" s="552">
        <v>2</v>
      </c>
      <c r="K233" s="553">
        <v>9</v>
      </c>
      <c r="L233" s="552">
        <v>0</v>
      </c>
      <c r="M233" s="553">
        <v>152</v>
      </c>
      <c r="N233" s="553">
        <v>0</v>
      </c>
      <c r="O233" s="553">
        <v>0</v>
      </c>
      <c r="P233" s="553">
        <v>0</v>
      </c>
      <c r="Q233" s="553">
        <v>1</v>
      </c>
      <c r="R233" s="553">
        <v>711</v>
      </c>
      <c r="S233" s="552">
        <v>0</v>
      </c>
      <c r="T233" s="552">
        <v>0</v>
      </c>
      <c r="U233" s="553">
        <v>0</v>
      </c>
      <c r="V233" s="552">
        <v>0</v>
      </c>
      <c r="W233" s="553">
        <v>5</v>
      </c>
      <c r="X233" s="554">
        <f t="shared" si="50"/>
        <v>37703</v>
      </c>
      <c r="Y233" s="554">
        <f t="shared" si="51"/>
        <v>168</v>
      </c>
      <c r="Z233" s="554">
        <f t="shared" si="48"/>
        <v>37871</v>
      </c>
    </row>
    <row r="234" spans="1:26" ht="25.5" hidden="1" outlineLevel="1">
      <c r="A234" s="781"/>
      <c r="B234" s="781" t="s">
        <v>298</v>
      </c>
      <c r="C234" s="551" t="s">
        <v>299</v>
      </c>
      <c r="D234" s="552">
        <v>1</v>
      </c>
      <c r="E234" s="553">
        <v>6</v>
      </c>
      <c r="F234" s="553">
        <v>6</v>
      </c>
      <c r="G234" s="553">
        <v>0</v>
      </c>
      <c r="H234" s="553">
        <v>708</v>
      </c>
      <c r="I234" s="552">
        <v>0</v>
      </c>
      <c r="J234" s="552">
        <v>0</v>
      </c>
      <c r="K234" s="552">
        <v>0</v>
      </c>
      <c r="L234" s="552">
        <v>0</v>
      </c>
      <c r="M234" s="552">
        <v>0</v>
      </c>
      <c r="N234" s="552">
        <v>0</v>
      </c>
      <c r="O234" s="553">
        <v>0</v>
      </c>
      <c r="P234" s="553">
        <v>0</v>
      </c>
      <c r="Q234" s="553">
        <v>0</v>
      </c>
      <c r="R234" s="553">
        <v>9</v>
      </c>
      <c r="S234" s="552">
        <v>0</v>
      </c>
      <c r="T234" s="552">
        <v>0</v>
      </c>
      <c r="U234" s="552">
        <v>0</v>
      </c>
      <c r="V234" s="552">
        <v>0</v>
      </c>
      <c r="W234" s="552">
        <v>0</v>
      </c>
      <c r="X234" s="554">
        <f t="shared" si="50"/>
        <v>730</v>
      </c>
      <c r="Y234" s="554">
        <f t="shared" si="51"/>
        <v>0</v>
      </c>
      <c r="Z234" s="554">
        <f t="shared" si="48"/>
        <v>730</v>
      </c>
    </row>
    <row r="235" spans="1:26" ht="25.5" hidden="1" outlineLevel="1">
      <c r="A235" s="781"/>
      <c r="B235" s="781"/>
      <c r="C235" s="551" t="s">
        <v>300</v>
      </c>
      <c r="D235" s="552">
        <v>0</v>
      </c>
      <c r="E235" s="552">
        <v>0</v>
      </c>
      <c r="F235" s="552">
        <v>0</v>
      </c>
      <c r="G235" s="552">
        <v>0</v>
      </c>
      <c r="H235" s="553">
        <v>58</v>
      </c>
      <c r="I235" s="552">
        <v>0</v>
      </c>
      <c r="J235" s="552">
        <v>0</v>
      </c>
      <c r="K235" s="552">
        <v>0</v>
      </c>
      <c r="L235" s="552">
        <v>0</v>
      </c>
      <c r="M235" s="552">
        <v>0</v>
      </c>
      <c r="N235" s="552">
        <v>0</v>
      </c>
      <c r="O235" s="552">
        <v>0</v>
      </c>
      <c r="P235" s="552">
        <v>0</v>
      </c>
      <c r="Q235" s="552">
        <v>0</v>
      </c>
      <c r="R235" s="553">
        <v>7</v>
      </c>
      <c r="S235" s="552">
        <v>0</v>
      </c>
      <c r="T235" s="552">
        <v>0</v>
      </c>
      <c r="U235" s="552">
        <v>0</v>
      </c>
      <c r="V235" s="552">
        <v>0</v>
      </c>
      <c r="W235" s="552">
        <v>0</v>
      </c>
      <c r="X235" s="554">
        <f t="shared" si="50"/>
        <v>65</v>
      </c>
      <c r="Y235" s="554">
        <f t="shared" si="51"/>
        <v>0</v>
      </c>
      <c r="Z235" s="554">
        <f t="shared" si="48"/>
        <v>65</v>
      </c>
    </row>
    <row r="236" spans="1:26" ht="38.25" hidden="1" outlineLevel="1">
      <c r="A236" s="781"/>
      <c r="B236" s="781"/>
      <c r="C236" s="551" t="s">
        <v>301</v>
      </c>
      <c r="D236" s="553">
        <v>3</v>
      </c>
      <c r="E236" s="553">
        <v>48</v>
      </c>
      <c r="F236" s="553">
        <v>66</v>
      </c>
      <c r="G236" s="553">
        <v>44</v>
      </c>
      <c r="H236" s="553">
        <v>6250</v>
      </c>
      <c r="I236" s="552">
        <v>2</v>
      </c>
      <c r="J236" s="553">
        <v>4</v>
      </c>
      <c r="K236" s="552">
        <v>3</v>
      </c>
      <c r="L236" s="552">
        <v>12</v>
      </c>
      <c r="M236" s="553">
        <v>324</v>
      </c>
      <c r="N236" s="553">
        <v>0</v>
      </c>
      <c r="O236" s="553">
        <v>0</v>
      </c>
      <c r="P236" s="553">
        <v>0</v>
      </c>
      <c r="Q236" s="553">
        <v>0</v>
      </c>
      <c r="R236" s="553">
        <v>149</v>
      </c>
      <c r="S236" s="552">
        <v>0</v>
      </c>
      <c r="T236" s="553">
        <v>0</v>
      </c>
      <c r="U236" s="552">
        <v>0</v>
      </c>
      <c r="V236" s="552">
        <v>0</v>
      </c>
      <c r="W236" s="553">
        <v>0</v>
      </c>
      <c r="X236" s="554">
        <f t="shared" si="50"/>
        <v>6560</v>
      </c>
      <c r="Y236" s="554">
        <f t="shared" si="51"/>
        <v>345</v>
      </c>
      <c r="Z236" s="554">
        <f t="shared" si="48"/>
        <v>6905</v>
      </c>
    </row>
    <row r="237" spans="1:26" ht="25.5" hidden="1" outlineLevel="1">
      <c r="A237" s="781"/>
      <c r="B237" s="781"/>
      <c r="C237" s="551" t="s">
        <v>302</v>
      </c>
      <c r="D237" s="553">
        <v>2</v>
      </c>
      <c r="E237" s="553">
        <v>18</v>
      </c>
      <c r="F237" s="553">
        <v>39</v>
      </c>
      <c r="G237" s="553">
        <v>28</v>
      </c>
      <c r="H237" s="553">
        <v>1907</v>
      </c>
      <c r="I237" s="552">
        <v>0</v>
      </c>
      <c r="J237" s="553">
        <v>0</v>
      </c>
      <c r="K237" s="552">
        <v>0</v>
      </c>
      <c r="L237" s="552">
        <v>0</v>
      </c>
      <c r="M237" s="553">
        <v>54</v>
      </c>
      <c r="N237" s="553">
        <v>0</v>
      </c>
      <c r="O237" s="553">
        <v>0</v>
      </c>
      <c r="P237" s="553">
        <v>0</v>
      </c>
      <c r="Q237" s="553">
        <v>0</v>
      </c>
      <c r="R237" s="553">
        <v>9</v>
      </c>
      <c r="S237" s="552">
        <v>0</v>
      </c>
      <c r="T237" s="553">
        <v>0</v>
      </c>
      <c r="U237" s="552">
        <v>0</v>
      </c>
      <c r="V237" s="552">
        <v>0</v>
      </c>
      <c r="W237" s="553">
        <v>0</v>
      </c>
      <c r="X237" s="554">
        <f t="shared" si="50"/>
        <v>2003</v>
      </c>
      <c r="Y237" s="554">
        <f t="shared" si="51"/>
        <v>54</v>
      </c>
      <c r="Z237" s="554">
        <f t="shared" si="48"/>
        <v>2057</v>
      </c>
    </row>
    <row r="238" spans="1:26" ht="25.5" hidden="1" outlineLevel="1">
      <c r="A238" s="781"/>
      <c r="B238" s="781" t="s">
        <v>303</v>
      </c>
      <c r="C238" s="551" t="s">
        <v>304</v>
      </c>
      <c r="D238" s="553">
        <v>15</v>
      </c>
      <c r="E238" s="553">
        <v>20</v>
      </c>
      <c r="F238" s="553">
        <v>27</v>
      </c>
      <c r="G238" s="552">
        <v>12</v>
      </c>
      <c r="H238" s="553">
        <v>1861</v>
      </c>
      <c r="I238" s="552">
        <v>0</v>
      </c>
      <c r="J238" s="552">
        <v>0</v>
      </c>
      <c r="K238" s="552">
        <v>0</v>
      </c>
      <c r="L238" s="552">
        <v>0</v>
      </c>
      <c r="M238" s="553">
        <v>0</v>
      </c>
      <c r="N238" s="553">
        <v>0</v>
      </c>
      <c r="O238" s="553">
        <v>0</v>
      </c>
      <c r="P238" s="553">
        <v>0</v>
      </c>
      <c r="Q238" s="552">
        <v>0</v>
      </c>
      <c r="R238" s="553">
        <v>14</v>
      </c>
      <c r="S238" s="552">
        <v>0</v>
      </c>
      <c r="T238" s="552">
        <v>0</v>
      </c>
      <c r="U238" s="552">
        <v>0</v>
      </c>
      <c r="V238" s="552">
        <v>0</v>
      </c>
      <c r="W238" s="553">
        <v>0</v>
      </c>
      <c r="X238" s="554">
        <f t="shared" si="50"/>
        <v>1949</v>
      </c>
      <c r="Y238" s="554">
        <f t="shared" si="51"/>
        <v>0</v>
      </c>
      <c r="Z238" s="554">
        <f t="shared" si="48"/>
        <v>1949</v>
      </c>
    </row>
    <row r="239" spans="1:26" ht="25.5" hidden="1" outlineLevel="1">
      <c r="A239" s="781"/>
      <c r="B239" s="781"/>
      <c r="C239" s="551" t="s">
        <v>305</v>
      </c>
      <c r="D239" s="553">
        <v>69</v>
      </c>
      <c r="E239" s="553">
        <v>172</v>
      </c>
      <c r="F239" s="553">
        <v>321</v>
      </c>
      <c r="G239" s="553">
        <v>96</v>
      </c>
      <c r="H239" s="553">
        <v>13883</v>
      </c>
      <c r="I239" s="553">
        <v>2</v>
      </c>
      <c r="J239" s="553">
        <v>8</v>
      </c>
      <c r="K239" s="552">
        <v>3</v>
      </c>
      <c r="L239" s="552">
        <v>0</v>
      </c>
      <c r="M239" s="553">
        <v>483</v>
      </c>
      <c r="N239" s="553">
        <v>0</v>
      </c>
      <c r="O239" s="553">
        <v>0</v>
      </c>
      <c r="P239" s="553">
        <v>3</v>
      </c>
      <c r="Q239" s="553">
        <v>0</v>
      </c>
      <c r="R239" s="553">
        <v>492</v>
      </c>
      <c r="S239" s="553">
        <v>0</v>
      </c>
      <c r="T239" s="553">
        <v>0</v>
      </c>
      <c r="U239" s="552">
        <v>0</v>
      </c>
      <c r="V239" s="552">
        <v>0</v>
      </c>
      <c r="W239" s="553">
        <v>39</v>
      </c>
      <c r="X239" s="554">
        <f t="shared" si="50"/>
        <v>15036</v>
      </c>
      <c r="Y239" s="554">
        <f t="shared" si="51"/>
        <v>535</v>
      </c>
      <c r="Z239" s="554">
        <f t="shared" si="48"/>
        <v>15571</v>
      </c>
    </row>
    <row r="240" spans="1:26" ht="25.5" hidden="1" outlineLevel="1">
      <c r="A240" s="781"/>
      <c r="B240" s="781"/>
      <c r="C240" s="551" t="s">
        <v>306</v>
      </c>
      <c r="D240" s="552">
        <v>0</v>
      </c>
      <c r="E240" s="553">
        <v>8</v>
      </c>
      <c r="F240" s="553">
        <v>9</v>
      </c>
      <c r="G240" s="553">
        <v>0</v>
      </c>
      <c r="H240" s="553">
        <v>337</v>
      </c>
      <c r="I240" s="552">
        <v>0</v>
      </c>
      <c r="J240" s="552">
        <v>0</v>
      </c>
      <c r="K240" s="552">
        <v>0</v>
      </c>
      <c r="L240" s="552">
        <v>0</v>
      </c>
      <c r="M240" s="552">
        <v>0</v>
      </c>
      <c r="N240" s="552">
        <v>0</v>
      </c>
      <c r="O240" s="553">
        <v>0</v>
      </c>
      <c r="P240" s="553">
        <v>0</v>
      </c>
      <c r="Q240" s="553">
        <v>0</v>
      </c>
      <c r="R240" s="553">
        <v>226</v>
      </c>
      <c r="S240" s="552">
        <v>0</v>
      </c>
      <c r="T240" s="552">
        <v>0</v>
      </c>
      <c r="U240" s="552">
        <v>0</v>
      </c>
      <c r="V240" s="552">
        <v>0</v>
      </c>
      <c r="W240" s="552">
        <v>0</v>
      </c>
      <c r="X240" s="554">
        <f t="shared" si="50"/>
        <v>580</v>
      </c>
      <c r="Y240" s="554">
        <f t="shared" si="51"/>
        <v>0</v>
      </c>
      <c r="Z240" s="554">
        <f t="shared" si="48"/>
        <v>580</v>
      </c>
    </row>
    <row r="241" spans="1:26" hidden="1" outlineLevel="1">
      <c r="A241" s="781"/>
      <c r="B241" s="781"/>
      <c r="C241" s="551" t="s">
        <v>307</v>
      </c>
      <c r="D241" s="553">
        <v>7</v>
      </c>
      <c r="E241" s="553">
        <v>20</v>
      </c>
      <c r="F241" s="553">
        <v>72</v>
      </c>
      <c r="G241" s="553">
        <v>22</v>
      </c>
      <c r="H241" s="553">
        <v>2853</v>
      </c>
      <c r="I241" s="552">
        <v>0</v>
      </c>
      <c r="J241" s="552">
        <v>0</v>
      </c>
      <c r="K241" s="552">
        <v>0</v>
      </c>
      <c r="L241" s="552">
        <v>0</v>
      </c>
      <c r="M241" s="552">
        <v>45</v>
      </c>
      <c r="N241" s="553">
        <v>0</v>
      </c>
      <c r="O241" s="553">
        <v>0</v>
      </c>
      <c r="P241" s="553">
        <v>0</v>
      </c>
      <c r="Q241" s="553">
        <v>2</v>
      </c>
      <c r="R241" s="553">
        <v>43</v>
      </c>
      <c r="S241" s="552">
        <v>0</v>
      </c>
      <c r="T241" s="552">
        <v>0</v>
      </c>
      <c r="U241" s="552">
        <v>0</v>
      </c>
      <c r="V241" s="552">
        <v>0</v>
      </c>
      <c r="W241" s="552">
        <v>30</v>
      </c>
      <c r="X241" s="554">
        <f t="shared" si="50"/>
        <v>3019</v>
      </c>
      <c r="Y241" s="554">
        <f t="shared" si="51"/>
        <v>75</v>
      </c>
      <c r="Z241" s="554">
        <f t="shared" si="48"/>
        <v>3094</v>
      </c>
    </row>
    <row r="242" spans="1:26" ht="25.5" hidden="1" outlineLevel="1">
      <c r="A242" s="781"/>
      <c r="B242" s="781"/>
      <c r="C242" s="551" t="s">
        <v>308</v>
      </c>
      <c r="D242" s="553">
        <v>13</v>
      </c>
      <c r="E242" s="553">
        <v>39</v>
      </c>
      <c r="F242" s="553">
        <v>126</v>
      </c>
      <c r="G242" s="553">
        <v>84</v>
      </c>
      <c r="H242" s="553">
        <v>3216</v>
      </c>
      <c r="I242" s="552">
        <v>0</v>
      </c>
      <c r="J242" s="552">
        <v>0</v>
      </c>
      <c r="K242" s="552">
        <v>0</v>
      </c>
      <c r="L242" s="552">
        <v>0</v>
      </c>
      <c r="M242" s="553">
        <v>79</v>
      </c>
      <c r="N242" s="553">
        <v>0</v>
      </c>
      <c r="O242" s="553">
        <v>1</v>
      </c>
      <c r="P242" s="553">
        <v>0</v>
      </c>
      <c r="Q242" s="553">
        <v>0</v>
      </c>
      <c r="R242" s="553">
        <v>91</v>
      </c>
      <c r="S242" s="552">
        <v>0</v>
      </c>
      <c r="T242" s="552">
        <v>0</v>
      </c>
      <c r="U242" s="552">
        <v>0</v>
      </c>
      <c r="V242" s="552">
        <v>0</v>
      </c>
      <c r="W242" s="553">
        <v>2</v>
      </c>
      <c r="X242" s="554">
        <f t="shared" si="50"/>
        <v>3570</v>
      </c>
      <c r="Y242" s="554">
        <f t="shared" si="51"/>
        <v>81</v>
      </c>
      <c r="Z242" s="554">
        <f t="shared" si="48"/>
        <v>3651</v>
      </c>
    </row>
    <row r="243" spans="1:26" ht="25.5" hidden="1" outlineLevel="1">
      <c r="A243" s="781"/>
      <c r="B243" s="781"/>
      <c r="C243" s="551" t="s">
        <v>309</v>
      </c>
      <c r="D243" s="552">
        <v>0</v>
      </c>
      <c r="E243" s="553">
        <v>0</v>
      </c>
      <c r="F243" s="552">
        <v>0</v>
      </c>
      <c r="G243" s="553">
        <v>0</v>
      </c>
      <c r="H243" s="553">
        <v>436</v>
      </c>
      <c r="I243" s="552">
        <v>0</v>
      </c>
      <c r="J243" s="552">
        <v>0</v>
      </c>
      <c r="K243" s="552">
        <v>0</v>
      </c>
      <c r="L243" s="552">
        <v>0</v>
      </c>
      <c r="M243" s="552">
        <v>0</v>
      </c>
      <c r="N243" s="552">
        <v>0</v>
      </c>
      <c r="O243" s="553">
        <v>0</v>
      </c>
      <c r="P243" s="552">
        <v>0</v>
      </c>
      <c r="Q243" s="553">
        <v>0</v>
      </c>
      <c r="R243" s="553">
        <v>28</v>
      </c>
      <c r="S243" s="552">
        <v>0</v>
      </c>
      <c r="T243" s="552">
        <v>0</v>
      </c>
      <c r="U243" s="552">
        <v>0</v>
      </c>
      <c r="V243" s="552">
        <v>0</v>
      </c>
      <c r="W243" s="552">
        <v>0</v>
      </c>
      <c r="X243" s="554">
        <f t="shared" si="50"/>
        <v>464</v>
      </c>
      <c r="Y243" s="554">
        <f t="shared" si="51"/>
        <v>0</v>
      </c>
      <c r="Z243" s="554">
        <f t="shared" si="48"/>
        <v>464</v>
      </c>
    </row>
    <row r="244" spans="1:26" hidden="1" outlineLevel="1">
      <c r="A244" s="781"/>
      <c r="B244" s="781" t="s">
        <v>310</v>
      </c>
      <c r="C244" s="551" t="s">
        <v>311</v>
      </c>
      <c r="D244" s="553">
        <v>117</v>
      </c>
      <c r="E244" s="553">
        <v>364</v>
      </c>
      <c r="F244" s="553">
        <v>675</v>
      </c>
      <c r="G244" s="553">
        <v>252</v>
      </c>
      <c r="H244" s="553">
        <v>22467</v>
      </c>
      <c r="I244" s="553">
        <v>0</v>
      </c>
      <c r="J244" s="553">
        <v>0</v>
      </c>
      <c r="K244" s="553">
        <v>18</v>
      </c>
      <c r="L244" s="553">
        <v>0</v>
      </c>
      <c r="M244" s="553">
        <v>176</v>
      </c>
      <c r="N244" s="553">
        <v>0</v>
      </c>
      <c r="O244" s="553">
        <v>0</v>
      </c>
      <c r="P244" s="553">
        <v>3</v>
      </c>
      <c r="Q244" s="553">
        <v>0</v>
      </c>
      <c r="R244" s="553">
        <v>746</v>
      </c>
      <c r="S244" s="553">
        <v>0</v>
      </c>
      <c r="T244" s="553">
        <v>0</v>
      </c>
      <c r="U244" s="553">
        <v>0</v>
      </c>
      <c r="V244" s="553">
        <v>0</v>
      </c>
      <c r="W244" s="553">
        <v>0</v>
      </c>
      <c r="X244" s="554">
        <f t="shared" si="50"/>
        <v>24624</v>
      </c>
      <c r="Y244" s="554">
        <f t="shared" si="51"/>
        <v>194</v>
      </c>
      <c r="Z244" s="554">
        <f t="shared" si="48"/>
        <v>24818</v>
      </c>
    </row>
    <row r="245" spans="1:26" hidden="1" outlineLevel="1">
      <c r="A245" s="781"/>
      <c r="B245" s="781"/>
      <c r="C245" s="551" t="s">
        <v>312</v>
      </c>
      <c r="D245" s="553">
        <v>15</v>
      </c>
      <c r="E245" s="553">
        <v>36</v>
      </c>
      <c r="F245" s="553">
        <v>78</v>
      </c>
      <c r="G245" s="553">
        <v>28</v>
      </c>
      <c r="H245" s="553">
        <v>5789</v>
      </c>
      <c r="I245" s="552">
        <v>0</v>
      </c>
      <c r="J245" s="552">
        <v>0</v>
      </c>
      <c r="K245" s="552">
        <v>0</v>
      </c>
      <c r="L245" s="552">
        <v>0</v>
      </c>
      <c r="M245" s="553">
        <v>34</v>
      </c>
      <c r="N245" s="553">
        <v>0</v>
      </c>
      <c r="O245" s="553">
        <v>0</v>
      </c>
      <c r="P245" s="553">
        <v>3</v>
      </c>
      <c r="Q245" s="553">
        <v>0</v>
      </c>
      <c r="R245" s="553">
        <v>99</v>
      </c>
      <c r="S245" s="552">
        <v>0</v>
      </c>
      <c r="T245" s="552">
        <v>0</v>
      </c>
      <c r="U245" s="552">
        <v>0</v>
      </c>
      <c r="V245" s="552">
        <v>0</v>
      </c>
      <c r="W245" s="553">
        <v>0</v>
      </c>
      <c r="X245" s="554">
        <f t="shared" si="50"/>
        <v>6048</v>
      </c>
      <c r="Y245" s="554">
        <f t="shared" si="51"/>
        <v>34</v>
      </c>
      <c r="Z245" s="554">
        <f t="shared" si="48"/>
        <v>6082</v>
      </c>
    </row>
    <row r="246" spans="1:26" ht="25.5" hidden="1" outlineLevel="1">
      <c r="A246" s="781"/>
      <c r="B246" s="781"/>
      <c r="C246" s="551" t="s">
        <v>313</v>
      </c>
      <c r="D246" s="553">
        <v>10</v>
      </c>
      <c r="E246" s="553">
        <v>78</v>
      </c>
      <c r="F246" s="553">
        <v>138</v>
      </c>
      <c r="G246" s="553">
        <v>44</v>
      </c>
      <c r="H246" s="553">
        <v>8626</v>
      </c>
      <c r="I246" s="553">
        <v>1</v>
      </c>
      <c r="J246" s="553">
        <v>2</v>
      </c>
      <c r="K246" s="553">
        <v>3</v>
      </c>
      <c r="L246" s="553">
        <v>0</v>
      </c>
      <c r="M246" s="553">
        <v>301</v>
      </c>
      <c r="N246" s="553">
        <v>0</v>
      </c>
      <c r="O246" s="553">
        <v>0</v>
      </c>
      <c r="P246" s="553">
        <v>0</v>
      </c>
      <c r="Q246" s="553">
        <v>0</v>
      </c>
      <c r="R246" s="553">
        <v>280</v>
      </c>
      <c r="S246" s="553">
        <v>0</v>
      </c>
      <c r="T246" s="553">
        <v>0</v>
      </c>
      <c r="U246" s="553">
        <v>0</v>
      </c>
      <c r="V246" s="553">
        <v>0</v>
      </c>
      <c r="W246" s="553">
        <v>14</v>
      </c>
      <c r="X246" s="554">
        <f t="shared" si="50"/>
        <v>9176</v>
      </c>
      <c r="Y246" s="554">
        <f t="shared" si="51"/>
        <v>321</v>
      </c>
      <c r="Z246" s="554">
        <f t="shared" si="48"/>
        <v>9497</v>
      </c>
    </row>
    <row r="247" spans="1:26" ht="25.5" hidden="1" outlineLevel="1">
      <c r="A247" s="781"/>
      <c r="B247" s="781"/>
      <c r="C247" s="551" t="s">
        <v>314</v>
      </c>
      <c r="D247" s="553">
        <v>13</v>
      </c>
      <c r="E247" s="553">
        <v>26</v>
      </c>
      <c r="F247" s="553">
        <v>105</v>
      </c>
      <c r="G247" s="553">
        <v>36</v>
      </c>
      <c r="H247" s="553">
        <v>3396</v>
      </c>
      <c r="I247" s="552">
        <v>0</v>
      </c>
      <c r="J247" s="553">
        <v>0</v>
      </c>
      <c r="K247" s="553">
        <v>6</v>
      </c>
      <c r="L247" s="552">
        <v>4</v>
      </c>
      <c r="M247" s="552">
        <v>7</v>
      </c>
      <c r="N247" s="553">
        <v>0</v>
      </c>
      <c r="O247" s="553">
        <v>0</v>
      </c>
      <c r="P247" s="553">
        <v>0</v>
      </c>
      <c r="Q247" s="553">
        <v>0</v>
      </c>
      <c r="R247" s="553">
        <v>55</v>
      </c>
      <c r="S247" s="552">
        <v>0</v>
      </c>
      <c r="T247" s="553">
        <v>0</v>
      </c>
      <c r="U247" s="553">
        <v>0</v>
      </c>
      <c r="V247" s="552">
        <v>0</v>
      </c>
      <c r="W247" s="552">
        <v>0</v>
      </c>
      <c r="X247" s="554">
        <f t="shared" si="50"/>
        <v>3631</v>
      </c>
      <c r="Y247" s="554">
        <f t="shared" si="51"/>
        <v>17</v>
      </c>
      <c r="Z247" s="554">
        <f t="shared" si="48"/>
        <v>3648</v>
      </c>
    </row>
    <row r="248" spans="1:26" ht="26.25" customHeight="1" collapsed="1">
      <c r="A248" s="777" t="s">
        <v>315</v>
      </c>
      <c r="B248" s="777"/>
      <c r="C248" s="777"/>
      <c r="D248" s="549">
        <f t="shared" ref="D248:Z248" si="52">SUM(D249:D265)</f>
        <v>669</v>
      </c>
      <c r="E248" s="549">
        <f t="shared" si="52"/>
        <v>2048</v>
      </c>
      <c r="F248" s="549">
        <f t="shared" si="52"/>
        <v>4150</v>
      </c>
      <c r="G248" s="549">
        <f t="shared" si="52"/>
        <v>1692</v>
      </c>
      <c r="H248" s="549">
        <f t="shared" si="52"/>
        <v>236184</v>
      </c>
      <c r="I248" s="549">
        <f t="shared" si="52"/>
        <v>34</v>
      </c>
      <c r="J248" s="549">
        <f t="shared" si="52"/>
        <v>166</v>
      </c>
      <c r="K248" s="549">
        <f t="shared" si="52"/>
        <v>261</v>
      </c>
      <c r="L248" s="549">
        <f t="shared" si="52"/>
        <v>118</v>
      </c>
      <c r="M248" s="549">
        <f t="shared" si="52"/>
        <v>15367</v>
      </c>
      <c r="N248" s="549">
        <f t="shared" si="52"/>
        <v>4</v>
      </c>
      <c r="O248" s="549">
        <f t="shared" si="52"/>
        <v>16</v>
      </c>
      <c r="P248" s="549">
        <f t="shared" si="52"/>
        <v>17</v>
      </c>
      <c r="Q248" s="549">
        <f t="shared" si="52"/>
        <v>32</v>
      </c>
      <c r="R248" s="549">
        <f t="shared" si="52"/>
        <v>7198</v>
      </c>
      <c r="S248" s="549">
        <f t="shared" si="52"/>
        <v>0</v>
      </c>
      <c r="T248" s="549">
        <f t="shared" si="52"/>
        <v>2</v>
      </c>
      <c r="U248" s="549">
        <f t="shared" si="52"/>
        <v>0</v>
      </c>
      <c r="V248" s="549">
        <f t="shared" si="52"/>
        <v>2</v>
      </c>
      <c r="W248" s="549">
        <f t="shared" si="52"/>
        <v>487</v>
      </c>
      <c r="X248" s="550">
        <f t="shared" si="52"/>
        <v>252010</v>
      </c>
      <c r="Y248" s="550">
        <f t="shared" si="52"/>
        <v>16437</v>
      </c>
      <c r="Z248" s="550">
        <f t="shared" si="52"/>
        <v>268447</v>
      </c>
    </row>
    <row r="249" spans="1:26" ht="25.5" hidden="1" outlineLevel="1">
      <c r="A249" s="781" t="s">
        <v>315</v>
      </c>
      <c r="B249" s="781" t="s">
        <v>316</v>
      </c>
      <c r="C249" s="551" t="s">
        <v>317</v>
      </c>
      <c r="D249" s="553">
        <v>57</v>
      </c>
      <c r="E249" s="553">
        <v>144</v>
      </c>
      <c r="F249" s="553">
        <v>291</v>
      </c>
      <c r="G249" s="553">
        <v>134</v>
      </c>
      <c r="H249" s="553">
        <v>22010</v>
      </c>
      <c r="I249" s="553">
        <v>1</v>
      </c>
      <c r="J249" s="553">
        <v>6</v>
      </c>
      <c r="K249" s="553">
        <v>15</v>
      </c>
      <c r="L249" s="553">
        <v>10</v>
      </c>
      <c r="M249" s="553">
        <v>484</v>
      </c>
      <c r="N249" s="553">
        <v>0</v>
      </c>
      <c r="O249" s="553">
        <v>0</v>
      </c>
      <c r="P249" s="553">
        <v>3</v>
      </c>
      <c r="Q249" s="553">
        <v>14</v>
      </c>
      <c r="R249" s="553">
        <v>765</v>
      </c>
      <c r="S249" s="553">
        <v>0</v>
      </c>
      <c r="T249" s="553">
        <v>0</v>
      </c>
      <c r="U249" s="553">
        <v>0</v>
      </c>
      <c r="V249" s="553">
        <v>2</v>
      </c>
      <c r="W249" s="553">
        <v>7</v>
      </c>
      <c r="X249" s="554">
        <f t="shared" ref="X249:X265" si="53">D249+E249+F249+G249+H249+N249+O249+P249+Q249+R249</f>
        <v>23418</v>
      </c>
      <c r="Y249" s="554">
        <f t="shared" ref="Y249:Y265" si="54">I249+J249+K249+L249+M249+S249+T249+U249+V249+W249</f>
        <v>525</v>
      </c>
      <c r="Z249" s="554">
        <f t="shared" si="48"/>
        <v>23943</v>
      </c>
    </row>
    <row r="250" spans="1:26" ht="25.5" hidden="1" outlineLevel="1">
      <c r="A250" s="781"/>
      <c r="B250" s="781"/>
      <c r="C250" s="551" t="s">
        <v>318</v>
      </c>
      <c r="D250" s="553">
        <v>45</v>
      </c>
      <c r="E250" s="553">
        <v>168</v>
      </c>
      <c r="F250" s="553">
        <v>325</v>
      </c>
      <c r="G250" s="553">
        <v>139</v>
      </c>
      <c r="H250" s="553">
        <v>25336</v>
      </c>
      <c r="I250" s="553">
        <v>3</v>
      </c>
      <c r="J250" s="553">
        <v>10</v>
      </c>
      <c r="K250" s="552">
        <v>18</v>
      </c>
      <c r="L250" s="553">
        <v>0</v>
      </c>
      <c r="M250" s="553">
        <v>620</v>
      </c>
      <c r="N250" s="553">
        <v>0</v>
      </c>
      <c r="O250" s="553">
        <v>0</v>
      </c>
      <c r="P250" s="553">
        <v>2</v>
      </c>
      <c r="Q250" s="553">
        <v>1</v>
      </c>
      <c r="R250" s="553">
        <v>880</v>
      </c>
      <c r="S250" s="553">
        <v>0</v>
      </c>
      <c r="T250" s="553">
        <v>0</v>
      </c>
      <c r="U250" s="552">
        <v>0</v>
      </c>
      <c r="V250" s="553">
        <v>0</v>
      </c>
      <c r="W250" s="553">
        <v>12</v>
      </c>
      <c r="X250" s="554">
        <f t="shared" si="53"/>
        <v>26896</v>
      </c>
      <c r="Y250" s="554">
        <f t="shared" si="54"/>
        <v>663</v>
      </c>
      <c r="Z250" s="554">
        <f t="shared" si="48"/>
        <v>27559</v>
      </c>
    </row>
    <row r="251" spans="1:26" ht="76.5" hidden="1" outlineLevel="1">
      <c r="A251" s="781"/>
      <c r="B251" s="781" t="s">
        <v>319</v>
      </c>
      <c r="C251" s="551" t="s">
        <v>320</v>
      </c>
      <c r="D251" s="553">
        <v>33</v>
      </c>
      <c r="E251" s="553">
        <v>68</v>
      </c>
      <c r="F251" s="553">
        <v>141</v>
      </c>
      <c r="G251" s="553">
        <v>92</v>
      </c>
      <c r="H251" s="553">
        <v>8284</v>
      </c>
      <c r="I251" s="553">
        <v>0</v>
      </c>
      <c r="J251" s="553">
        <v>2</v>
      </c>
      <c r="K251" s="553">
        <v>9</v>
      </c>
      <c r="L251" s="552">
        <v>0</v>
      </c>
      <c r="M251" s="553">
        <v>161</v>
      </c>
      <c r="N251" s="553">
        <v>1</v>
      </c>
      <c r="O251" s="553">
        <v>0</v>
      </c>
      <c r="P251" s="553">
        <v>0</v>
      </c>
      <c r="Q251" s="553">
        <v>0</v>
      </c>
      <c r="R251" s="553">
        <v>307</v>
      </c>
      <c r="S251" s="553">
        <v>0</v>
      </c>
      <c r="T251" s="553">
        <v>0</v>
      </c>
      <c r="U251" s="553">
        <v>0</v>
      </c>
      <c r="V251" s="552">
        <v>0</v>
      </c>
      <c r="W251" s="553">
        <v>1</v>
      </c>
      <c r="X251" s="554">
        <f t="shared" si="53"/>
        <v>8926</v>
      </c>
      <c r="Y251" s="554">
        <f t="shared" si="54"/>
        <v>173</v>
      </c>
      <c r="Z251" s="554">
        <f t="shared" si="48"/>
        <v>9099</v>
      </c>
    </row>
    <row r="252" spans="1:26" ht="63.75" hidden="1" outlineLevel="1">
      <c r="A252" s="781"/>
      <c r="B252" s="781"/>
      <c r="C252" s="551" t="s">
        <v>321</v>
      </c>
      <c r="D252" s="553">
        <v>6</v>
      </c>
      <c r="E252" s="553">
        <v>24</v>
      </c>
      <c r="F252" s="553">
        <v>48</v>
      </c>
      <c r="G252" s="553">
        <v>20</v>
      </c>
      <c r="H252" s="553">
        <v>3327</v>
      </c>
      <c r="I252" s="552">
        <v>0</v>
      </c>
      <c r="J252" s="552">
        <v>0</v>
      </c>
      <c r="K252" s="552">
        <v>0</v>
      </c>
      <c r="L252" s="553">
        <v>0</v>
      </c>
      <c r="M252" s="553">
        <v>106</v>
      </c>
      <c r="N252" s="553">
        <v>0</v>
      </c>
      <c r="O252" s="553">
        <v>0</v>
      </c>
      <c r="P252" s="553">
        <v>0</v>
      </c>
      <c r="Q252" s="553">
        <v>0</v>
      </c>
      <c r="R252" s="553">
        <v>84</v>
      </c>
      <c r="S252" s="552">
        <v>0</v>
      </c>
      <c r="T252" s="552">
        <v>0</v>
      </c>
      <c r="U252" s="552">
        <v>0</v>
      </c>
      <c r="V252" s="553">
        <v>0</v>
      </c>
      <c r="W252" s="553">
        <v>2</v>
      </c>
      <c r="X252" s="554">
        <f t="shared" si="53"/>
        <v>3509</v>
      </c>
      <c r="Y252" s="554">
        <f t="shared" si="54"/>
        <v>108</v>
      </c>
      <c r="Z252" s="554">
        <f t="shared" si="48"/>
        <v>3617</v>
      </c>
    </row>
    <row r="253" spans="1:26" ht="102" hidden="1" outlineLevel="1">
      <c r="A253" s="781"/>
      <c r="B253" s="551" t="s">
        <v>322</v>
      </c>
      <c r="C253" s="551" t="s">
        <v>323</v>
      </c>
      <c r="D253" s="553">
        <v>0</v>
      </c>
      <c r="E253" s="553">
        <v>4</v>
      </c>
      <c r="F253" s="553">
        <v>9</v>
      </c>
      <c r="G253" s="552">
        <v>24</v>
      </c>
      <c r="H253" s="553">
        <v>990</v>
      </c>
      <c r="I253" s="552">
        <v>0</v>
      </c>
      <c r="J253" s="552">
        <v>0</v>
      </c>
      <c r="K253" s="552">
        <v>0</v>
      </c>
      <c r="L253" s="552">
        <v>0</v>
      </c>
      <c r="M253" s="552">
        <v>0</v>
      </c>
      <c r="N253" s="553">
        <v>0</v>
      </c>
      <c r="O253" s="553">
        <v>0</v>
      </c>
      <c r="P253" s="553">
        <v>0</v>
      </c>
      <c r="Q253" s="552">
        <v>0</v>
      </c>
      <c r="R253" s="553">
        <v>16</v>
      </c>
      <c r="S253" s="552">
        <v>0</v>
      </c>
      <c r="T253" s="552">
        <v>0</v>
      </c>
      <c r="U253" s="552">
        <v>0</v>
      </c>
      <c r="V253" s="552">
        <v>0</v>
      </c>
      <c r="W253" s="552">
        <v>0</v>
      </c>
      <c r="X253" s="554">
        <f t="shared" si="53"/>
        <v>1043</v>
      </c>
      <c r="Y253" s="554">
        <f t="shared" si="54"/>
        <v>0</v>
      </c>
      <c r="Z253" s="554">
        <f t="shared" si="48"/>
        <v>1043</v>
      </c>
    </row>
    <row r="254" spans="1:26" ht="51" hidden="1" outlineLevel="1">
      <c r="A254" s="781"/>
      <c r="B254" s="551" t="s">
        <v>324</v>
      </c>
      <c r="C254" s="551" t="s">
        <v>325</v>
      </c>
      <c r="D254" s="553">
        <v>2</v>
      </c>
      <c r="E254" s="553">
        <v>14</v>
      </c>
      <c r="F254" s="553">
        <v>18</v>
      </c>
      <c r="G254" s="552">
        <v>20</v>
      </c>
      <c r="H254" s="553">
        <v>1751</v>
      </c>
      <c r="I254" s="552">
        <v>0</v>
      </c>
      <c r="J254" s="552">
        <v>2</v>
      </c>
      <c r="K254" s="553">
        <v>0</v>
      </c>
      <c r="L254" s="552">
        <v>0</v>
      </c>
      <c r="M254" s="553">
        <v>29</v>
      </c>
      <c r="N254" s="553">
        <v>0</v>
      </c>
      <c r="O254" s="553">
        <v>0</v>
      </c>
      <c r="P254" s="553">
        <v>0</v>
      </c>
      <c r="Q254" s="552">
        <v>0</v>
      </c>
      <c r="R254" s="553">
        <v>85</v>
      </c>
      <c r="S254" s="552">
        <v>0</v>
      </c>
      <c r="T254" s="552">
        <v>0</v>
      </c>
      <c r="U254" s="553">
        <v>0</v>
      </c>
      <c r="V254" s="552">
        <v>0</v>
      </c>
      <c r="W254" s="553">
        <v>0</v>
      </c>
      <c r="X254" s="554">
        <f t="shared" si="53"/>
        <v>1890</v>
      </c>
      <c r="Y254" s="554">
        <f t="shared" si="54"/>
        <v>31</v>
      </c>
      <c r="Z254" s="554">
        <f t="shared" si="48"/>
        <v>1921</v>
      </c>
    </row>
    <row r="255" spans="1:26" ht="127.5" hidden="1" outlineLevel="1">
      <c r="A255" s="781"/>
      <c r="B255" s="551" t="s">
        <v>326</v>
      </c>
      <c r="C255" s="551" t="s">
        <v>327</v>
      </c>
      <c r="D255" s="553">
        <v>44</v>
      </c>
      <c r="E255" s="553">
        <v>116</v>
      </c>
      <c r="F255" s="553">
        <v>254</v>
      </c>
      <c r="G255" s="553">
        <v>108</v>
      </c>
      <c r="H255" s="553">
        <v>19159</v>
      </c>
      <c r="I255" s="553">
        <v>3</v>
      </c>
      <c r="J255" s="553">
        <v>8</v>
      </c>
      <c r="K255" s="553">
        <v>18</v>
      </c>
      <c r="L255" s="552">
        <v>8</v>
      </c>
      <c r="M255" s="553">
        <v>1216</v>
      </c>
      <c r="N255" s="553">
        <v>0</v>
      </c>
      <c r="O255" s="553">
        <v>0</v>
      </c>
      <c r="P255" s="553">
        <v>1</v>
      </c>
      <c r="Q255" s="553">
        <v>0</v>
      </c>
      <c r="R255" s="553">
        <v>325</v>
      </c>
      <c r="S255" s="553">
        <v>0</v>
      </c>
      <c r="T255" s="553">
        <v>0</v>
      </c>
      <c r="U255" s="553">
        <v>0</v>
      </c>
      <c r="V255" s="552">
        <v>0</v>
      </c>
      <c r="W255" s="553">
        <v>59</v>
      </c>
      <c r="X255" s="554">
        <f t="shared" si="53"/>
        <v>20007</v>
      </c>
      <c r="Y255" s="554">
        <f t="shared" si="54"/>
        <v>1312</v>
      </c>
      <c r="Z255" s="554">
        <f t="shared" si="48"/>
        <v>21319</v>
      </c>
    </row>
    <row r="256" spans="1:26" ht="38.25" hidden="1" outlineLevel="1">
      <c r="A256" s="781"/>
      <c r="B256" s="781" t="s">
        <v>328</v>
      </c>
      <c r="C256" s="551" t="s">
        <v>329</v>
      </c>
      <c r="D256" s="553">
        <v>26</v>
      </c>
      <c r="E256" s="553">
        <v>96</v>
      </c>
      <c r="F256" s="553">
        <v>171</v>
      </c>
      <c r="G256" s="553">
        <v>60</v>
      </c>
      <c r="H256" s="553">
        <v>7684</v>
      </c>
      <c r="I256" s="553">
        <v>3</v>
      </c>
      <c r="J256" s="553">
        <v>2</v>
      </c>
      <c r="K256" s="553">
        <v>18</v>
      </c>
      <c r="L256" s="553">
        <v>8</v>
      </c>
      <c r="M256" s="553">
        <v>1121</v>
      </c>
      <c r="N256" s="553">
        <v>0</v>
      </c>
      <c r="O256" s="553">
        <v>0</v>
      </c>
      <c r="P256" s="553">
        <v>0</v>
      </c>
      <c r="Q256" s="553">
        <v>0</v>
      </c>
      <c r="R256" s="553">
        <v>251</v>
      </c>
      <c r="S256" s="553">
        <v>0</v>
      </c>
      <c r="T256" s="553">
        <v>0</v>
      </c>
      <c r="U256" s="553">
        <v>0</v>
      </c>
      <c r="V256" s="553">
        <v>0</v>
      </c>
      <c r="W256" s="553">
        <v>46</v>
      </c>
      <c r="X256" s="554">
        <f t="shared" si="53"/>
        <v>8288</v>
      </c>
      <c r="Y256" s="554">
        <f t="shared" si="54"/>
        <v>1198</v>
      </c>
      <c r="Z256" s="554">
        <f t="shared" si="48"/>
        <v>9486</v>
      </c>
    </row>
    <row r="257" spans="1:26" ht="38.25" hidden="1" outlineLevel="1">
      <c r="A257" s="781"/>
      <c r="B257" s="781"/>
      <c r="C257" s="551" t="s">
        <v>330</v>
      </c>
      <c r="D257" s="553">
        <v>248</v>
      </c>
      <c r="E257" s="553">
        <v>746</v>
      </c>
      <c r="F257" s="553">
        <v>1648</v>
      </c>
      <c r="G257" s="553">
        <v>552</v>
      </c>
      <c r="H257" s="553">
        <v>75890</v>
      </c>
      <c r="I257" s="553">
        <v>10</v>
      </c>
      <c r="J257" s="553">
        <v>40</v>
      </c>
      <c r="K257" s="553">
        <v>60</v>
      </c>
      <c r="L257" s="553">
        <v>48</v>
      </c>
      <c r="M257" s="553">
        <v>5861</v>
      </c>
      <c r="N257" s="553">
        <v>2</v>
      </c>
      <c r="O257" s="553">
        <v>10</v>
      </c>
      <c r="P257" s="553">
        <v>8</v>
      </c>
      <c r="Q257" s="553">
        <v>0</v>
      </c>
      <c r="R257" s="553">
        <v>2119</v>
      </c>
      <c r="S257" s="553">
        <v>0</v>
      </c>
      <c r="T257" s="553">
        <v>2</v>
      </c>
      <c r="U257" s="553">
        <v>0</v>
      </c>
      <c r="V257" s="553">
        <v>0</v>
      </c>
      <c r="W257" s="553">
        <v>276</v>
      </c>
      <c r="X257" s="554">
        <f t="shared" si="53"/>
        <v>81223</v>
      </c>
      <c r="Y257" s="554">
        <f t="shared" si="54"/>
        <v>6297</v>
      </c>
      <c r="Z257" s="554">
        <f t="shared" si="48"/>
        <v>87520</v>
      </c>
    </row>
    <row r="258" spans="1:26" ht="38.25" hidden="1" outlineLevel="1">
      <c r="A258" s="781"/>
      <c r="B258" s="781" t="s">
        <v>331</v>
      </c>
      <c r="C258" s="551" t="s">
        <v>332</v>
      </c>
      <c r="D258" s="553">
        <v>13</v>
      </c>
      <c r="E258" s="553">
        <v>40</v>
      </c>
      <c r="F258" s="553">
        <v>54</v>
      </c>
      <c r="G258" s="553">
        <v>28</v>
      </c>
      <c r="H258" s="553">
        <v>2299</v>
      </c>
      <c r="I258" s="552">
        <v>4</v>
      </c>
      <c r="J258" s="552">
        <v>36</v>
      </c>
      <c r="K258" s="552">
        <v>39</v>
      </c>
      <c r="L258" s="553">
        <v>8</v>
      </c>
      <c r="M258" s="553">
        <v>344</v>
      </c>
      <c r="N258" s="553">
        <v>0</v>
      </c>
      <c r="O258" s="553">
        <v>0</v>
      </c>
      <c r="P258" s="553">
        <v>0</v>
      </c>
      <c r="Q258" s="553">
        <v>0</v>
      </c>
      <c r="R258" s="553">
        <v>61</v>
      </c>
      <c r="S258" s="552">
        <v>0</v>
      </c>
      <c r="T258" s="552">
        <v>0</v>
      </c>
      <c r="U258" s="552">
        <v>0</v>
      </c>
      <c r="V258" s="553">
        <v>0</v>
      </c>
      <c r="W258" s="553">
        <v>19</v>
      </c>
      <c r="X258" s="554">
        <f t="shared" si="53"/>
        <v>2495</v>
      </c>
      <c r="Y258" s="554">
        <f t="shared" si="54"/>
        <v>450</v>
      </c>
      <c r="Z258" s="554">
        <f t="shared" si="48"/>
        <v>2945</v>
      </c>
    </row>
    <row r="259" spans="1:26" ht="25.5" hidden="1" outlineLevel="1">
      <c r="A259" s="781"/>
      <c r="B259" s="781"/>
      <c r="C259" s="551" t="s">
        <v>333</v>
      </c>
      <c r="D259" s="553">
        <v>18</v>
      </c>
      <c r="E259" s="553">
        <v>74</v>
      </c>
      <c r="F259" s="553">
        <v>66</v>
      </c>
      <c r="G259" s="553">
        <v>16</v>
      </c>
      <c r="H259" s="553">
        <v>3236</v>
      </c>
      <c r="I259" s="552">
        <v>1</v>
      </c>
      <c r="J259" s="552">
        <v>8</v>
      </c>
      <c r="K259" s="553">
        <v>6</v>
      </c>
      <c r="L259" s="553">
        <v>8</v>
      </c>
      <c r="M259" s="553">
        <v>449</v>
      </c>
      <c r="N259" s="553">
        <v>0</v>
      </c>
      <c r="O259" s="553">
        <v>2</v>
      </c>
      <c r="P259" s="553">
        <v>0</v>
      </c>
      <c r="Q259" s="553">
        <v>0</v>
      </c>
      <c r="R259" s="553">
        <v>31</v>
      </c>
      <c r="S259" s="552">
        <v>0</v>
      </c>
      <c r="T259" s="552">
        <v>0</v>
      </c>
      <c r="U259" s="553">
        <v>0</v>
      </c>
      <c r="V259" s="553">
        <v>0</v>
      </c>
      <c r="W259" s="553">
        <v>0</v>
      </c>
      <c r="X259" s="554">
        <f t="shared" si="53"/>
        <v>3443</v>
      </c>
      <c r="Y259" s="554">
        <f t="shared" si="54"/>
        <v>472</v>
      </c>
      <c r="Z259" s="554">
        <f t="shared" si="48"/>
        <v>3915</v>
      </c>
    </row>
    <row r="260" spans="1:26" ht="51" hidden="1" outlineLevel="1">
      <c r="A260" s="781"/>
      <c r="B260" s="781"/>
      <c r="C260" s="551" t="s">
        <v>334</v>
      </c>
      <c r="D260" s="553">
        <v>27</v>
      </c>
      <c r="E260" s="553">
        <v>66</v>
      </c>
      <c r="F260" s="553">
        <v>144</v>
      </c>
      <c r="G260" s="553">
        <v>72</v>
      </c>
      <c r="H260" s="553">
        <v>8329</v>
      </c>
      <c r="I260" s="552">
        <v>0</v>
      </c>
      <c r="J260" s="553">
        <v>8</v>
      </c>
      <c r="K260" s="553">
        <v>9</v>
      </c>
      <c r="L260" s="553">
        <v>4</v>
      </c>
      <c r="M260" s="553">
        <v>488</v>
      </c>
      <c r="N260" s="553">
        <v>1</v>
      </c>
      <c r="O260" s="553">
        <v>2</v>
      </c>
      <c r="P260" s="553">
        <v>0</v>
      </c>
      <c r="Q260" s="553">
        <v>4</v>
      </c>
      <c r="R260" s="553">
        <v>136</v>
      </c>
      <c r="S260" s="552">
        <v>0</v>
      </c>
      <c r="T260" s="553">
        <v>0</v>
      </c>
      <c r="U260" s="553">
        <v>0</v>
      </c>
      <c r="V260" s="553">
        <v>0</v>
      </c>
      <c r="W260" s="553">
        <v>14</v>
      </c>
      <c r="X260" s="554">
        <f t="shared" si="53"/>
        <v>8781</v>
      </c>
      <c r="Y260" s="554">
        <f t="shared" si="54"/>
        <v>523</v>
      </c>
      <c r="Z260" s="554">
        <f t="shared" si="48"/>
        <v>9304</v>
      </c>
    </row>
    <row r="261" spans="1:26" ht="38.25" hidden="1" outlineLevel="1">
      <c r="A261" s="781"/>
      <c r="B261" s="781" t="s">
        <v>335</v>
      </c>
      <c r="C261" s="551" t="s">
        <v>336</v>
      </c>
      <c r="D261" s="553">
        <v>8</v>
      </c>
      <c r="E261" s="553">
        <v>20</v>
      </c>
      <c r="F261" s="553">
        <v>51</v>
      </c>
      <c r="G261" s="553">
        <v>13</v>
      </c>
      <c r="H261" s="553">
        <v>1344</v>
      </c>
      <c r="I261" s="552">
        <v>2</v>
      </c>
      <c r="J261" s="553">
        <v>12</v>
      </c>
      <c r="K261" s="553">
        <v>15</v>
      </c>
      <c r="L261" s="552">
        <v>0</v>
      </c>
      <c r="M261" s="553">
        <v>413</v>
      </c>
      <c r="N261" s="553">
        <v>0</v>
      </c>
      <c r="O261" s="553">
        <v>0</v>
      </c>
      <c r="P261" s="553">
        <v>0</v>
      </c>
      <c r="Q261" s="553">
        <v>3</v>
      </c>
      <c r="R261" s="553">
        <v>40</v>
      </c>
      <c r="S261" s="552">
        <v>0</v>
      </c>
      <c r="T261" s="553">
        <v>0</v>
      </c>
      <c r="U261" s="553">
        <v>0</v>
      </c>
      <c r="V261" s="552">
        <v>0</v>
      </c>
      <c r="W261" s="553">
        <v>4</v>
      </c>
      <c r="X261" s="554">
        <f t="shared" si="53"/>
        <v>1479</v>
      </c>
      <c r="Y261" s="554">
        <f t="shared" si="54"/>
        <v>446</v>
      </c>
      <c r="Z261" s="554">
        <f t="shared" si="48"/>
        <v>1925</v>
      </c>
    </row>
    <row r="262" spans="1:26" ht="38.25" hidden="1" outlineLevel="1">
      <c r="A262" s="781"/>
      <c r="B262" s="781"/>
      <c r="C262" s="551" t="s">
        <v>337</v>
      </c>
      <c r="D262" s="553">
        <v>43</v>
      </c>
      <c r="E262" s="553">
        <v>104</v>
      </c>
      <c r="F262" s="553">
        <v>243</v>
      </c>
      <c r="G262" s="553">
        <v>96</v>
      </c>
      <c r="H262" s="553">
        <v>15510</v>
      </c>
      <c r="I262" s="553">
        <v>3</v>
      </c>
      <c r="J262" s="553">
        <v>12</v>
      </c>
      <c r="K262" s="553">
        <v>15</v>
      </c>
      <c r="L262" s="552">
        <v>4</v>
      </c>
      <c r="M262" s="553">
        <v>1491</v>
      </c>
      <c r="N262" s="553">
        <v>0</v>
      </c>
      <c r="O262" s="553">
        <v>0</v>
      </c>
      <c r="P262" s="553">
        <v>0</v>
      </c>
      <c r="Q262" s="553">
        <v>0</v>
      </c>
      <c r="R262" s="553">
        <v>365</v>
      </c>
      <c r="S262" s="553">
        <v>0</v>
      </c>
      <c r="T262" s="553">
        <v>0</v>
      </c>
      <c r="U262" s="553">
        <v>0</v>
      </c>
      <c r="V262" s="552">
        <v>0</v>
      </c>
      <c r="W262" s="553">
        <v>25</v>
      </c>
      <c r="X262" s="554">
        <f t="shared" si="53"/>
        <v>16361</v>
      </c>
      <c r="Y262" s="554">
        <f t="shared" si="54"/>
        <v>1550</v>
      </c>
      <c r="Z262" s="554">
        <f t="shared" si="48"/>
        <v>17911</v>
      </c>
    </row>
    <row r="263" spans="1:26" ht="38.25" hidden="1" outlineLevel="1">
      <c r="A263" s="781"/>
      <c r="B263" s="781"/>
      <c r="C263" s="551" t="s">
        <v>338</v>
      </c>
      <c r="D263" s="553">
        <v>23</v>
      </c>
      <c r="E263" s="553">
        <v>94</v>
      </c>
      <c r="F263" s="553">
        <v>159</v>
      </c>
      <c r="G263" s="553">
        <v>116</v>
      </c>
      <c r="H263" s="553">
        <v>9922</v>
      </c>
      <c r="I263" s="553">
        <v>2</v>
      </c>
      <c r="J263" s="553">
        <v>0</v>
      </c>
      <c r="K263" s="552">
        <v>3</v>
      </c>
      <c r="L263" s="552">
        <v>8</v>
      </c>
      <c r="M263" s="553">
        <v>481</v>
      </c>
      <c r="N263" s="553">
        <v>0</v>
      </c>
      <c r="O263" s="553">
        <v>0</v>
      </c>
      <c r="P263" s="553">
        <v>0</v>
      </c>
      <c r="Q263" s="553">
        <v>0</v>
      </c>
      <c r="R263" s="553">
        <v>581</v>
      </c>
      <c r="S263" s="553">
        <v>0</v>
      </c>
      <c r="T263" s="553">
        <v>0</v>
      </c>
      <c r="U263" s="552">
        <v>0</v>
      </c>
      <c r="V263" s="552">
        <v>0</v>
      </c>
      <c r="W263" s="553">
        <v>3</v>
      </c>
      <c r="X263" s="554">
        <f t="shared" si="53"/>
        <v>10895</v>
      </c>
      <c r="Y263" s="554">
        <f t="shared" si="54"/>
        <v>497</v>
      </c>
      <c r="Z263" s="554">
        <f t="shared" si="48"/>
        <v>11392</v>
      </c>
    </row>
    <row r="264" spans="1:26" ht="51" hidden="1" outlineLevel="1">
      <c r="A264" s="781"/>
      <c r="B264" s="781"/>
      <c r="C264" s="551" t="s">
        <v>339</v>
      </c>
      <c r="D264" s="553">
        <v>10</v>
      </c>
      <c r="E264" s="553">
        <v>42</v>
      </c>
      <c r="F264" s="553">
        <v>78</v>
      </c>
      <c r="G264" s="553">
        <v>43</v>
      </c>
      <c r="H264" s="553">
        <v>3523</v>
      </c>
      <c r="I264" s="553">
        <v>0</v>
      </c>
      <c r="J264" s="553">
        <v>0</v>
      </c>
      <c r="K264" s="552">
        <v>0</v>
      </c>
      <c r="L264" s="552">
        <v>0</v>
      </c>
      <c r="M264" s="553">
        <v>172</v>
      </c>
      <c r="N264" s="553">
        <v>0</v>
      </c>
      <c r="O264" s="553">
        <v>0</v>
      </c>
      <c r="P264" s="553">
        <v>0</v>
      </c>
      <c r="Q264" s="553">
        <v>9</v>
      </c>
      <c r="R264" s="553">
        <v>100</v>
      </c>
      <c r="S264" s="553">
        <v>0</v>
      </c>
      <c r="T264" s="553">
        <v>0</v>
      </c>
      <c r="U264" s="552">
        <v>0</v>
      </c>
      <c r="V264" s="552">
        <v>0</v>
      </c>
      <c r="W264" s="553">
        <v>5</v>
      </c>
      <c r="X264" s="554">
        <f t="shared" si="53"/>
        <v>3805</v>
      </c>
      <c r="Y264" s="554">
        <f t="shared" si="54"/>
        <v>177</v>
      </c>
      <c r="Z264" s="554">
        <f t="shared" si="48"/>
        <v>3982</v>
      </c>
    </row>
    <row r="265" spans="1:26" ht="63.75" hidden="1" outlineLevel="1">
      <c r="A265" s="781"/>
      <c r="B265" s="781"/>
      <c r="C265" s="551" t="s">
        <v>340</v>
      </c>
      <c r="D265" s="553">
        <v>66</v>
      </c>
      <c r="E265" s="553">
        <v>228</v>
      </c>
      <c r="F265" s="553">
        <v>450</v>
      </c>
      <c r="G265" s="553">
        <v>159</v>
      </c>
      <c r="H265" s="553">
        <v>27590</v>
      </c>
      <c r="I265" s="553">
        <v>2</v>
      </c>
      <c r="J265" s="553">
        <v>20</v>
      </c>
      <c r="K265" s="553">
        <v>36</v>
      </c>
      <c r="L265" s="553">
        <v>12</v>
      </c>
      <c r="M265" s="553">
        <v>1931</v>
      </c>
      <c r="N265" s="553">
        <v>0</v>
      </c>
      <c r="O265" s="553">
        <v>2</v>
      </c>
      <c r="P265" s="553">
        <v>3</v>
      </c>
      <c r="Q265" s="553">
        <v>1</v>
      </c>
      <c r="R265" s="553">
        <v>1052</v>
      </c>
      <c r="S265" s="553">
        <v>0</v>
      </c>
      <c r="T265" s="553">
        <v>0</v>
      </c>
      <c r="U265" s="553">
        <v>0</v>
      </c>
      <c r="V265" s="553">
        <v>0</v>
      </c>
      <c r="W265" s="553">
        <v>14</v>
      </c>
      <c r="X265" s="554">
        <f t="shared" si="53"/>
        <v>29551</v>
      </c>
      <c r="Y265" s="554">
        <f t="shared" si="54"/>
        <v>2015</v>
      </c>
      <c r="Z265" s="554">
        <f t="shared" si="48"/>
        <v>31566</v>
      </c>
    </row>
    <row r="266" spans="1:26" ht="24.75" customHeight="1" collapsed="1">
      <c r="A266" s="777" t="s">
        <v>341</v>
      </c>
      <c r="B266" s="777"/>
      <c r="C266" s="777"/>
      <c r="D266" s="549">
        <f t="shared" ref="D266:Z266" si="55">SUM(D267:D276)</f>
        <v>29</v>
      </c>
      <c r="E266" s="549">
        <f t="shared" si="55"/>
        <v>68</v>
      </c>
      <c r="F266" s="549">
        <f t="shared" si="55"/>
        <v>155</v>
      </c>
      <c r="G266" s="549">
        <f t="shared" si="55"/>
        <v>112</v>
      </c>
      <c r="H266" s="549">
        <f t="shared" si="55"/>
        <v>6472</v>
      </c>
      <c r="I266" s="549">
        <f t="shared" si="55"/>
        <v>20</v>
      </c>
      <c r="J266" s="549">
        <f t="shared" si="55"/>
        <v>32</v>
      </c>
      <c r="K266" s="549">
        <f t="shared" si="55"/>
        <v>72</v>
      </c>
      <c r="L266" s="549">
        <f t="shared" si="55"/>
        <v>56</v>
      </c>
      <c r="M266" s="549">
        <f t="shared" si="55"/>
        <v>2364</v>
      </c>
      <c r="N266" s="549">
        <f t="shared" si="55"/>
        <v>0</v>
      </c>
      <c r="O266" s="549">
        <f t="shared" si="55"/>
        <v>0</v>
      </c>
      <c r="P266" s="549">
        <f t="shared" si="55"/>
        <v>1</v>
      </c>
      <c r="Q266" s="549">
        <f t="shared" si="55"/>
        <v>0</v>
      </c>
      <c r="R266" s="549">
        <f t="shared" si="55"/>
        <v>113</v>
      </c>
      <c r="S266" s="549">
        <f t="shared" si="55"/>
        <v>0</v>
      </c>
      <c r="T266" s="549">
        <f t="shared" si="55"/>
        <v>0</v>
      </c>
      <c r="U266" s="549">
        <f t="shared" si="55"/>
        <v>0</v>
      </c>
      <c r="V266" s="549">
        <f t="shared" si="55"/>
        <v>0</v>
      </c>
      <c r="W266" s="549">
        <f t="shared" si="55"/>
        <v>39</v>
      </c>
      <c r="X266" s="550">
        <f t="shared" si="55"/>
        <v>6950</v>
      </c>
      <c r="Y266" s="550">
        <f t="shared" si="55"/>
        <v>2583</v>
      </c>
      <c r="Z266" s="550">
        <f t="shared" si="55"/>
        <v>9533</v>
      </c>
    </row>
    <row r="267" spans="1:26" ht="25.5" hidden="1" outlineLevel="1">
      <c r="A267" s="781" t="s">
        <v>341</v>
      </c>
      <c r="B267" s="781" t="s">
        <v>342</v>
      </c>
      <c r="C267" s="551" t="s">
        <v>343</v>
      </c>
      <c r="D267" s="553">
        <v>10</v>
      </c>
      <c r="E267" s="553">
        <v>32</v>
      </c>
      <c r="F267" s="553">
        <v>51</v>
      </c>
      <c r="G267" s="553">
        <v>32</v>
      </c>
      <c r="H267" s="553">
        <v>2314</v>
      </c>
      <c r="I267" s="553">
        <v>5</v>
      </c>
      <c r="J267" s="553">
        <v>12</v>
      </c>
      <c r="K267" s="553">
        <v>21</v>
      </c>
      <c r="L267" s="553">
        <v>0</v>
      </c>
      <c r="M267" s="553">
        <v>834</v>
      </c>
      <c r="N267" s="553">
        <v>0</v>
      </c>
      <c r="O267" s="553">
        <v>0</v>
      </c>
      <c r="P267" s="553">
        <v>0</v>
      </c>
      <c r="Q267" s="553">
        <v>0</v>
      </c>
      <c r="R267" s="553">
        <v>52</v>
      </c>
      <c r="S267" s="553">
        <v>0</v>
      </c>
      <c r="T267" s="553">
        <v>0</v>
      </c>
      <c r="U267" s="553">
        <v>0</v>
      </c>
      <c r="V267" s="553">
        <v>0</v>
      </c>
      <c r="W267" s="553">
        <v>32</v>
      </c>
      <c r="X267" s="554">
        <f t="shared" ref="X267:X276" si="56">D267+E267+F267+G267+H267+N267+O267+P267+Q267+R267</f>
        <v>2491</v>
      </c>
      <c r="Y267" s="554">
        <f t="shared" ref="Y267:Y276" si="57">I267+J267+K267+L267+M267+S267+T267+U267+V267+W267</f>
        <v>904</v>
      </c>
      <c r="Z267" s="554">
        <f t="shared" si="48"/>
        <v>3395</v>
      </c>
    </row>
    <row r="268" spans="1:26" ht="25.5" hidden="1" outlineLevel="1">
      <c r="A268" s="781"/>
      <c r="B268" s="781"/>
      <c r="C268" s="551" t="s">
        <v>344</v>
      </c>
      <c r="D268" s="552">
        <v>0</v>
      </c>
      <c r="E268" s="552">
        <v>0</v>
      </c>
      <c r="F268" s="552">
        <v>0</v>
      </c>
      <c r="G268" s="552">
        <v>0</v>
      </c>
      <c r="H268" s="553">
        <v>0</v>
      </c>
      <c r="I268" s="552">
        <v>0</v>
      </c>
      <c r="J268" s="552">
        <v>0</v>
      </c>
      <c r="K268" s="552">
        <v>0</v>
      </c>
      <c r="L268" s="552">
        <v>0</v>
      </c>
      <c r="M268" s="552">
        <v>0</v>
      </c>
      <c r="N268" s="552">
        <v>0</v>
      </c>
      <c r="O268" s="552">
        <v>0</v>
      </c>
      <c r="P268" s="552">
        <v>0</v>
      </c>
      <c r="Q268" s="552">
        <v>0</v>
      </c>
      <c r="R268" s="553">
        <v>0</v>
      </c>
      <c r="S268" s="552">
        <v>0</v>
      </c>
      <c r="T268" s="552">
        <v>0</v>
      </c>
      <c r="U268" s="552">
        <v>0</v>
      </c>
      <c r="V268" s="552">
        <v>0</v>
      </c>
      <c r="W268" s="552">
        <v>0</v>
      </c>
      <c r="X268" s="554">
        <f t="shared" si="56"/>
        <v>0</v>
      </c>
      <c r="Y268" s="554">
        <f t="shared" si="57"/>
        <v>0</v>
      </c>
      <c r="Z268" s="554">
        <f t="shared" si="48"/>
        <v>0</v>
      </c>
    </row>
    <row r="269" spans="1:26" ht="89.25" hidden="1" outlineLevel="1">
      <c r="A269" s="781"/>
      <c r="B269" s="551" t="s">
        <v>345</v>
      </c>
      <c r="C269" s="551" t="s">
        <v>346</v>
      </c>
      <c r="D269" s="552">
        <v>0</v>
      </c>
      <c r="E269" s="552">
        <v>0</v>
      </c>
      <c r="F269" s="552">
        <v>0</v>
      </c>
      <c r="G269" s="552">
        <v>0</v>
      </c>
      <c r="H269" s="553">
        <v>45</v>
      </c>
      <c r="I269" s="552">
        <v>0</v>
      </c>
      <c r="J269" s="552">
        <v>0</v>
      </c>
      <c r="K269" s="552">
        <v>0</v>
      </c>
      <c r="L269" s="552">
        <v>0</v>
      </c>
      <c r="M269" s="553">
        <v>0</v>
      </c>
      <c r="N269" s="552">
        <v>0</v>
      </c>
      <c r="O269" s="552">
        <v>0</v>
      </c>
      <c r="P269" s="552">
        <v>0</v>
      </c>
      <c r="Q269" s="552">
        <v>0</v>
      </c>
      <c r="R269" s="553">
        <v>1</v>
      </c>
      <c r="S269" s="552">
        <v>0</v>
      </c>
      <c r="T269" s="552">
        <v>0</v>
      </c>
      <c r="U269" s="552">
        <v>0</v>
      </c>
      <c r="V269" s="552">
        <v>0</v>
      </c>
      <c r="W269" s="553">
        <v>0</v>
      </c>
      <c r="X269" s="554">
        <f t="shared" si="56"/>
        <v>46</v>
      </c>
      <c r="Y269" s="554">
        <f t="shared" si="57"/>
        <v>0</v>
      </c>
      <c r="Z269" s="554">
        <f t="shared" si="48"/>
        <v>46</v>
      </c>
    </row>
    <row r="270" spans="1:26" ht="38.25" hidden="1" outlineLevel="1">
      <c r="A270" s="781"/>
      <c r="B270" s="551" t="s">
        <v>347</v>
      </c>
      <c r="C270" s="551" t="s">
        <v>348</v>
      </c>
      <c r="D270" s="552">
        <v>1</v>
      </c>
      <c r="E270" s="552">
        <v>0</v>
      </c>
      <c r="F270" s="552">
        <v>6</v>
      </c>
      <c r="G270" s="552">
        <v>0</v>
      </c>
      <c r="H270" s="553">
        <v>179</v>
      </c>
      <c r="I270" s="552">
        <v>0</v>
      </c>
      <c r="J270" s="552">
        <v>2</v>
      </c>
      <c r="K270" s="552">
        <v>0</v>
      </c>
      <c r="L270" s="552">
        <v>0</v>
      </c>
      <c r="M270" s="552">
        <v>5</v>
      </c>
      <c r="N270" s="552">
        <v>0</v>
      </c>
      <c r="O270" s="552">
        <v>0</v>
      </c>
      <c r="P270" s="552">
        <v>0</v>
      </c>
      <c r="Q270" s="552">
        <v>0</v>
      </c>
      <c r="R270" s="553">
        <v>14</v>
      </c>
      <c r="S270" s="552">
        <v>0</v>
      </c>
      <c r="T270" s="552">
        <v>0</v>
      </c>
      <c r="U270" s="552">
        <v>0</v>
      </c>
      <c r="V270" s="552">
        <v>0</v>
      </c>
      <c r="W270" s="552">
        <v>0</v>
      </c>
      <c r="X270" s="554">
        <f t="shared" si="56"/>
        <v>200</v>
      </c>
      <c r="Y270" s="554">
        <f t="shared" si="57"/>
        <v>7</v>
      </c>
      <c r="Z270" s="554">
        <f t="shared" si="48"/>
        <v>207</v>
      </c>
    </row>
    <row r="271" spans="1:26" ht="51" hidden="1" outlineLevel="1">
      <c r="A271" s="781"/>
      <c r="B271" s="551" t="s">
        <v>349</v>
      </c>
      <c r="C271" s="551" t="s">
        <v>350</v>
      </c>
      <c r="D271" s="553">
        <v>15</v>
      </c>
      <c r="E271" s="553">
        <v>36</v>
      </c>
      <c r="F271" s="553">
        <v>75</v>
      </c>
      <c r="G271" s="553">
        <v>76</v>
      </c>
      <c r="H271" s="553">
        <v>3096</v>
      </c>
      <c r="I271" s="553">
        <v>15</v>
      </c>
      <c r="J271" s="553">
        <v>18</v>
      </c>
      <c r="K271" s="553">
        <v>51</v>
      </c>
      <c r="L271" s="553">
        <v>56</v>
      </c>
      <c r="M271" s="553">
        <v>1410</v>
      </c>
      <c r="N271" s="553">
        <v>0</v>
      </c>
      <c r="O271" s="553">
        <v>0</v>
      </c>
      <c r="P271" s="553">
        <v>0</v>
      </c>
      <c r="Q271" s="553">
        <v>0</v>
      </c>
      <c r="R271" s="553">
        <v>33</v>
      </c>
      <c r="S271" s="553">
        <v>0</v>
      </c>
      <c r="T271" s="553">
        <v>0</v>
      </c>
      <c r="U271" s="553">
        <v>0</v>
      </c>
      <c r="V271" s="553">
        <v>0</v>
      </c>
      <c r="W271" s="553">
        <v>5</v>
      </c>
      <c r="X271" s="554">
        <f t="shared" si="56"/>
        <v>3331</v>
      </c>
      <c r="Y271" s="554">
        <f t="shared" si="57"/>
        <v>1555</v>
      </c>
      <c r="Z271" s="554">
        <f t="shared" si="48"/>
        <v>4886</v>
      </c>
    </row>
    <row r="272" spans="1:26" ht="51" hidden="1" outlineLevel="1">
      <c r="A272" s="781"/>
      <c r="B272" s="781" t="s">
        <v>351</v>
      </c>
      <c r="C272" s="551" t="s">
        <v>352</v>
      </c>
      <c r="D272" s="552">
        <v>0</v>
      </c>
      <c r="E272" s="552">
        <v>0</v>
      </c>
      <c r="F272" s="553">
        <v>5</v>
      </c>
      <c r="G272" s="552">
        <v>0</v>
      </c>
      <c r="H272" s="553">
        <v>320</v>
      </c>
      <c r="I272" s="552">
        <v>0</v>
      </c>
      <c r="J272" s="552">
        <v>0</v>
      </c>
      <c r="K272" s="552">
        <v>0</v>
      </c>
      <c r="L272" s="552">
        <v>0</v>
      </c>
      <c r="M272" s="552">
        <v>42</v>
      </c>
      <c r="N272" s="552">
        <v>0</v>
      </c>
      <c r="O272" s="552">
        <v>0</v>
      </c>
      <c r="P272" s="553">
        <v>1</v>
      </c>
      <c r="Q272" s="552">
        <v>0</v>
      </c>
      <c r="R272" s="553">
        <v>9</v>
      </c>
      <c r="S272" s="552">
        <v>0</v>
      </c>
      <c r="T272" s="552">
        <v>0</v>
      </c>
      <c r="U272" s="552">
        <v>0</v>
      </c>
      <c r="V272" s="552">
        <v>0</v>
      </c>
      <c r="W272" s="552">
        <v>2</v>
      </c>
      <c r="X272" s="554">
        <f t="shared" si="56"/>
        <v>335</v>
      </c>
      <c r="Y272" s="554">
        <f t="shared" si="57"/>
        <v>44</v>
      </c>
      <c r="Z272" s="554">
        <f t="shared" si="48"/>
        <v>379</v>
      </c>
    </row>
    <row r="273" spans="1:26" ht="38.25" hidden="1" outlineLevel="1">
      <c r="A273" s="781"/>
      <c r="B273" s="781"/>
      <c r="C273" s="551" t="s">
        <v>353</v>
      </c>
      <c r="D273" s="552">
        <v>1</v>
      </c>
      <c r="E273" s="552">
        <v>0</v>
      </c>
      <c r="F273" s="553">
        <v>0</v>
      </c>
      <c r="G273" s="552">
        <v>0</v>
      </c>
      <c r="H273" s="553">
        <v>36</v>
      </c>
      <c r="I273" s="552">
        <v>0</v>
      </c>
      <c r="J273" s="552">
        <v>0</v>
      </c>
      <c r="K273" s="552">
        <v>0</v>
      </c>
      <c r="L273" s="552">
        <v>0</v>
      </c>
      <c r="M273" s="552">
        <v>73</v>
      </c>
      <c r="N273" s="552">
        <v>0</v>
      </c>
      <c r="O273" s="552">
        <v>0</v>
      </c>
      <c r="P273" s="553">
        <v>0</v>
      </c>
      <c r="Q273" s="552">
        <v>0</v>
      </c>
      <c r="R273" s="553">
        <v>0</v>
      </c>
      <c r="S273" s="552">
        <v>0</v>
      </c>
      <c r="T273" s="552">
        <v>0</v>
      </c>
      <c r="U273" s="552">
        <v>0</v>
      </c>
      <c r="V273" s="552">
        <v>0</v>
      </c>
      <c r="W273" s="552">
        <v>0</v>
      </c>
      <c r="X273" s="554">
        <f t="shared" si="56"/>
        <v>37</v>
      </c>
      <c r="Y273" s="554">
        <f t="shared" si="57"/>
        <v>73</v>
      </c>
      <c r="Z273" s="554">
        <f t="shared" si="48"/>
        <v>110</v>
      </c>
    </row>
    <row r="274" spans="1:26" ht="102" hidden="1" outlineLevel="1">
      <c r="A274" s="781"/>
      <c r="B274" s="551" t="s">
        <v>354</v>
      </c>
      <c r="C274" s="551" t="s">
        <v>355</v>
      </c>
      <c r="D274" s="552">
        <v>0</v>
      </c>
      <c r="E274" s="552">
        <v>0</v>
      </c>
      <c r="F274" s="552">
        <v>0</v>
      </c>
      <c r="G274" s="552">
        <v>0</v>
      </c>
      <c r="H274" s="553">
        <v>0</v>
      </c>
      <c r="I274" s="552">
        <v>0</v>
      </c>
      <c r="J274" s="552">
        <v>0</v>
      </c>
      <c r="K274" s="552">
        <v>0</v>
      </c>
      <c r="L274" s="552">
        <v>0</v>
      </c>
      <c r="M274" s="552">
        <v>0</v>
      </c>
      <c r="N274" s="552">
        <v>0</v>
      </c>
      <c r="O274" s="552">
        <v>0</v>
      </c>
      <c r="P274" s="552">
        <v>0</v>
      </c>
      <c r="Q274" s="552">
        <v>0</v>
      </c>
      <c r="R274" s="553">
        <v>0</v>
      </c>
      <c r="S274" s="552">
        <v>0</v>
      </c>
      <c r="T274" s="552">
        <v>0</v>
      </c>
      <c r="U274" s="552">
        <v>0</v>
      </c>
      <c r="V274" s="552">
        <v>0</v>
      </c>
      <c r="W274" s="552">
        <v>0</v>
      </c>
      <c r="X274" s="554">
        <f t="shared" si="56"/>
        <v>0</v>
      </c>
      <c r="Y274" s="554">
        <f t="shared" si="57"/>
        <v>0</v>
      </c>
      <c r="Z274" s="554">
        <f t="shared" si="48"/>
        <v>0</v>
      </c>
    </row>
    <row r="275" spans="1:26" ht="76.5" hidden="1" outlineLevel="1">
      <c r="A275" s="781"/>
      <c r="B275" s="551" t="s">
        <v>356</v>
      </c>
      <c r="C275" s="551" t="s">
        <v>357</v>
      </c>
      <c r="D275" s="552">
        <v>2</v>
      </c>
      <c r="E275" s="552">
        <v>0</v>
      </c>
      <c r="F275" s="553">
        <v>18</v>
      </c>
      <c r="G275" s="552">
        <v>4</v>
      </c>
      <c r="H275" s="553">
        <v>482</v>
      </c>
      <c r="I275" s="552">
        <v>0</v>
      </c>
      <c r="J275" s="552">
        <v>0</v>
      </c>
      <c r="K275" s="552">
        <v>0</v>
      </c>
      <c r="L275" s="552">
        <v>0</v>
      </c>
      <c r="M275" s="552">
        <v>0</v>
      </c>
      <c r="N275" s="552">
        <v>0</v>
      </c>
      <c r="O275" s="552">
        <v>0</v>
      </c>
      <c r="P275" s="553">
        <v>0</v>
      </c>
      <c r="Q275" s="552">
        <v>0</v>
      </c>
      <c r="R275" s="553">
        <v>4</v>
      </c>
      <c r="S275" s="552">
        <v>0</v>
      </c>
      <c r="T275" s="552">
        <v>0</v>
      </c>
      <c r="U275" s="552">
        <v>0</v>
      </c>
      <c r="V275" s="552">
        <v>0</v>
      </c>
      <c r="W275" s="552">
        <v>0</v>
      </c>
      <c r="X275" s="554">
        <f t="shared" si="56"/>
        <v>510</v>
      </c>
      <c r="Y275" s="554">
        <f t="shared" si="57"/>
        <v>0</v>
      </c>
      <c r="Z275" s="554">
        <f t="shared" si="48"/>
        <v>510</v>
      </c>
    </row>
    <row r="276" spans="1:26" ht="102" hidden="1" outlineLevel="1">
      <c r="A276" s="781"/>
      <c r="B276" s="551" t="s">
        <v>358</v>
      </c>
      <c r="C276" s="551" t="s">
        <v>359</v>
      </c>
      <c r="D276" s="552">
        <v>0</v>
      </c>
      <c r="E276" s="552">
        <v>0</v>
      </c>
      <c r="F276" s="552">
        <v>0</v>
      </c>
      <c r="G276" s="552">
        <v>0</v>
      </c>
      <c r="H276" s="552">
        <v>0</v>
      </c>
      <c r="I276" s="552">
        <v>0</v>
      </c>
      <c r="J276" s="552">
        <v>0</v>
      </c>
      <c r="K276" s="552">
        <v>0</v>
      </c>
      <c r="L276" s="552">
        <v>0</v>
      </c>
      <c r="M276" s="552">
        <v>0</v>
      </c>
      <c r="N276" s="552">
        <v>0</v>
      </c>
      <c r="O276" s="552">
        <v>0</v>
      </c>
      <c r="P276" s="552">
        <v>0</v>
      </c>
      <c r="Q276" s="552">
        <v>0</v>
      </c>
      <c r="R276" s="552">
        <v>0</v>
      </c>
      <c r="S276" s="552">
        <v>0</v>
      </c>
      <c r="T276" s="552">
        <v>0</v>
      </c>
      <c r="U276" s="552">
        <v>0</v>
      </c>
      <c r="V276" s="552">
        <v>0</v>
      </c>
      <c r="W276" s="552">
        <v>0</v>
      </c>
      <c r="X276" s="554">
        <f t="shared" si="56"/>
        <v>0</v>
      </c>
      <c r="Y276" s="554">
        <f t="shared" si="57"/>
        <v>0</v>
      </c>
      <c r="Z276" s="554">
        <f t="shared" si="48"/>
        <v>0</v>
      </c>
    </row>
    <row r="277" spans="1:26" ht="12.95" customHeight="1" collapsed="1">
      <c r="A277" s="777" t="s">
        <v>360</v>
      </c>
      <c r="B277" s="777"/>
      <c r="C277" s="777"/>
      <c r="D277" s="549">
        <f t="shared" ref="D277:W277" si="58">SUM(D278:D287)</f>
        <v>161</v>
      </c>
      <c r="E277" s="549">
        <f t="shared" si="58"/>
        <v>540</v>
      </c>
      <c r="F277" s="549">
        <f t="shared" si="58"/>
        <v>1008</v>
      </c>
      <c r="G277" s="549">
        <f t="shared" si="58"/>
        <v>580</v>
      </c>
      <c r="H277" s="549">
        <f t="shared" si="58"/>
        <v>46227</v>
      </c>
      <c r="I277" s="549">
        <f t="shared" si="58"/>
        <v>47</v>
      </c>
      <c r="J277" s="549">
        <f t="shared" si="58"/>
        <v>72</v>
      </c>
      <c r="K277" s="549">
        <f t="shared" si="58"/>
        <v>153</v>
      </c>
      <c r="L277" s="549">
        <f t="shared" si="58"/>
        <v>96</v>
      </c>
      <c r="M277" s="549">
        <f t="shared" si="58"/>
        <v>5115</v>
      </c>
      <c r="N277" s="549">
        <f t="shared" si="58"/>
        <v>0</v>
      </c>
      <c r="O277" s="549">
        <f t="shared" si="58"/>
        <v>0</v>
      </c>
      <c r="P277" s="549">
        <f t="shared" si="58"/>
        <v>0</v>
      </c>
      <c r="Q277" s="549">
        <f t="shared" si="58"/>
        <v>0</v>
      </c>
      <c r="R277" s="549">
        <f t="shared" si="58"/>
        <v>894</v>
      </c>
      <c r="S277" s="549">
        <f t="shared" si="58"/>
        <v>0</v>
      </c>
      <c r="T277" s="549">
        <f t="shared" si="58"/>
        <v>0</v>
      </c>
      <c r="U277" s="549">
        <f t="shared" si="58"/>
        <v>0</v>
      </c>
      <c r="V277" s="549">
        <f t="shared" si="58"/>
        <v>0</v>
      </c>
      <c r="W277" s="549">
        <f t="shared" si="58"/>
        <v>25</v>
      </c>
      <c r="X277" s="550">
        <f>X278+X279+X280+X281+X282+X283+X284+X285+X286+X287</f>
        <v>49410</v>
      </c>
      <c r="Y277" s="550">
        <f t="shared" ref="Y277:Z277" si="59">Y278+Y279+Y280+Y281+Y282+Y283+Y284+Y285+Y286+Y287</f>
        <v>5508</v>
      </c>
      <c r="Z277" s="550">
        <f t="shared" si="59"/>
        <v>54918</v>
      </c>
    </row>
    <row r="278" spans="1:26" ht="63.75" hidden="1" outlineLevel="1">
      <c r="A278" s="781" t="s">
        <v>360</v>
      </c>
      <c r="B278" s="781" t="s">
        <v>361</v>
      </c>
      <c r="C278" s="551" t="s">
        <v>362</v>
      </c>
      <c r="D278" s="553">
        <v>25</v>
      </c>
      <c r="E278" s="553">
        <v>98</v>
      </c>
      <c r="F278" s="553">
        <v>174</v>
      </c>
      <c r="G278" s="553">
        <v>80</v>
      </c>
      <c r="H278" s="553">
        <v>7923</v>
      </c>
      <c r="I278" s="553">
        <v>1</v>
      </c>
      <c r="J278" s="553">
        <v>2</v>
      </c>
      <c r="K278" s="552">
        <v>6</v>
      </c>
      <c r="L278" s="552">
        <v>0</v>
      </c>
      <c r="M278" s="553">
        <v>542</v>
      </c>
      <c r="N278" s="553">
        <v>0</v>
      </c>
      <c r="O278" s="553">
        <v>0</v>
      </c>
      <c r="P278" s="553">
        <v>0</v>
      </c>
      <c r="Q278" s="553">
        <v>0</v>
      </c>
      <c r="R278" s="553">
        <v>167</v>
      </c>
      <c r="S278" s="553">
        <v>0</v>
      </c>
      <c r="T278" s="553">
        <v>0</v>
      </c>
      <c r="U278" s="552">
        <v>0</v>
      </c>
      <c r="V278" s="552">
        <v>0</v>
      </c>
      <c r="W278" s="553">
        <v>5</v>
      </c>
      <c r="X278" s="557">
        <f t="shared" ref="X278:X287" si="60">D278+E278+F278+G278+H278+N278+O278+P278+Q278+R278</f>
        <v>8467</v>
      </c>
      <c r="Y278" s="554">
        <f t="shared" ref="Y278:Y287" si="61">I278+J278+K278+L278+M278+S278+T278+U278+V278+W278</f>
        <v>556</v>
      </c>
      <c r="Z278" s="554">
        <f t="shared" si="48"/>
        <v>9023</v>
      </c>
    </row>
    <row r="279" spans="1:26" ht="38.25" hidden="1" outlineLevel="1">
      <c r="A279" s="781"/>
      <c r="B279" s="781"/>
      <c r="C279" s="551" t="s">
        <v>363</v>
      </c>
      <c r="D279" s="552">
        <v>6</v>
      </c>
      <c r="E279" s="553">
        <v>30</v>
      </c>
      <c r="F279" s="553">
        <v>57</v>
      </c>
      <c r="G279" s="553">
        <v>36</v>
      </c>
      <c r="H279" s="553">
        <v>4577</v>
      </c>
      <c r="I279" s="553">
        <v>1</v>
      </c>
      <c r="J279" s="553">
        <v>2</v>
      </c>
      <c r="K279" s="553">
        <v>9</v>
      </c>
      <c r="L279" s="552">
        <v>12</v>
      </c>
      <c r="M279" s="553">
        <v>364</v>
      </c>
      <c r="N279" s="552">
        <v>0</v>
      </c>
      <c r="O279" s="553">
        <v>0</v>
      </c>
      <c r="P279" s="553">
        <v>0</v>
      </c>
      <c r="Q279" s="553">
        <v>0</v>
      </c>
      <c r="R279" s="553">
        <v>178</v>
      </c>
      <c r="S279" s="553">
        <v>0</v>
      </c>
      <c r="T279" s="553">
        <v>0</v>
      </c>
      <c r="U279" s="553">
        <v>0</v>
      </c>
      <c r="V279" s="552">
        <v>0</v>
      </c>
      <c r="W279" s="553">
        <v>0</v>
      </c>
      <c r="X279" s="557">
        <f t="shared" si="60"/>
        <v>4884</v>
      </c>
      <c r="Y279" s="554">
        <f t="shared" si="61"/>
        <v>388</v>
      </c>
      <c r="Z279" s="554">
        <f t="shared" si="48"/>
        <v>5272</v>
      </c>
    </row>
    <row r="280" spans="1:26" ht="51" hidden="1" outlineLevel="1">
      <c r="A280" s="781"/>
      <c r="B280" s="551" t="s">
        <v>364</v>
      </c>
      <c r="C280" s="551" t="s">
        <v>365</v>
      </c>
      <c r="D280" s="553">
        <v>4</v>
      </c>
      <c r="E280" s="553">
        <v>18</v>
      </c>
      <c r="F280" s="553">
        <v>33</v>
      </c>
      <c r="G280" s="553">
        <v>28</v>
      </c>
      <c r="H280" s="553">
        <v>1575</v>
      </c>
      <c r="I280" s="552">
        <v>0</v>
      </c>
      <c r="J280" s="552">
        <v>0</v>
      </c>
      <c r="K280" s="552">
        <v>0</v>
      </c>
      <c r="L280" s="552">
        <v>0</v>
      </c>
      <c r="M280" s="552">
        <v>0</v>
      </c>
      <c r="N280" s="553">
        <v>0</v>
      </c>
      <c r="O280" s="553">
        <v>0</v>
      </c>
      <c r="P280" s="553">
        <v>0</v>
      </c>
      <c r="Q280" s="553">
        <v>0</v>
      </c>
      <c r="R280" s="553">
        <v>3</v>
      </c>
      <c r="S280" s="552">
        <v>0</v>
      </c>
      <c r="T280" s="552">
        <v>0</v>
      </c>
      <c r="U280" s="552">
        <v>0</v>
      </c>
      <c r="V280" s="552">
        <v>0</v>
      </c>
      <c r="W280" s="552">
        <v>0</v>
      </c>
      <c r="X280" s="557">
        <f t="shared" si="60"/>
        <v>1661</v>
      </c>
      <c r="Y280" s="557">
        <f t="shared" si="61"/>
        <v>0</v>
      </c>
      <c r="Z280" s="554">
        <f t="shared" si="48"/>
        <v>1661</v>
      </c>
    </row>
    <row r="281" spans="1:26" ht="25.5" hidden="1" outlineLevel="1">
      <c r="A281" s="781"/>
      <c r="B281" s="781" t="s">
        <v>366</v>
      </c>
      <c r="C281" s="551" t="s">
        <v>367</v>
      </c>
      <c r="D281" s="552">
        <v>0</v>
      </c>
      <c r="E281" s="552">
        <v>2</v>
      </c>
      <c r="F281" s="553">
        <v>0</v>
      </c>
      <c r="G281" s="553">
        <v>0</v>
      </c>
      <c r="H281" s="553">
        <v>33</v>
      </c>
      <c r="I281" s="552">
        <v>0</v>
      </c>
      <c r="J281" s="552">
        <v>0</v>
      </c>
      <c r="K281" s="552">
        <v>0</v>
      </c>
      <c r="L281" s="552">
        <v>0</v>
      </c>
      <c r="M281" s="552">
        <v>11</v>
      </c>
      <c r="N281" s="552">
        <v>0</v>
      </c>
      <c r="O281" s="552">
        <v>0</v>
      </c>
      <c r="P281" s="553">
        <v>0</v>
      </c>
      <c r="Q281" s="553">
        <v>0</v>
      </c>
      <c r="R281" s="553">
        <v>0</v>
      </c>
      <c r="S281" s="552">
        <v>0</v>
      </c>
      <c r="T281" s="552">
        <v>0</v>
      </c>
      <c r="U281" s="552">
        <v>0</v>
      </c>
      <c r="V281" s="552">
        <v>0</v>
      </c>
      <c r="W281" s="552">
        <v>0</v>
      </c>
      <c r="X281" s="557">
        <f t="shared" si="60"/>
        <v>35</v>
      </c>
      <c r="Y281" s="557">
        <f t="shared" si="61"/>
        <v>11</v>
      </c>
      <c r="Z281" s="554">
        <f t="shared" si="48"/>
        <v>46</v>
      </c>
    </row>
    <row r="282" spans="1:26" ht="38.25" hidden="1" outlineLevel="1">
      <c r="A282" s="781"/>
      <c r="B282" s="781"/>
      <c r="C282" s="551" t="s">
        <v>368</v>
      </c>
      <c r="D282" s="553">
        <v>13</v>
      </c>
      <c r="E282" s="553">
        <v>50</v>
      </c>
      <c r="F282" s="553">
        <v>147</v>
      </c>
      <c r="G282" s="553">
        <v>68</v>
      </c>
      <c r="H282" s="553">
        <v>5669</v>
      </c>
      <c r="I282" s="553">
        <v>18</v>
      </c>
      <c r="J282" s="553">
        <v>8</v>
      </c>
      <c r="K282" s="553">
        <v>6</v>
      </c>
      <c r="L282" s="553">
        <v>12</v>
      </c>
      <c r="M282" s="553">
        <v>374</v>
      </c>
      <c r="N282" s="553">
        <v>0</v>
      </c>
      <c r="O282" s="553">
        <v>0</v>
      </c>
      <c r="P282" s="553">
        <v>0</v>
      </c>
      <c r="Q282" s="553">
        <v>0</v>
      </c>
      <c r="R282" s="553">
        <v>135</v>
      </c>
      <c r="S282" s="553">
        <v>0</v>
      </c>
      <c r="T282" s="553">
        <v>0</v>
      </c>
      <c r="U282" s="553">
        <v>0</v>
      </c>
      <c r="V282" s="553">
        <v>0</v>
      </c>
      <c r="W282" s="553">
        <v>0</v>
      </c>
      <c r="X282" s="554">
        <f t="shared" si="60"/>
        <v>6082</v>
      </c>
      <c r="Y282" s="554">
        <f t="shared" si="61"/>
        <v>418</v>
      </c>
      <c r="Z282" s="554">
        <f t="shared" si="48"/>
        <v>6500</v>
      </c>
    </row>
    <row r="283" spans="1:26" ht="38.25" hidden="1" outlineLevel="1">
      <c r="A283" s="781"/>
      <c r="B283" s="781"/>
      <c r="C283" s="551" t="s">
        <v>369</v>
      </c>
      <c r="D283" s="553">
        <v>4</v>
      </c>
      <c r="E283" s="553">
        <v>20</v>
      </c>
      <c r="F283" s="553">
        <v>15</v>
      </c>
      <c r="G283" s="553">
        <v>20</v>
      </c>
      <c r="H283" s="553">
        <v>1707</v>
      </c>
      <c r="I283" s="552">
        <v>3</v>
      </c>
      <c r="J283" s="553">
        <v>0</v>
      </c>
      <c r="K283" s="553">
        <v>15</v>
      </c>
      <c r="L283" s="552">
        <v>4</v>
      </c>
      <c r="M283" s="553">
        <v>388</v>
      </c>
      <c r="N283" s="553">
        <v>0</v>
      </c>
      <c r="O283" s="553">
        <v>0</v>
      </c>
      <c r="P283" s="553">
        <v>0</v>
      </c>
      <c r="Q283" s="553">
        <v>0</v>
      </c>
      <c r="R283" s="553">
        <v>24</v>
      </c>
      <c r="S283" s="552">
        <v>0</v>
      </c>
      <c r="T283" s="553">
        <v>0</v>
      </c>
      <c r="U283" s="553">
        <v>0</v>
      </c>
      <c r="V283" s="552">
        <v>0</v>
      </c>
      <c r="W283" s="553">
        <v>3</v>
      </c>
      <c r="X283" s="557">
        <f t="shared" si="60"/>
        <v>1790</v>
      </c>
      <c r="Y283" s="554">
        <f t="shared" si="61"/>
        <v>413</v>
      </c>
      <c r="Z283" s="554">
        <f t="shared" si="48"/>
        <v>2203</v>
      </c>
    </row>
    <row r="284" spans="1:26" ht="51" hidden="1" outlineLevel="1">
      <c r="A284" s="781"/>
      <c r="B284" s="551" t="s">
        <v>370</v>
      </c>
      <c r="C284" s="551" t="s">
        <v>371</v>
      </c>
      <c r="D284" s="553">
        <v>5</v>
      </c>
      <c r="E284" s="553">
        <v>42</v>
      </c>
      <c r="F284" s="553">
        <v>63</v>
      </c>
      <c r="G284" s="553">
        <v>24</v>
      </c>
      <c r="H284" s="553">
        <v>3989</v>
      </c>
      <c r="I284" s="552">
        <v>3</v>
      </c>
      <c r="J284" s="553">
        <v>2</v>
      </c>
      <c r="K284" s="553">
        <v>6</v>
      </c>
      <c r="L284" s="553">
        <v>0</v>
      </c>
      <c r="M284" s="553">
        <v>282</v>
      </c>
      <c r="N284" s="553">
        <v>0</v>
      </c>
      <c r="O284" s="553">
        <v>0</v>
      </c>
      <c r="P284" s="553">
        <v>0</v>
      </c>
      <c r="Q284" s="553">
        <v>0</v>
      </c>
      <c r="R284" s="553">
        <v>150</v>
      </c>
      <c r="S284" s="552">
        <v>0</v>
      </c>
      <c r="T284" s="553">
        <v>0</v>
      </c>
      <c r="U284" s="553">
        <v>0</v>
      </c>
      <c r="V284" s="553">
        <v>0</v>
      </c>
      <c r="W284" s="553">
        <v>0</v>
      </c>
      <c r="X284" s="554">
        <f t="shared" si="60"/>
        <v>4273</v>
      </c>
      <c r="Y284" s="554">
        <f t="shared" si="61"/>
        <v>293</v>
      </c>
      <c r="Z284" s="554">
        <f t="shared" si="48"/>
        <v>4566</v>
      </c>
    </row>
    <row r="285" spans="1:26" ht="25.5" hidden="1" outlineLevel="1">
      <c r="A285" s="781"/>
      <c r="B285" s="781" t="s">
        <v>372</v>
      </c>
      <c r="C285" s="551" t="s">
        <v>373</v>
      </c>
      <c r="D285" s="553">
        <v>104</v>
      </c>
      <c r="E285" s="553">
        <v>258</v>
      </c>
      <c r="F285" s="553">
        <v>471</v>
      </c>
      <c r="G285" s="553">
        <v>312</v>
      </c>
      <c r="H285" s="553">
        <v>18435</v>
      </c>
      <c r="I285" s="553">
        <v>20</v>
      </c>
      <c r="J285" s="553">
        <v>56</v>
      </c>
      <c r="K285" s="553">
        <v>108</v>
      </c>
      <c r="L285" s="553">
        <v>68</v>
      </c>
      <c r="M285" s="553">
        <v>2991</v>
      </c>
      <c r="N285" s="553">
        <v>0</v>
      </c>
      <c r="O285" s="553">
        <v>0</v>
      </c>
      <c r="P285" s="553">
        <v>0</v>
      </c>
      <c r="Q285" s="553">
        <v>0</v>
      </c>
      <c r="R285" s="553">
        <v>191</v>
      </c>
      <c r="S285" s="553">
        <v>0</v>
      </c>
      <c r="T285" s="553">
        <v>0</v>
      </c>
      <c r="U285" s="553">
        <v>0</v>
      </c>
      <c r="V285" s="553">
        <v>0</v>
      </c>
      <c r="W285" s="553">
        <v>17</v>
      </c>
      <c r="X285" s="554">
        <f t="shared" si="60"/>
        <v>19771</v>
      </c>
      <c r="Y285" s="554">
        <f t="shared" si="61"/>
        <v>3260</v>
      </c>
      <c r="Z285" s="554">
        <f t="shared" si="48"/>
        <v>23031</v>
      </c>
    </row>
    <row r="286" spans="1:26" ht="25.5" hidden="1" outlineLevel="1">
      <c r="A286" s="781"/>
      <c r="B286" s="781"/>
      <c r="C286" s="551" t="s">
        <v>374</v>
      </c>
      <c r="D286" s="553">
        <v>0</v>
      </c>
      <c r="E286" s="552">
        <v>2</v>
      </c>
      <c r="F286" s="552">
        <v>6</v>
      </c>
      <c r="G286" s="552">
        <v>0</v>
      </c>
      <c r="H286" s="553">
        <v>590</v>
      </c>
      <c r="I286" s="552">
        <v>0</v>
      </c>
      <c r="J286" s="552">
        <v>0</v>
      </c>
      <c r="K286" s="552">
        <v>0</v>
      </c>
      <c r="L286" s="552">
        <v>0</v>
      </c>
      <c r="M286" s="553">
        <v>95</v>
      </c>
      <c r="N286" s="553">
        <v>0</v>
      </c>
      <c r="O286" s="552">
        <v>0</v>
      </c>
      <c r="P286" s="552">
        <v>0</v>
      </c>
      <c r="Q286" s="552">
        <v>0</v>
      </c>
      <c r="R286" s="553">
        <v>14</v>
      </c>
      <c r="S286" s="552">
        <v>0</v>
      </c>
      <c r="T286" s="552">
        <v>0</v>
      </c>
      <c r="U286" s="552">
        <v>0</v>
      </c>
      <c r="V286" s="552">
        <v>0</v>
      </c>
      <c r="W286" s="553">
        <v>0</v>
      </c>
      <c r="X286" s="557">
        <f t="shared" si="60"/>
        <v>612</v>
      </c>
      <c r="Y286" s="554">
        <f t="shared" si="61"/>
        <v>95</v>
      </c>
      <c r="Z286" s="554">
        <f t="shared" si="48"/>
        <v>707</v>
      </c>
    </row>
    <row r="287" spans="1:26" ht="51" hidden="1" outlineLevel="1">
      <c r="A287" s="781"/>
      <c r="B287" s="551" t="s">
        <v>375</v>
      </c>
      <c r="C287" s="551" t="s">
        <v>376</v>
      </c>
      <c r="D287" s="553">
        <v>0</v>
      </c>
      <c r="E287" s="553">
        <v>20</v>
      </c>
      <c r="F287" s="553">
        <v>42</v>
      </c>
      <c r="G287" s="553">
        <v>12</v>
      </c>
      <c r="H287" s="553">
        <v>1729</v>
      </c>
      <c r="I287" s="553">
        <v>1</v>
      </c>
      <c r="J287" s="553">
        <v>2</v>
      </c>
      <c r="K287" s="553">
        <v>3</v>
      </c>
      <c r="L287" s="553">
        <v>0</v>
      </c>
      <c r="M287" s="553">
        <v>68</v>
      </c>
      <c r="N287" s="553">
        <v>0</v>
      </c>
      <c r="O287" s="553">
        <v>0</v>
      </c>
      <c r="P287" s="553">
        <v>0</v>
      </c>
      <c r="Q287" s="553">
        <v>0</v>
      </c>
      <c r="R287" s="553">
        <v>32</v>
      </c>
      <c r="S287" s="553">
        <v>0</v>
      </c>
      <c r="T287" s="553">
        <v>0</v>
      </c>
      <c r="U287" s="553">
        <v>0</v>
      </c>
      <c r="V287" s="553">
        <v>0</v>
      </c>
      <c r="W287" s="553">
        <v>0</v>
      </c>
      <c r="X287" s="554">
        <f t="shared" si="60"/>
        <v>1835</v>
      </c>
      <c r="Y287" s="554">
        <f t="shared" si="61"/>
        <v>74</v>
      </c>
      <c r="Z287" s="554">
        <f t="shared" si="48"/>
        <v>1909</v>
      </c>
    </row>
    <row r="288" spans="1:26" ht="28.5" customHeight="1" collapsed="1">
      <c r="A288" s="777" t="s">
        <v>377</v>
      </c>
      <c r="B288" s="777"/>
      <c r="C288" s="777"/>
      <c r="D288" s="549">
        <f t="shared" ref="D288:Z288" si="62">SUM(D289:D312)</f>
        <v>221</v>
      </c>
      <c r="E288" s="549">
        <f t="shared" si="62"/>
        <v>668</v>
      </c>
      <c r="F288" s="549">
        <f t="shared" si="62"/>
        <v>1279</v>
      </c>
      <c r="G288" s="549">
        <f t="shared" si="62"/>
        <v>372</v>
      </c>
      <c r="H288" s="549">
        <f t="shared" si="62"/>
        <v>67651</v>
      </c>
      <c r="I288" s="549">
        <f t="shared" si="62"/>
        <v>11</v>
      </c>
      <c r="J288" s="549">
        <f t="shared" si="62"/>
        <v>38</v>
      </c>
      <c r="K288" s="549">
        <f t="shared" si="62"/>
        <v>66</v>
      </c>
      <c r="L288" s="549">
        <f t="shared" si="62"/>
        <v>28</v>
      </c>
      <c r="M288" s="549">
        <f t="shared" si="62"/>
        <v>2698</v>
      </c>
      <c r="N288" s="549">
        <f t="shared" si="62"/>
        <v>0</v>
      </c>
      <c r="O288" s="549">
        <f t="shared" si="62"/>
        <v>2</v>
      </c>
      <c r="P288" s="549">
        <f t="shared" si="62"/>
        <v>2</v>
      </c>
      <c r="Q288" s="549">
        <f t="shared" si="62"/>
        <v>4</v>
      </c>
      <c r="R288" s="549">
        <f t="shared" si="62"/>
        <v>1844</v>
      </c>
      <c r="S288" s="549">
        <f t="shared" si="62"/>
        <v>0</v>
      </c>
      <c r="T288" s="549">
        <f t="shared" si="62"/>
        <v>0</v>
      </c>
      <c r="U288" s="549">
        <f t="shared" si="62"/>
        <v>0</v>
      </c>
      <c r="V288" s="549">
        <f t="shared" si="62"/>
        <v>0</v>
      </c>
      <c r="W288" s="549">
        <f t="shared" si="62"/>
        <v>26</v>
      </c>
      <c r="X288" s="550">
        <f t="shared" si="62"/>
        <v>72043</v>
      </c>
      <c r="Y288" s="550">
        <f t="shared" si="62"/>
        <v>2867</v>
      </c>
      <c r="Z288" s="550">
        <f t="shared" si="62"/>
        <v>74910</v>
      </c>
    </row>
    <row r="289" spans="1:26" ht="51" hidden="1" outlineLevel="1">
      <c r="A289" s="781" t="s">
        <v>377</v>
      </c>
      <c r="B289" s="781" t="s">
        <v>378</v>
      </c>
      <c r="C289" s="551" t="s">
        <v>379</v>
      </c>
      <c r="D289" s="553">
        <v>4</v>
      </c>
      <c r="E289" s="553">
        <v>20</v>
      </c>
      <c r="F289" s="553">
        <v>24</v>
      </c>
      <c r="G289" s="553">
        <v>8</v>
      </c>
      <c r="H289" s="553">
        <v>1226</v>
      </c>
      <c r="I289" s="552">
        <v>0</v>
      </c>
      <c r="J289" s="552">
        <v>0</v>
      </c>
      <c r="K289" s="553">
        <v>0</v>
      </c>
      <c r="L289" s="552">
        <v>0</v>
      </c>
      <c r="M289" s="553">
        <v>87</v>
      </c>
      <c r="N289" s="553">
        <v>0</v>
      </c>
      <c r="O289" s="553">
        <v>0</v>
      </c>
      <c r="P289" s="553">
        <v>0</v>
      </c>
      <c r="Q289" s="553">
        <v>0</v>
      </c>
      <c r="R289" s="553">
        <v>37</v>
      </c>
      <c r="S289" s="552">
        <v>0</v>
      </c>
      <c r="T289" s="552">
        <v>0</v>
      </c>
      <c r="U289" s="553">
        <v>0</v>
      </c>
      <c r="V289" s="552">
        <v>0</v>
      </c>
      <c r="W289" s="553">
        <v>0</v>
      </c>
      <c r="X289" s="557">
        <f t="shared" ref="X289:X312" si="63">D289+E289+F289+G289+H289+N289+O289+P289+Q289+R289</f>
        <v>1319</v>
      </c>
      <c r="Y289" s="554">
        <f t="shared" ref="Y289:Y312" si="64">I289+J289+K289+L289+M289+S289+T289+U289+V289+W289</f>
        <v>87</v>
      </c>
      <c r="Z289" s="554">
        <f t="shared" si="48"/>
        <v>1406</v>
      </c>
    </row>
    <row r="290" spans="1:26" ht="51" hidden="1" outlineLevel="1">
      <c r="A290" s="781"/>
      <c r="B290" s="781"/>
      <c r="C290" s="551" t="s">
        <v>380</v>
      </c>
      <c r="D290" s="553">
        <v>33</v>
      </c>
      <c r="E290" s="553">
        <v>78</v>
      </c>
      <c r="F290" s="553">
        <v>117</v>
      </c>
      <c r="G290" s="553">
        <v>52</v>
      </c>
      <c r="H290" s="553">
        <v>6877</v>
      </c>
      <c r="I290" s="553">
        <v>6</v>
      </c>
      <c r="J290" s="553">
        <v>16</v>
      </c>
      <c r="K290" s="553">
        <v>24</v>
      </c>
      <c r="L290" s="553">
        <v>8</v>
      </c>
      <c r="M290" s="553">
        <v>434</v>
      </c>
      <c r="N290" s="553">
        <v>0</v>
      </c>
      <c r="O290" s="553">
        <v>2</v>
      </c>
      <c r="P290" s="553">
        <v>0</v>
      </c>
      <c r="Q290" s="553">
        <v>0</v>
      </c>
      <c r="R290" s="553">
        <v>71</v>
      </c>
      <c r="S290" s="553">
        <v>0</v>
      </c>
      <c r="T290" s="553">
        <v>0</v>
      </c>
      <c r="U290" s="553">
        <v>0</v>
      </c>
      <c r="V290" s="553">
        <v>0</v>
      </c>
      <c r="W290" s="553">
        <v>0</v>
      </c>
      <c r="X290" s="554">
        <f t="shared" si="63"/>
        <v>7230</v>
      </c>
      <c r="Y290" s="554">
        <f t="shared" si="64"/>
        <v>488</v>
      </c>
      <c r="Z290" s="554">
        <f t="shared" ref="Z290:Z359" si="65">+Y290+X290</f>
        <v>7718</v>
      </c>
    </row>
    <row r="291" spans="1:26" ht="51" hidden="1" outlineLevel="1">
      <c r="A291" s="781"/>
      <c r="B291" s="781"/>
      <c r="C291" s="551" t="s">
        <v>381</v>
      </c>
      <c r="D291" s="553">
        <v>13</v>
      </c>
      <c r="E291" s="553">
        <v>38</v>
      </c>
      <c r="F291" s="553">
        <v>75</v>
      </c>
      <c r="G291" s="553">
        <v>12</v>
      </c>
      <c r="H291" s="553">
        <v>2658</v>
      </c>
      <c r="I291" s="552">
        <v>0</v>
      </c>
      <c r="J291" s="553">
        <v>0</v>
      </c>
      <c r="K291" s="553">
        <v>6</v>
      </c>
      <c r="L291" s="553">
        <v>0</v>
      </c>
      <c r="M291" s="553">
        <v>46</v>
      </c>
      <c r="N291" s="553">
        <v>0</v>
      </c>
      <c r="O291" s="553">
        <v>0</v>
      </c>
      <c r="P291" s="553">
        <v>0</v>
      </c>
      <c r="Q291" s="553">
        <v>0</v>
      </c>
      <c r="R291" s="553">
        <v>137</v>
      </c>
      <c r="S291" s="552">
        <v>0</v>
      </c>
      <c r="T291" s="553">
        <v>0</v>
      </c>
      <c r="U291" s="553">
        <v>0</v>
      </c>
      <c r="V291" s="553">
        <v>0</v>
      </c>
      <c r="W291" s="553">
        <v>0</v>
      </c>
      <c r="X291" s="554">
        <f t="shared" si="63"/>
        <v>2933</v>
      </c>
      <c r="Y291" s="554">
        <f t="shared" si="64"/>
        <v>52</v>
      </c>
      <c r="Z291" s="554">
        <f t="shared" si="65"/>
        <v>2985</v>
      </c>
    </row>
    <row r="292" spans="1:26" ht="38.25" hidden="1" outlineLevel="1">
      <c r="A292" s="781"/>
      <c r="B292" s="781"/>
      <c r="C292" s="551" t="s">
        <v>382</v>
      </c>
      <c r="D292" s="552">
        <v>11</v>
      </c>
      <c r="E292" s="553">
        <v>24</v>
      </c>
      <c r="F292" s="552">
        <v>72</v>
      </c>
      <c r="G292" s="552">
        <v>32</v>
      </c>
      <c r="H292" s="553">
        <v>3408</v>
      </c>
      <c r="I292" s="552">
        <v>0</v>
      </c>
      <c r="J292" s="552">
        <v>2</v>
      </c>
      <c r="K292" s="552">
        <v>3</v>
      </c>
      <c r="L292" s="552">
        <v>0</v>
      </c>
      <c r="M292" s="552">
        <v>622</v>
      </c>
      <c r="N292" s="552">
        <v>0</v>
      </c>
      <c r="O292" s="553">
        <v>0</v>
      </c>
      <c r="P292" s="552">
        <v>0</v>
      </c>
      <c r="Q292" s="552">
        <v>0</v>
      </c>
      <c r="R292" s="553">
        <v>62</v>
      </c>
      <c r="S292" s="552">
        <v>0</v>
      </c>
      <c r="T292" s="552">
        <v>0</v>
      </c>
      <c r="U292" s="552">
        <v>0</v>
      </c>
      <c r="V292" s="552">
        <v>0</v>
      </c>
      <c r="W292" s="552">
        <v>12</v>
      </c>
      <c r="X292" s="557">
        <f t="shared" si="63"/>
        <v>3609</v>
      </c>
      <c r="Y292" s="557">
        <f t="shared" si="64"/>
        <v>639</v>
      </c>
      <c r="Z292" s="554">
        <f t="shared" si="65"/>
        <v>4248</v>
      </c>
    </row>
    <row r="293" spans="1:26" ht="25.5" hidden="1" outlineLevel="1">
      <c r="A293" s="781"/>
      <c r="B293" s="781"/>
      <c r="C293" s="551" t="s">
        <v>383</v>
      </c>
      <c r="D293" s="553">
        <v>0</v>
      </c>
      <c r="E293" s="553">
        <v>4</v>
      </c>
      <c r="F293" s="553">
        <v>6</v>
      </c>
      <c r="G293" s="553">
        <v>4</v>
      </c>
      <c r="H293" s="553">
        <v>898</v>
      </c>
      <c r="I293" s="552">
        <v>0</v>
      </c>
      <c r="J293" s="552">
        <v>0</v>
      </c>
      <c r="K293" s="553">
        <v>0</v>
      </c>
      <c r="L293" s="553">
        <v>0</v>
      </c>
      <c r="M293" s="553">
        <v>25</v>
      </c>
      <c r="N293" s="553">
        <v>0</v>
      </c>
      <c r="O293" s="553">
        <v>0</v>
      </c>
      <c r="P293" s="553">
        <v>0</v>
      </c>
      <c r="Q293" s="553">
        <v>0</v>
      </c>
      <c r="R293" s="553">
        <v>20</v>
      </c>
      <c r="S293" s="552">
        <v>0</v>
      </c>
      <c r="T293" s="552">
        <v>0</v>
      </c>
      <c r="U293" s="553">
        <v>0</v>
      </c>
      <c r="V293" s="553">
        <v>0</v>
      </c>
      <c r="W293" s="553">
        <v>0</v>
      </c>
      <c r="X293" s="554">
        <f t="shared" si="63"/>
        <v>932</v>
      </c>
      <c r="Y293" s="554">
        <f t="shared" si="64"/>
        <v>25</v>
      </c>
      <c r="Z293" s="554">
        <f t="shared" si="65"/>
        <v>957</v>
      </c>
    </row>
    <row r="294" spans="1:26" ht="51" hidden="1" outlineLevel="1">
      <c r="A294" s="781"/>
      <c r="B294" s="781"/>
      <c r="C294" s="551" t="s">
        <v>384</v>
      </c>
      <c r="D294" s="553">
        <v>0</v>
      </c>
      <c r="E294" s="553">
        <v>0</v>
      </c>
      <c r="F294" s="553">
        <v>0</v>
      </c>
      <c r="G294" s="552">
        <v>0</v>
      </c>
      <c r="H294" s="553">
        <v>170</v>
      </c>
      <c r="I294" s="552">
        <v>0</v>
      </c>
      <c r="J294" s="552">
        <v>0</v>
      </c>
      <c r="K294" s="552">
        <v>0</v>
      </c>
      <c r="L294" s="552">
        <v>0</v>
      </c>
      <c r="M294" s="552">
        <v>0</v>
      </c>
      <c r="N294" s="553">
        <v>0</v>
      </c>
      <c r="O294" s="553">
        <v>0</v>
      </c>
      <c r="P294" s="553">
        <v>0</v>
      </c>
      <c r="Q294" s="552">
        <v>0</v>
      </c>
      <c r="R294" s="553">
        <v>10</v>
      </c>
      <c r="S294" s="552">
        <v>0</v>
      </c>
      <c r="T294" s="552">
        <v>0</v>
      </c>
      <c r="U294" s="552">
        <v>0</v>
      </c>
      <c r="V294" s="552">
        <v>0</v>
      </c>
      <c r="W294" s="552">
        <v>0</v>
      </c>
      <c r="X294" s="557">
        <f t="shared" si="63"/>
        <v>180</v>
      </c>
      <c r="Y294" s="557">
        <f t="shared" si="64"/>
        <v>0</v>
      </c>
      <c r="Z294" s="554">
        <f t="shared" si="65"/>
        <v>180</v>
      </c>
    </row>
    <row r="295" spans="1:26" ht="38.25" hidden="1" outlineLevel="1">
      <c r="A295" s="781"/>
      <c r="B295" s="781" t="s">
        <v>385</v>
      </c>
      <c r="C295" s="551" t="s">
        <v>386</v>
      </c>
      <c r="D295" s="553">
        <v>3</v>
      </c>
      <c r="E295" s="553">
        <v>12</v>
      </c>
      <c r="F295" s="553">
        <v>27</v>
      </c>
      <c r="G295" s="553">
        <v>0</v>
      </c>
      <c r="H295" s="553">
        <v>1807</v>
      </c>
      <c r="I295" s="552">
        <v>0</v>
      </c>
      <c r="J295" s="553">
        <v>0</v>
      </c>
      <c r="K295" s="553">
        <v>3</v>
      </c>
      <c r="L295" s="552">
        <v>0</v>
      </c>
      <c r="M295" s="553">
        <v>54</v>
      </c>
      <c r="N295" s="553">
        <v>0</v>
      </c>
      <c r="O295" s="553">
        <v>0</v>
      </c>
      <c r="P295" s="553">
        <v>0</v>
      </c>
      <c r="Q295" s="553">
        <v>0</v>
      </c>
      <c r="R295" s="553">
        <v>62</v>
      </c>
      <c r="S295" s="552">
        <v>0</v>
      </c>
      <c r="T295" s="553">
        <v>0</v>
      </c>
      <c r="U295" s="553">
        <v>0</v>
      </c>
      <c r="V295" s="552">
        <v>0</v>
      </c>
      <c r="W295" s="553">
        <v>3</v>
      </c>
      <c r="X295" s="557">
        <f t="shared" si="63"/>
        <v>1911</v>
      </c>
      <c r="Y295" s="554">
        <f t="shared" si="64"/>
        <v>60</v>
      </c>
      <c r="Z295" s="554">
        <f t="shared" si="65"/>
        <v>1971</v>
      </c>
    </row>
    <row r="296" spans="1:26" ht="25.5" hidden="1" outlineLevel="1">
      <c r="A296" s="781"/>
      <c r="B296" s="781"/>
      <c r="C296" s="551" t="s">
        <v>387</v>
      </c>
      <c r="D296" s="553">
        <v>23</v>
      </c>
      <c r="E296" s="553">
        <v>48</v>
      </c>
      <c r="F296" s="553">
        <v>96</v>
      </c>
      <c r="G296" s="553">
        <v>28</v>
      </c>
      <c r="H296" s="553">
        <v>7626</v>
      </c>
      <c r="I296" s="552">
        <v>0</v>
      </c>
      <c r="J296" s="552">
        <v>0</v>
      </c>
      <c r="K296" s="552">
        <v>3</v>
      </c>
      <c r="L296" s="552">
        <v>0</v>
      </c>
      <c r="M296" s="553">
        <v>0</v>
      </c>
      <c r="N296" s="553">
        <v>0</v>
      </c>
      <c r="O296" s="553">
        <v>0</v>
      </c>
      <c r="P296" s="553">
        <v>0</v>
      </c>
      <c r="Q296" s="553">
        <v>0</v>
      </c>
      <c r="R296" s="553">
        <v>210</v>
      </c>
      <c r="S296" s="552">
        <v>0</v>
      </c>
      <c r="T296" s="552">
        <v>0</v>
      </c>
      <c r="U296" s="552">
        <v>0</v>
      </c>
      <c r="V296" s="552">
        <v>0</v>
      </c>
      <c r="W296" s="553">
        <v>0</v>
      </c>
      <c r="X296" s="557">
        <f t="shared" si="63"/>
        <v>8031</v>
      </c>
      <c r="Y296" s="554">
        <f t="shared" si="64"/>
        <v>3</v>
      </c>
      <c r="Z296" s="554">
        <f t="shared" si="65"/>
        <v>8034</v>
      </c>
    </row>
    <row r="297" spans="1:26" ht="51" hidden="1" outlineLevel="1">
      <c r="A297" s="781"/>
      <c r="B297" s="781"/>
      <c r="C297" s="551" t="s">
        <v>388</v>
      </c>
      <c r="D297" s="552">
        <v>0</v>
      </c>
      <c r="E297" s="552">
        <v>2</v>
      </c>
      <c r="F297" s="552">
        <v>0</v>
      </c>
      <c r="G297" s="552">
        <v>0</v>
      </c>
      <c r="H297" s="553">
        <v>168</v>
      </c>
      <c r="I297" s="552">
        <v>0</v>
      </c>
      <c r="J297" s="552">
        <v>0</v>
      </c>
      <c r="K297" s="552">
        <v>0</v>
      </c>
      <c r="L297" s="552">
        <v>0</v>
      </c>
      <c r="M297" s="552">
        <v>0</v>
      </c>
      <c r="N297" s="552">
        <v>0</v>
      </c>
      <c r="O297" s="552">
        <v>0</v>
      </c>
      <c r="P297" s="552">
        <v>0</v>
      </c>
      <c r="Q297" s="552">
        <v>0</v>
      </c>
      <c r="R297" s="553">
        <v>2</v>
      </c>
      <c r="S297" s="552">
        <v>0</v>
      </c>
      <c r="T297" s="552">
        <v>0</v>
      </c>
      <c r="U297" s="552">
        <v>0</v>
      </c>
      <c r="V297" s="552">
        <v>0</v>
      </c>
      <c r="W297" s="552">
        <v>0</v>
      </c>
      <c r="X297" s="557">
        <f t="shared" si="63"/>
        <v>172</v>
      </c>
      <c r="Y297" s="557">
        <f t="shared" si="64"/>
        <v>0</v>
      </c>
      <c r="Z297" s="554">
        <f t="shared" si="65"/>
        <v>172</v>
      </c>
    </row>
    <row r="298" spans="1:26" ht="51" hidden="1" outlineLevel="1">
      <c r="A298" s="781"/>
      <c r="B298" s="781"/>
      <c r="C298" s="551" t="s">
        <v>389</v>
      </c>
      <c r="D298" s="552">
        <v>0</v>
      </c>
      <c r="E298" s="552">
        <v>4</v>
      </c>
      <c r="F298" s="552">
        <v>3</v>
      </c>
      <c r="G298" s="552">
        <v>0</v>
      </c>
      <c r="H298" s="553">
        <v>353</v>
      </c>
      <c r="I298" s="552">
        <v>0</v>
      </c>
      <c r="J298" s="552">
        <v>0</v>
      </c>
      <c r="K298" s="552">
        <v>0</v>
      </c>
      <c r="L298" s="552">
        <v>0</v>
      </c>
      <c r="M298" s="552">
        <v>40</v>
      </c>
      <c r="N298" s="552">
        <v>0</v>
      </c>
      <c r="O298" s="552">
        <v>0</v>
      </c>
      <c r="P298" s="552">
        <v>0</v>
      </c>
      <c r="Q298" s="552">
        <v>0</v>
      </c>
      <c r="R298" s="553">
        <v>6</v>
      </c>
      <c r="S298" s="552">
        <v>0</v>
      </c>
      <c r="T298" s="552">
        <v>0</v>
      </c>
      <c r="U298" s="552">
        <v>0</v>
      </c>
      <c r="V298" s="552">
        <v>0</v>
      </c>
      <c r="W298" s="552">
        <v>0</v>
      </c>
      <c r="X298" s="557">
        <f t="shared" si="63"/>
        <v>366</v>
      </c>
      <c r="Y298" s="557">
        <f t="shared" si="64"/>
        <v>40</v>
      </c>
      <c r="Z298" s="554">
        <f t="shared" si="65"/>
        <v>406</v>
      </c>
    </row>
    <row r="299" spans="1:26" ht="63.75" hidden="1" outlineLevel="1">
      <c r="A299" s="781"/>
      <c r="B299" s="781"/>
      <c r="C299" s="551" t="s">
        <v>390</v>
      </c>
      <c r="D299" s="553">
        <v>13</v>
      </c>
      <c r="E299" s="553">
        <v>64</v>
      </c>
      <c r="F299" s="553">
        <v>132</v>
      </c>
      <c r="G299" s="553">
        <v>36</v>
      </c>
      <c r="H299" s="553">
        <v>5314</v>
      </c>
      <c r="I299" s="553">
        <v>5</v>
      </c>
      <c r="J299" s="553">
        <v>10</v>
      </c>
      <c r="K299" s="553">
        <v>21</v>
      </c>
      <c r="L299" s="553">
        <v>12</v>
      </c>
      <c r="M299" s="553">
        <v>718</v>
      </c>
      <c r="N299" s="553">
        <v>0</v>
      </c>
      <c r="O299" s="553">
        <v>0</v>
      </c>
      <c r="P299" s="553">
        <v>0</v>
      </c>
      <c r="Q299" s="553">
        <v>0</v>
      </c>
      <c r="R299" s="553">
        <v>50</v>
      </c>
      <c r="S299" s="553">
        <v>0</v>
      </c>
      <c r="T299" s="553">
        <v>0</v>
      </c>
      <c r="U299" s="553">
        <v>0</v>
      </c>
      <c r="V299" s="553">
        <v>0</v>
      </c>
      <c r="W299" s="553">
        <v>5</v>
      </c>
      <c r="X299" s="554">
        <f t="shared" si="63"/>
        <v>5609</v>
      </c>
      <c r="Y299" s="554">
        <f t="shared" si="64"/>
        <v>771</v>
      </c>
      <c r="Z299" s="554">
        <f t="shared" si="65"/>
        <v>6380</v>
      </c>
    </row>
    <row r="300" spans="1:26" ht="51" hidden="1" outlineLevel="1">
      <c r="A300" s="781"/>
      <c r="B300" s="781"/>
      <c r="C300" s="551" t="s">
        <v>391</v>
      </c>
      <c r="D300" s="553">
        <v>0</v>
      </c>
      <c r="E300" s="553">
        <v>0</v>
      </c>
      <c r="F300" s="553">
        <v>0</v>
      </c>
      <c r="G300" s="553">
        <v>0</v>
      </c>
      <c r="H300" s="553">
        <v>0</v>
      </c>
      <c r="I300" s="552">
        <v>0</v>
      </c>
      <c r="J300" s="553">
        <v>0</v>
      </c>
      <c r="K300" s="553">
        <v>0</v>
      </c>
      <c r="L300" s="552">
        <v>0</v>
      </c>
      <c r="M300" s="553">
        <v>0</v>
      </c>
      <c r="N300" s="553">
        <v>0</v>
      </c>
      <c r="O300" s="553">
        <v>0</v>
      </c>
      <c r="P300" s="553">
        <v>0</v>
      </c>
      <c r="Q300" s="553">
        <v>0</v>
      </c>
      <c r="R300" s="553">
        <v>0</v>
      </c>
      <c r="S300" s="552">
        <v>0</v>
      </c>
      <c r="T300" s="553">
        <v>0</v>
      </c>
      <c r="U300" s="553">
        <v>0</v>
      </c>
      <c r="V300" s="552">
        <v>0</v>
      </c>
      <c r="W300" s="553">
        <v>0</v>
      </c>
      <c r="X300" s="557">
        <f t="shared" si="63"/>
        <v>0</v>
      </c>
      <c r="Y300" s="554">
        <f t="shared" si="64"/>
        <v>0</v>
      </c>
      <c r="Z300" s="554">
        <f t="shared" si="65"/>
        <v>0</v>
      </c>
    </row>
    <row r="301" spans="1:26" ht="25.5" hidden="1" outlineLevel="1">
      <c r="A301" s="781"/>
      <c r="B301" s="781"/>
      <c r="C301" s="551" t="s">
        <v>392</v>
      </c>
      <c r="D301" s="553">
        <v>0</v>
      </c>
      <c r="E301" s="553">
        <v>0</v>
      </c>
      <c r="F301" s="553">
        <v>0</v>
      </c>
      <c r="G301" s="553">
        <v>0</v>
      </c>
      <c r="H301" s="553">
        <v>0</v>
      </c>
      <c r="I301" s="552">
        <v>0</v>
      </c>
      <c r="J301" s="552">
        <v>0</v>
      </c>
      <c r="K301" s="552">
        <v>0</v>
      </c>
      <c r="L301" s="552">
        <v>0</v>
      </c>
      <c r="M301" s="553">
        <v>0</v>
      </c>
      <c r="N301" s="553">
        <v>0</v>
      </c>
      <c r="O301" s="553">
        <v>0</v>
      </c>
      <c r="P301" s="553">
        <v>0</v>
      </c>
      <c r="Q301" s="553">
        <v>0</v>
      </c>
      <c r="R301" s="553">
        <v>0</v>
      </c>
      <c r="S301" s="552">
        <v>0</v>
      </c>
      <c r="T301" s="552">
        <v>0</v>
      </c>
      <c r="U301" s="552">
        <v>0</v>
      </c>
      <c r="V301" s="552">
        <v>0</v>
      </c>
      <c r="W301" s="553">
        <v>0</v>
      </c>
      <c r="X301" s="557">
        <f t="shared" si="63"/>
        <v>0</v>
      </c>
      <c r="Y301" s="554">
        <f t="shared" si="64"/>
        <v>0</v>
      </c>
      <c r="Z301" s="554">
        <f t="shared" si="65"/>
        <v>0</v>
      </c>
    </row>
    <row r="302" spans="1:26" ht="51" hidden="1" outlineLevel="1">
      <c r="A302" s="781"/>
      <c r="B302" s="781"/>
      <c r="C302" s="551" t="s">
        <v>393</v>
      </c>
      <c r="D302" s="553">
        <v>19</v>
      </c>
      <c r="E302" s="553">
        <v>58</v>
      </c>
      <c r="F302" s="553">
        <v>165</v>
      </c>
      <c r="G302" s="553">
        <v>40</v>
      </c>
      <c r="H302" s="553">
        <v>8853</v>
      </c>
      <c r="I302" s="552">
        <v>0</v>
      </c>
      <c r="J302" s="552">
        <v>2</v>
      </c>
      <c r="K302" s="553">
        <v>3</v>
      </c>
      <c r="L302" s="552">
        <v>4</v>
      </c>
      <c r="M302" s="553">
        <v>402</v>
      </c>
      <c r="N302" s="553">
        <v>0</v>
      </c>
      <c r="O302" s="553">
        <v>0</v>
      </c>
      <c r="P302" s="553">
        <v>0</v>
      </c>
      <c r="Q302" s="553">
        <v>4</v>
      </c>
      <c r="R302" s="553">
        <v>174</v>
      </c>
      <c r="S302" s="552">
        <v>0</v>
      </c>
      <c r="T302" s="552">
        <v>0</v>
      </c>
      <c r="U302" s="553">
        <v>0</v>
      </c>
      <c r="V302" s="552">
        <v>0</v>
      </c>
      <c r="W302" s="553">
        <v>1</v>
      </c>
      <c r="X302" s="557">
        <f t="shared" si="63"/>
        <v>9313</v>
      </c>
      <c r="Y302" s="554">
        <f t="shared" si="64"/>
        <v>412</v>
      </c>
      <c r="Z302" s="554">
        <f t="shared" si="65"/>
        <v>9725</v>
      </c>
    </row>
    <row r="303" spans="1:26" ht="51" hidden="1" outlineLevel="1">
      <c r="A303" s="781"/>
      <c r="B303" s="551" t="s">
        <v>394</v>
      </c>
      <c r="C303" s="551" t="s">
        <v>395</v>
      </c>
      <c r="D303" s="553">
        <v>30</v>
      </c>
      <c r="E303" s="553">
        <v>108</v>
      </c>
      <c r="F303" s="553">
        <v>168</v>
      </c>
      <c r="G303" s="553">
        <v>60</v>
      </c>
      <c r="H303" s="553">
        <v>8939</v>
      </c>
      <c r="I303" s="552">
        <v>0</v>
      </c>
      <c r="J303" s="552">
        <v>8</v>
      </c>
      <c r="K303" s="552">
        <v>3</v>
      </c>
      <c r="L303" s="552">
        <v>0</v>
      </c>
      <c r="M303" s="552">
        <v>0</v>
      </c>
      <c r="N303" s="553">
        <v>0</v>
      </c>
      <c r="O303" s="553">
        <v>0</v>
      </c>
      <c r="P303" s="553">
        <v>0</v>
      </c>
      <c r="Q303" s="553">
        <v>0</v>
      </c>
      <c r="R303" s="553">
        <v>210</v>
      </c>
      <c r="S303" s="552">
        <v>0</v>
      </c>
      <c r="T303" s="552">
        <v>0</v>
      </c>
      <c r="U303" s="552">
        <v>0</v>
      </c>
      <c r="V303" s="552">
        <v>0</v>
      </c>
      <c r="W303" s="552">
        <v>0</v>
      </c>
      <c r="X303" s="557">
        <f t="shared" si="63"/>
        <v>9515</v>
      </c>
      <c r="Y303" s="557">
        <f t="shared" si="64"/>
        <v>11</v>
      </c>
      <c r="Z303" s="554">
        <f t="shared" si="65"/>
        <v>9526</v>
      </c>
    </row>
    <row r="304" spans="1:26" ht="25.5" hidden="1" outlineLevel="1">
      <c r="A304" s="781"/>
      <c r="B304" s="781" t="s">
        <v>396</v>
      </c>
      <c r="C304" s="551" t="s">
        <v>397</v>
      </c>
      <c r="D304" s="553">
        <v>2</v>
      </c>
      <c r="E304" s="553">
        <v>14</v>
      </c>
      <c r="F304" s="553">
        <v>21</v>
      </c>
      <c r="G304" s="553">
        <v>4</v>
      </c>
      <c r="H304" s="553">
        <v>2529</v>
      </c>
      <c r="I304" s="552">
        <v>0</v>
      </c>
      <c r="J304" s="552">
        <v>0</v>
      </c>
      <c r="K304" s="552">
        <v>0</v>
      </c>
      <c r="L304" s="552">
        <v>0</v>
      </c>
      <c r="M304" s="552">
        <v>104</v>
      </c>
      <c r="N304" s="553">
        <v>0</v>
      </c>
      <c r="O304" s="553">
        <v>0</v>
      </c>
      <c r="P304" s="553">
        <v>0</v>
      </c>
      <c r="Q304" s="553">
        <v>0</v>
      </c>
      <c r="R304" s="553">
        <v>40</v>
      </c>
      <c r="S304" s="552">
        <v>0</v>
      </c>
      <c r="T304" s="552">
        <v>0</v>
      </c>
      <c r="U304" s="552">
        <v>0</v>
      </c>
      <c r="V304" s="552">
        <v>0</v>
      </c>
      <c r="W304" s="552">
        <v>4</v>
      </c>
      <c r="X304" s="557">
        <f t="shared" si="63"/>
        <v>2610</v>
      </c>
      <c r="Y304" s="557">
        <f t="shared" si="64"/>
        <v>108</v>
      </c>
      <c r="Z304" s="554">
        <f t="shared" si="65"/>
        <v>2718</v>
      </c>
    </row>
    <row r="305" spans="1:26" ht="25.5" hidden="1" outlineLevel="1">
      <c r="A305" s="781"/>
      <c r="B305" s="781"/>
      <c r="C305" s="551" t="s">
        <v>398</v>
      </c>
      <c r="D305" s="553">
        <v>6</v>
      </c>
      <c r="E305" s="552">
        <v>4</v>
      </c>
      <c r="F305" s="553">
        <v>12</v>
      </c>
      <c r="G305" s="552">
        <v>8</v>
      </c>
      <c r="H305" s="553">
        <v>984</v>
      </c>
      <c r="I305" s="552">
        <v>0</v>
      </c>
      <c r="J305" s="552">
        <v>0</v>
      </c>
      <c r="K305" s="552">
        <v>0</v>
      </c>
      <c r="L305" s="552">
        <v>0</v>
      </c>
      <c r="M305" s="553">
        <v>0</v>
      </c>
      <c r="N305" s="553">
        <v>0</v>
      </c>
      <c r="O305" s="552">
        <v>0</v>
      </c>
      <c r="P305" s="553">
        <v>0</v>
      </c>
      <c r="Q305" s="552">
        <v>0</v>
      </c>
      <c r="R305" s="553">
        <v>6</v>
      </c>
      <c r="S305" s="552">
        <v>0</v>
      </c>
      <c r="T305" s="552">
        <v>0</v>
      </c>
      <c r="U305" s="552">
        <v>0</v>
      </c>
      <c r="V305" s="552">
        <v>0</v>
      </c>
      <c r="W305" s="553">
        <v>0</v>
      </c>
      <c r="X305" s="557">
        <f t="shared" si="63"/>
        <v>1020</v>
      </c>
      <c r="Y305" s="554">
        <f t="shared" si="64"/>
        <v>0</v>
      </c>
      <c r="Z305" s="554">
        <f t="shared" si="65"/>
        <v>1020</v>
      </c>
    </row>
    <row r="306" spans="1:26" ht="25.5" hidden="1" outlineLevel="1">
      <c r="A306" s="781"/>
      <c r="B306" s="781" t="s">
        <v>399</v>
      </c>
      <c r="C306" s="551" t="s">
        <v>400</v>
      </c>
      <c r="D306" s="552">
        <v>2</v>
      </c>
      <c r="E306" s="552">
        <v>10</v>
      </c>
      <c r="F306" s="553">
        <v>22</v>
      </c>
      <c r="G306" s="552">
        <v>0</v>
      </c>
      <c r="H306" s="553">
        <v>661</v>
      </c>
      <c r="I306" s="552">
        <v>0</v>
      </c>
      <c r="J306" s="552">
        <v>0</v>
      </c>
      <c r="K306" s="552">
        <v>0</v>
      </c>
      <c r="L306" s="552">
        <v>0</v>
      </c>
      <c r="M306" s="553">
        <v>147</v>
      </c>
      <c r="N306" s="552">
        <v>0</v>
      </c>
      <c r="O306" s="552">
        <v>0</v>
      </c>
      <c r="P306" s="553">
        <v>2</v>
      </c>
      <c r="Q306" s="552">
        <v>0</v>
      </c>
      <c r="R306" s="553">
        <v>9</v>
      </c>
      <c r="S306" s="552">
        <v>0</v>
      </c>
      <c r="T306" s="552">
        <v>0</v>
      </c>
      <c r="U306" s="552">
        <v>0</v>
      </c>
      <c r="V306" s="552">
        <v>0</v>
      </c>
      <c r="W306" s="553">
        <v>1</v>
      </c>
      <c r="X306" s="557">
        <f t="shared" si="63"/>
        <v>706</v>
      </c>
      <c r="Y306" s="554">
        <f t="shared" si="64"/>
        <v>148</v>
      </c>
      <c r="Z306" s="554">
        <f t="shared" si="65"/>
        <v>854</v>
      </c>
    </row>
    <row r="307" spans="1:26" ht="38.25" hidden="1" outlineLevel="1">
      <c r="A307" s="781"/>
      <c r="B307" s="781"/>
      <c r="C307" s="551" t="s">
        <v>401</v>
      </c>
      <c r="D307" s="553">
        <v>18</v>
      </c>
      <c r="E307" s="553">
        <v>66</v>
      </c>
      <c r="F307" s="553">
        <v>132</v>
      </c>
      <c r="G307" s="553">
        <v>40</v>
      </c>
      <c r="H307" s="553">
        <v>4199</v>
      </c>
      <c r="I307" s="552">
        <v>0</v>
      </c>
      <c r="J307" s="552">
        <v>0</v>
      </c>
      <c r="K307" s="552">
        <v>0</v>
      </c>
      <c r="L307" s="552">
        <v>4</v>
      </c>
      <c r="M307" s="552">
        <v>0</v>
      </c>
      <c r="N307" s="553">
        <v>0</v>
      </c>
      <c r="O307" s="553">
        <v>0</v>
      </c>
      <c r="P307" s="553">
        <v>0</v>
      </c>
      <c r="Q307" s="553">
        <v>0</v>
      </c>
      <c r="R307" s="553">
        <v>49</v>
      </c>
      <c r="S307" s="552">
        <v>0</v>
      </c>
      <c r="T307" s="552">
        <v>0</v>
      </c>
      <c r="U307" s="552">
        <v>0</v>
      </c>
      <c r="V307" s="552">
        <v>0</v>
      </c>
      <c r="W307" s="552">
        <v>0</v>
      </c>
      <c r="X307" s="557">
        <f t="shared" si="63"/>
        <v>4504</v>
      </c>
      <c r="Y307" s="557">
        <f t="shared" si="64"/>
        <v>4</v>
      </c>
      <c r="Z307" s="554">
        <f t="shared" si="65"/>
        <v>4508</v>
      </c>
    </row>
    <row r="308" spans="1:26" ht="38.25" hidden="1" outlineLevel="1">
      <c r="A308" s="781"/>
      <c r="B308" s="781"/>
      <c r="C308" s="551" t="s">
        <v>402</v>
      </c>
      <c r="D308" s="553">
        <v>8</v>
      </c>
      <c r="E308" s="552">
        <v>44</v>
      </c>
      <c r="F308" s="553">
        <v>72</v>
      </c>
      <c r="G308" s="553">
        <v>16</v>
      </c>
      <c r="H308" s="553">
        <v>3275</v>
      </c>
      <c r="I308" s="552">
        <v>0</v>
      </c>
      <c r="J308" s="552">
        <v>0</v>
      </c>
      <c r="K308" s="552">
        <v>0</v>
      </c>
      <c r="L308" s="552">
        <v>0</v>
      </c>
      <c r="M308" s="552">
        <v>0</v>
      </c>
      <c r="N308" s="553">
        <v>0</v>
      </c>
      <c r="O308" s="552">
        <v>0</v>
      </c>
      <c r="P308" s="553">
        <v>0</v>
      </c>
      <c r="Q308" s="553">
        <v>0</v>
      </c>
      <c r="R308" s="553">
        <v>72</v>
      </c>
      <c r="S308" s="552">
        <v>0</v>
      </c>
      <c r="T308" s="552">
        <v>0</v>
      </c>
      <c r="U308" s="552">
        <v>0</v>
      </c>
      <c r="V308" s="552">
        <v>0</v>
      </c>
      <c r="W308" s="552">
        <v>0</v>
      </c>
      <c r="X308" s="557">
        <f t="shared" si="63"/>
        <v>3487</v>
      </c>
      <c r="Y308" s="557">
        <f t="shared" si="64"/>
        <v>0</v>
      </c>
      <c r="Z308" s="554">
        <f t="shared" si="65"/>
        <v>3487</v>
      </c>
    </row>
    <row r="309" spans="1:26" ht="51" hidden="1" outlineLevel="1">
      <c r="A309" s="781"/>
      <c r="B309" s="781"/>
      <c r="C309" s="551" t="s">
        <v>403</v>
      </c>
      <c r="D309" s="553">
        <v>15</v>
      </c>
      <c r="E309" s="553">
        <v>28</v>
      </c>
      <c r="F309" s="553">
        <v>54</v>
      </c>
      <c r="G309" s="553">
        <v>8</v>
      </c>
      <c r="H309" s="553">
        <v>1683</v>
      </c>
      <c r="I309" s="552">
        <v>0</v>
      </c>
      <c r="J309" s="552">
        <v>0</v>
      </c>
      <c r="K309" s="552">
        <v>0</v>
      </c>
      <c r="L309" s="552">
        <v>0</v>
      </c>
      <c r="M309" s="553">
        <v>0</v>
      </c>
      <c r="N309" s="553">
        <v>0</v>
      </c>
      <c r="O309" s="553">
        <v>0</v>
      </c>
      <c r="P309" s="553">
        <v>0</v>
      </c>
      <c r="Q309" s="553">
        <v>0</v>
      </c>
      <c r="R309" s="553">
        <v>21</v>
      </c>
      <c r="S309" s="552">
        <v>0</v>
      </c>
      <c r="T309" s="552">
        <v>0</v>
      </c>
      <c r="U309" s="552">
        <v>0</v>
      </c>
      <c r="V309" s="552">
        <v>0</v>
      </c>
      <c r="W309" s="553">
        <v>0</v>
      </c>
      <c r="X309" s="557">
        <f t="shared" si="63"/>
        <v>1809</v>
      </c>
      <c r="Y309" s="554">
        <f t="shared" si="64"/>
        <v>0</v>
      </c>
      <c r="Z309" s="554">
        <f t="shared" si="65"/>
        <v>1809</v>
      </c>
    </row>
    <row r="310" spans="1:26" ht="38.25" hidden="1" outlineLevel="1">
      <c r="A310" s="781"/>
      <c r="B310" s="781"/>
      <c r="C310" s="551" t="s">
        <v>404</v>
      </c>
      <c r="D310" s="552">
        <v>0</v>
      </c>
      <c r="E310" s="552">
        <v>0</v>
      </c>
      <c r="F310" s="552">
        <v>0</v>
      </c>
      <c r="G310" s="552">
        <v>0</v>
      </c>
      <c r="H310" s="553">
        <v>156</v>
      </c>
      <c r="I310" s="552">
        <v>0</v>
      </c>
      <c r="J310" s="552">
        <v>0</v>
      </c>
      <c r="K310" s="552">
        <v>0</v>
      </c>
      <c r="L310" s="552">
        <v>0</v>
      </c>
      <c r="M310" s="552">
        <v>0</v>
      </c>
      <c r="N310" s="552">
        <v>0</v>
      </c>
      <c r="O310" s="552">
        <v>0</v>
      </c>
      <c r="P310" s="552">
        <v>0</v>
      </c>
      <c r="Q310" s="552">
        <v>0</v>
      </c>
      <c r="R310" s="553">
        <v>489</v>
      </c>
      <c r="S310" s="552">
        <v>0</v>
      </c>
      <c r="T310" s="552">
        <v>0</v>
      </c>
      <c r="U310" s="552">
        <v>0</v>
      </c>
      <c r="V310" s="552">
        <v>0</v>
      </c>
      <c r="W310" s="552">
        <v>0</v>
      </c>
      <c r="X310" s="557">
        <f t="shared" si="63"/>
        <v>645</v>
      </c>
      <c r="Y310" s="557">
        <f t="shared" si="64"/>
        <v>0</v>
      </c>
      <c r="Z310" s="554">
        <f t="shared" si="65"/>
        <v>645</v>
      </c>
    </row>
    <row r="311" spans="1:26" ht="25.5" hidden="1" outlineLevel="1">
      <c r="A311" s="781"/>
      <c r="B311" s="781"/>
      <c r="C311" s="551" t="s">
        <v>405</v>
      </c>
      <c r="D311" s="552">
        <v>3</v>
      </c>
      <c r="E311" s="553">
        <v>2</v>
      </c>
      <c r="F311" s="553">
        <v>15</v>
      </c>
      <c r="G311" s="553">
        <v>0</v>
      </c>
      <c r="H311" s="553">
        <v>640</v>
      </c>
      <c r="I311" s="552">
        <v>0</v>
      </c>
      <c r="J311" s="552">
        <v>0</v>
      </c>
      <c r="K311" s="552">
        <v>0</v>
      </c>
      <c r="L311" s="552">
        <v>0</v>
      </c>
      <c r="M311" s="552">
        <v>0</v>
      </c>
      <c r="N311" s="552">
        <v>0</v>
      </c>
      <c r="O311" s="553">
        <v>0</v>
      </c>
      <c r="P311" s="553">
        <v>0</v>
      </c>
      <c r="Q311" s="553">
        <v>0</v>
      </c>
      <c r="R311" s="553">
        <v>1</v>
      </c>
      <c r="S311" s="552">
        <v>0</v>
      </c>
      <c r="T311" s="552">
        <v>0</v>
      </c>
      <c r="U311" s="552">
        <v>0</v>
      </c>
      <c r="V311" s="552">
        <v>0</v>
      </c>
      <c r="W311" s="552">
        <v>0</v>
      </c>
      <c r="X311" s="557">
        <f t="shared" si="63"/>
        <v>661</v>
      </c>
      <c r="Y311" s="557">
        <f t="shared" si="64"/>
        <v>0</v>
      </c>
      <c r="Z311" s="554">
        <f t="shared" si="65"/>
        <v>661</v>
      </c>
    </row>
    <row r="312" spans="1:26" ht="51" hidden="1" outlineLevel="1">
      <c r="A312" s="781"/>
      <c r="B312" s="781"/>
      <c r="C312" s="551" t="s">
        <v>406</v>
      </c>
      <c r="D312" s="553">
        <v>18</v>
      </c>
      <c r="E312" s="553">
        <v>40</v>
      </c>
      <c r="F312" s="553">
        <v>66</v>
      </c>
      <c r="G312" s="553">
        <v>24</v>
      </c>
      <c r="H312" s="553">
        <v>5227</v>
      </c>
      <c r="I312" s="552">
        <v>0</v>
      </c>
      <c r="J312" s="552">
        <v>0</v>
      </c>
      <c r="K312" s="552">
        <v>0</v>
      </c>
      <c r="L312" s="553">
        <v>0</v>
      </c>
      <c r="M312" s="553">
        <v>19</v>
      </c>
      <c r="N312" s="553">
        <v>0</v>
      </c>
      <c r="O312" s="553">
        <v>0</v>
      </c>
      <c r="P312" s="553">
        <v>0</v>
      </c>
      <c r="Q312" s="553">
        <v>0</v>
      </c>
      <c r="R312" s="553">
        <v>106</v>
      </c>
      <c r="S312" s="552">
        <v>0</v>
      </c>
      <c r="T312" s="552">
        <v>0</v>
      </c>
      <c r="U312" s="552">
        <v>0</v>
      </c>
      <c r="V312" s="553">
        <v>0</v>
      </c>
      <c r="W312" s="553">
        <v>0</v>
      </c>
      <c r="X312" s="554">
        <f t="shared" si="63"/>
        <v>5481</v>
      </c>
      <c r="Y312" s="554">
        <f t="shared" si="64"/>
        <v>19</v>
      </c>
      <c r="Z312" s="554">
        <f t="shared" si="65"/>
        <v>5500</v>
      </c>
    </row>
    <row r="313" spans="1:26" ht="30" customHeight="1" collapsed="1">
      <c r="A313" s="777" t="s">
        <v>407</v>
      </c>
      <c r="B313" s="777"/>
      <c r="C313" s="777"/>
      <c r="D313" s="549">
        <f t="shared" ref="D313:Z313" si="66">SUM(D314:D317)</f>
        <v>384</v>
      </c>
      <c r="E313" s="549">
        <f t="shared" si="66"/>
        <v>856</v>
      </c>
      <c r="F313" s="549">
        <f t="shared" si="66"/>
        <v>1930</v>
      </c>
      <c r="G313" s="549">
        <f t="shared" si="66"/>
        <v>648</v>
      </c>
      <c r="H313" s="549">
        <f t="shared" si="66"/>
        <v>71047</v>
      </c>
      <c r="I313" s="549">
        <f t="shared" si="66"/>
        <v>38</v>
      </c>
      <c r="J313" s="549">
        <f t="shared" si="66"/>
        <v>62</v>
      </c>
      <c r="K313" s="549">
        <f t="shared" si="66"/>
        <v>144</v>
      </c>
      <c r="L313" s="549">
        <f t="shared" si="66"/>
        <v>48</v>
      </c>
      <c r="M313" s="549">
        <f t="shared" si="66"/>
        <v>4438</v>
      </c>
      <c r="N313" s="549">
        <f t="shared" si="66"/>
        <v>0</v>
      </c>
      <c r="O313" s="549">
        <f t="shared" si="66"/>
        <v>6</v>
      </c>
      <c r="P313" s="549">
        <f t="shared" si="66"/>
        <v>11</v>
      </c>
      <c r="Q313" s="549">
        <f t="shared" si="66"/>
        <v>0</v>
      </c>
      <c r="R313" s="549">
        <f t="shared" si="66"/>
        <v>1496</v>
      </c>
      <c r="S313" s="549">
        <f t="shared" si="66"/>
        <v>0</v>
      </c>
      <c r="T313" s="549">
        <f t="shared" si="66"/>
        <v>0</v>
      </c>
      <c r="U313" s="549">
        <f t="shared" si="66"/>
        <v>0</v>
      </c>
      <c r="V313" s="549">
        <f t="shared" si="66"/>
        <v>0</v>
      </c>
      <c r="W313" s="549">
        <f t="shared" si="66"/>
        <v>129</v>
      </c>
      <c r="X313" s="550">
        <f t="shared" si="66"/>
        <v>76378</v>
      </c>
      <c r="Y313" s="550">
        <f t="shared" si="66"/>
        <v>4859</v>
      </c>
      <c r="Z313" s="550">
        <f t="shared" si="66"/>
        <v>81237</v>
      </c>
    </row>
    <row r="314" spans="1:26" ht="51" hidden="1" outlineLevel="1">
      <c r="A314" s="781" t="s">
        <v>407</v>
      </c>
      <c r="B314" s="551" t="s">
        <v>408</v>
      </c>
      <c r="C314" s="551" t="s">
        <v>409</v>
      </c>
      <c r="D314" s="553">
        <v>120</v>
      </c>
      <c r="E314" s="553">
        <v>186</v>
      </c>
      <c r="F314" s="553">
        <v>432</v>
      </c>
      <c r="G314" s="553">
        <v>72</v>
      </c>
      <c r="H314" s="553">
        <v>11742</v>
      </c>
      <c r="I314" s="552">
        <v>4</v>
      </c>
      <c r="J314" s="553">
        <v>10</v>
      </c>
      <c r="K314" s="553">
        <v>21</v>
      </c>
      <c r="L314" s="553">
        <v>0</v>
      </c>
      <c r="M314" s="553">
        <v>447</v>
      </c>
      <c r="N314" s="553">
        <v>0</v>
      </c>
      <c r="O314" s="553">
        <v>0</v>
      </c>
      <c r="P314" s="553">
        <v>0</v>
      </c>
      <c r="Q314" s="553">
        <v>0</v>
      </c>
      <c r="R314" s="553">
        <v>233</v>
      </c>
      <c r="S314" s="552">
        <v>0</v>
      </c>
      <c r="T314" s="553">
        <v>0</v>
      </c>
      <c r="U314" s="553">
        <v>0</v>
      </c>
      <c r="V314" s="553">
        <v>0</v>
      </c>
      <c r="W314" s="553">
        <v>0</v>
      </c>
      <c r="X314" s="554">
        <f>D314+E314+F314+G314+H314+N314+O314+P314+Q314+R314</f>
        <v>12785</v>
      </c>
      <c r="Y314" s="554">
        <f>I314+J314+K314+L314+M314+S314+T314+U314+V314+W314</f>
        <v>482</v>
      </c>
      <c r="Z314" s="554">
        <f t="shared" si="65"/>
        <v>13267</v>
      </c>
    </row>
    <row r="315" spans="1:26" ht="153" hidden="1" outlineLevel="1">
      <c r="A315" s="781"/>
      <c r="B315" s="551" t="s">
        <v>410</v>
      </c>
      <c r="C315" s="551" t="s">
        <v>411</v>
      </c>
      <c r="D315" s="553">
        <v>43</v>
      </c>
      <c r="E315" s="553">
        <v>76</v>
      </c>
      <c r="F315" s="553">
        <v>221</v>
      </c>
      <c r="G315" s="553">
        <v>56</v>
      </c>
      <c r="H315" s="553">
        <v>9506</v>
      </c>
      <c r="I315" s="552">
        <v>0</v>
      </c>
      <c r="J315" s="552">
        <v>0</v>
      </c>
      <c r="K315" s="552">
        <v>0</v>
      </c>
      <c r="L315" s="552">
        <v>0</v>
      </c>
      <c r="M315" s="553">
        <v>24</v>
      </c>
      <c r="N315" s="553">
        <v>0</v>
      </c>
      <c r="O315" s="553">
        <v>6</v>
      </c>
      <c r="P315" s="553">
        <v>1</v>
      </c>
      <c r="Q315" s="553">
        <v>0</v>
      </c>
      <c r="R315" s="553">
        <v>177</v>
      </c>
      <c r="S315" s="552">
        <v>0</v>
      </c>
      <c r="T315" s="552">
        <v>0</v>
      </c>
      <c r="U315" s="552">
        <v>0</v>
      </c>
      <c r="V315" s="552">
        <v>0</v>
      </c>
      <c r="W315" s="553">
        <v>0</v>
      </c>
      <c r="X315" s="554">
        <f>D315+E315+F315+G315+H315+N315+O315+P315+Q315+R315</f>
        <v>10086</v>
      </c>
      <c r="Y315" s="554">
        <f>I315+J315+K315+L315+M315+S315+T315+U315+V315+W315</f>
        <v>24</v>
      </c>
      <c r="Z315" s="554">
        <f t="shared" si="65"/>
        <v>10110</v>
      </c>
    </row>
    <row r="316" spans="1:26" ht="63.75" hidden="1" outlineLevel="1">
      <c r="A316" s="781"/>
      <c r="B316" s="781" t="s">
        <v>412</v>
      </c>
      <c r="C316" s="551" t="s">
        <v>413</v>
      </c>
      <c r="D316" s="553">
        <v>3</v>
      </c>
      <c r="E316" s="553">
        <v>12</v>
      </c>
      <c r="F316" s="553">
        <v>24</v>
      </c>
      <c r="G316" s="552">
        <v>16</v>
      </c>
      <c r="H316" s="553">
        <v>300</v>
      </c>
      <c r="I316" s="553">
        <v>1</v>
      </c>
      <c r="J316" s="553">
        <v>2</v>
      </c>
      <c r="K316" s="553">
        <v>9</v>
      </c>
      <c r="L316" s="553">
        <v>0</v>
      </c>
      <c r="M316" s="553">
        <v>326</v>
      </c>
      <c r="N316" s="553">
        <v>0</v>
      </c>
      <c r="O316" s="553">
        <v>0</v>
      </c>
      <c r="P316" s="553">
        <v>0</v>
      </c>
      <c r="Q316" s="552">
        <v>0</v>
      </c>
      <c r="R316" s="553">
        <v>0</v>
      </c>
      <c r="S316" s="553">
        <v>0</v>
      </c>
      <c r="T316" s="553">
        <v>0</v>
      </c>
      <c r="U316" s="553">
        <v>0</v>
      </c>
      <c r="V316" s="553">
        <v>0</v>
      </c>
      <c r="W316" s="553">
        <v>13</v>
      </c>
      <c r="X316" s="557">
        <f>D316+E316+F316+G316+H316+N316+O316+P316+Q316+R316</f>
        <v>355</v>
      </c>
      <c r="Y316" s="557">
        <f>I316+J316+K316+L316+M316+S316+T316+U316+V316+W316</f>
        <v>351</v>
      </c>
      <c r="Z316" s="554">
        <f t="shared" si="65"/>
        <v>706</v>
      </c>
    </row>
    <row r="317" spans="1:26" ht="51" hidden="1" outlineLevel="1">
      <c r="A317" s="781"/>
      <c r="B317" s="781"/>
      <c r="C317" s="551" t="s">
        <v>414</v>
      </c>
      <c r="D317" s="553">
        <v>218</v>
      </c>
      <c r="E317" s="553">
        <v>582</v>
      </c>
      <c r="F317" s="553">
        <v>1253</v>
      </c>
      <c r="G317" s="553">
        <v>504</v>
      </c>
      <c r="H317" s="553">
        <v>49499</v>
      </c>
      <c r="I317" s="553">
        <v>33</v>
      </c>
      <c r="J317" s="553">
        <v>50</v>
      </c>
      <c r="K317" s="553">
        <v>114</v>
      </c>
      <c r="L317" s="553">
        <v>48</v>
      </c>
      <c r="M317" s="553">
        <v>3641</v>
      </c>
      <c r="N317" s="553">
        <v>0</v>
      </c>
      <c r="O317" s="553">
        <v>0</v>
      </c>
      <c r="P317" s="553">
        <v>10</v>
      </c>
      <c r="Q317" s="553">
        <v>0</v>
      </c>
      <c r="R317" s="553">
        <v>1086</v>
      </c>
      <c r="S317" s="553">
        <v>0</v>
      </c>
      <c r="T317" s="553">
        <v>0</v>
      </c>
      <c r="U317" s="553">
        <v>0</v>
      </c>
      <c r="V317" s="553">
        <v>0</v>
      </c>
      <c r="W317" s="553">
        <v>116</v>
      </c>
      <c r="X317" s="554">
        <f>D317+E317+F317+G317+H317+N317+O317+P317+Q317+R317</f>
        <v>53152</v>
      </c>
      <c r="Y317" s="554">
        <f>I317+J317+K317+L317+M317+S317+T317+U317+V317+W317</f>
        <v>4002</v>
      </c>
      <c r="Z317" s="554">
        <f t="shared" si="65"/>
        <v>57154</v>
      </c>
    </row>
    <row r="318" spans="1:26" ht="12.95" customHeight="1" collapsed="1">
      <c r="A318" s="777" t="s">
        <v>415</v>
      </c>
      <c r="B318" s="777"/>
      <c r="C318" s="777"/>
      <c r="D318" s="549">
        <f t="shared" ref="D318:Z318" si="67">SUM(D319:D326)</f>
        <v>62</v>
      </c>
      <c r="E318" s="549">
        <f t="shared" si="67"/>
        <v>256</v>
      </c>
      <c r="F318" s="549">
        <f t="shared" si="67"/>
        <v>408</v>
      </c>
      <c r="G318" s="549">
        <f t="shared" si="67"/>
        <v>112</v>
      </c>
      <c r="H318" s="549">
        <f t="shared" si="67"/>
        <v>15910</v>
      </c>
      <c r="I318" s="549">
        <f t="shared" si="67"/>
        <v>0</v>
      </c>
      <c r="J318" s="549">
        <f t="shared" si="67"/>
        <v>2</v>
      </c>
      <c r="K318" s="549">
        <f t="shared" si="67"/>
        <v>15</v>
      </c>
      <c r="L318" s="549">
        <f t="shared" si="67"/>
        <v>0</v>
      </c>
      <c r="M318" s="549">
        <f t="shared" si="67"/>
        <v>197</v>
      </c>
      <c r="N318" s="549">
        <f t="shared" si="67"/>
        <v>0</v>
      </c>
      <c r="O318" s="549">
        <f t="shared" si="67"/>
        <v>0</v>
      </c>
      <c r="P318" s="549">
        <f t="shared" si="67"/>
        <v>15</v>
      </c>
      <c r="Q318" s="549">
        <f t="shared" si="67"/>
        <v>4</v>
      </c>
      <c r="R318" s="549">
        <f t="shared" si="67"/>
        <v>671</v>
      </c>
      <c r="S318" s="549">
        <f t="shared" si="67"/>
        <v>0</v>
      </c>
      <c r="T318" s="549">
        <f t="shared" si="67"/>
        <v>0</v>
      </c>
      <c r="U318" s="549">
        <f t="shared" si="67"/>
        <v>0</v>
      </c>
      <c r="V318" s="549">
        <f t="shared" si="67"/>
        <v>0</v>
      </c>
      <c r="W318" s="549">
        <f t="shared" si="67"/>
        <v>3</v>
      </c>
      <c r="X318" s="550">
        <f t="shared" si="67"/>
        <v>17438</v>
      </c>
      <c r="Y318" s="550">
        <f t="shared" si="67"/>
        <v>217</v>
      </c>
      <c r="Z318" s="550">
        <f t="shared" si="67"/>
        <v>17655</v>
      </c>
    </row>
    <row r="319" spans="1:26" ht="25.5" hidden="1" outlineLevel="1">
      <c r="A319" s="781" t="s">
        <v>415</v>
      </c>
      <c r="B319" s="781" t="s">
        <v>416</v>
      </c>
      <c r="C319" s="551" t="s">
        <v>417</v>
      </c>
      <c r="D319" s="553">
        <v>35</v>
      </c>
      <c r="E319" s="553">
        <v>142</v>
      </c>
      <c r="F319" s="553">
        <v>207</v>
      </c>
      <c r="G319" s="553">
        <v>52</v>
      </c>
      <c r="H319" s="553">
        <v>7802</v>
      </c>
      <c r="I319" s="552">
        <v>0</v>
      </c>
      <c r="J319" s="552">
        <v>0</v>
      </c>
      <c r="K319" s="552">
        <v>3</v>
      </c>
      <c r="L319" s="552">
        <v>0</v>
      </c>
      <c r="M319" s="553">
        <v>9</v>
      </c>
      <c r="N319" s="553">
        <v>0</v>
      </c>
      <c r="O319" s="553">
        <v>0</v>
      </c>
      <c r="P319" s="553">
        <v>15</v>
      </c>
      <c r="Q319" s="553">
        <v>4</v>
      </c>
      <c r="R319" s="553">
        <v>354</v>
      </c>
      <c r="S319" s="552">
        <v>0</v>
      </c>
      <c r="T319" s="552">
        <v>0</v>
      </c>
      <c r="U319" s="552">
        <v>0</v>
      </c>
      <c r="V319" s="552">
        <v>0</v>
      </c>
      <c r="W319" s="553">
        <v>0</v>
      </c>
      <c r="X319" s="557">
        <f t="shared" ref="X319:X326" si="68">D319+E319+F319+G319+H319+N319+O319+P319+Q319+R319</f>
        <v>8611</v>
      </c>
      <c r="Y319" s="554">
        <f t="shared" ref="Y319:Y326" si="69">I319+J319+K319+L319+M319+S319+T319+U319+V319+W319</f>
        <v>12</v>
      </c>
      <c r="Z319" s="554">
        <f t="shared" si="65"/>
        <v>8623</v>
      </c>
    </row>
    <row r="320" spans="1:26" ht="38.25" hidden="1" outlineLevel="1">
      <c r="A320" s="781"/>
      <c r="B320" s="781"/>
      <c r="C320" s="551" t="s">
        <v>418</v>
      </c>
      <c r="D320" s="553">
        <v>7</v>
      </c>
      <c r="E320" s="553">
        <v>38</v>
      </c>
      <c r="F320" s="553">
        <v>72</v>
      </c>
      <c r="G320" s="553">
        <v>24</v>
      </c>
      <c r="H320" s="553">
        <v>1535</v>
      </c>
      <c r="I320" s="552">
        <v>0</v>
      </c>
      <c r="J320" s="552">
        <v>0</v>
      </c>
      <c r="K320" s="552">
        <v>3</v>
      </c>
      <c r="L320" s="552">
        <v>0</v>
      </c>
      <c r="M320" s="552">
        <v>22</v>
      </c>
      <c r="N320" s="553">
        <v>0</v>
      </c>
      <c r="O320" s="553">
        <v>0</v>
      </c>
      <c r="P320" s="553">
        <v>0</v>
      </c>
      <c r="Q320" s="553">
        <v>0</v>
      </c>
      <c r="R320" s="553">
        <v>89</v>
      </c>
      <c r="S320" s="552">
        <v>0</v>
      </c>
      <c r="T320" s="552">
        <v>0</v>
      </c>
      <c r="U320" s="552">
        <v>0</v>
      </c>
      <c r="V320" s="552">
        <v>0</v>
      </c>
      <c r="W320" s="552">
        <v>3</v>
      </c>
      <c r="X320" s="554">
        <f t="shared" si="68"/>
        <v>1765</v>
      </c>
      <c r="Y320" s="554">
        <f t="shared" si="69"/>
        <v>28</v>
      </c>
      <c r="Z320" s="554">
        <f t="shared" si="65"/>
        <v>1793</v>
      </c>
    </row>
    <row r="321" spans="1:26" ht="76.5" hidden="1" outlineLevel="1">
      <c r="A321" s="781"/>
      <c r="B321" s="551" t="s">
        <v>419</v>
      </c>
      <c r="C321" s="551" t="s">
        <v>420</v>
      </c>
      <c r="D321" s="553">
        <v>12</v>
      </c>
      <c r="E321" s="553">
        <v>32</v>
      </c>
      <c r="F321" s="553">
        <v>54</v>
      </c>
      <c r="G321" s="553">
        <v>4</v>
      </c>
      <c r="H321" s="553">
        <v>3602</v>
      </c>
      <c r="I321" s="552">
        <v>0</v>
      </c>
      <c r="J321" s="552">
        <v>0</v>
      </c>
      <c r="K321" s="553">
        <v>9</v>
      </c>
      <c r="L321" s="552">
        <v>0</v>
      </c>
      <c r="M321" s="553">
        <v>63</v>
      </c>
      <c r="N321" s="553">
        <v>0</v>
      </c>
      <c r="O321" s="553">
        <v>0</v>
      </c>
      <c r="P321" s="553">
        <v>0</v>
      </c>
      <c r="Q321" s="553">
        <v>0</v>
      </c>
      <c r="R321" s="553">
        <v>130</v>
      </c>
      <c r="S321" s="552">
        <v>0</v>
      </c>
      <c r="T321" s="552">
        <v>0</v>
      </c>
      <c r="U321" s="553">
        <v>0</v>
      </c>
      <c r="V321" s="552">
        <v>0</v>
      </c>
      <c r="W321" s="553">
        <v>0</v>
      </c>
      <c r="X321" s="554">
        <f t="shared" si="68"/>
        <v>3834</v>
      </c>
      <c r="Y321" s="554">
        <f t="shared" si="69"/>
        <v>72</v>
      </c>
      <c r="Z321" s="554">
        <f t="shared" si="65"/>
        <v>3906</v>
      </c>
    </row>
    <row r="322" spans="1:26" ht="76.5" hidden="1" outlineLevel="1">
      <c r="A322" s="781"/>
      <c r="B322" s="551" t="s">
        <v>421</v>
      </c>
      <c r="C322" s="551" t="s">
        <v>422</v>
      </c>
      <c r="D322" s="553">
        <v>5</v>
      </c>
      <c r="E322" s="553">
        <v>24</v>
      </c>
      <c r="F322" s="553">
        <v>48</v>
      </c>
      <c r="G322" s="553">
        <v>20</v>
      </c>
      <c r="H322" s="553">
        <v>802</v>
      </c>
      <c r="I322" s="552">
        <v>0</v>
      </c>
      <c r="J322" s="552">
        <v>0</v>
      </c>
      <c r="K322" s="552">
        <v>0</v>
      </c>
      <c r="L322" s="552">
        <v>0</v>
      </c>
      <c r="M322" s="553">
        <v>0</v>
      </c>
      <c r="N322" s="553">
        <v>0</v>
      </c>
      <c r="O322" s="553">
        <v>0</v>
      </c>
      <c r="P322" s="553">
        <v>0</v>
      </c>
      <c r="Q322" s="553">
        <v>0</v>
      </c>
      <c r="R322" s="553">
        <v>7</v>
      </c>
      <c r="S322" s="552">
        <v>0</v>
      </c>
      <c r="T322" s="552">
        <v>0</v>
      </c>
      <c r="U322" s="552">
        <v>0</v>
      </c>
      <c r="V322" s="552">
        <v>0</v>
      </c>
      <c r="W322" s="553">
        <v>0</v>
      </c>
      <c r="X322" s="557">
        <f t="shared" si="68"/>
        <v>906</v>
      </c>
      <c r="Y322" s="557">
        <f t="shared" si="69"/>
        <v>0</v>
      </c>
      <c r="Z322" s="554">
        <f t="shared" si="65"/>
        <v>906</v>
      </c>
    </row>
    <row r="323" spans="1:26" ht="51" hidden="1" outlineLevel="1">
      <c r="A323" s="781"/>
      <c r="B323" s="551" t="s">
        <v>423</v>
      </c>
      <c r="C323" s="551" t="s">
        <v>424</v>
      </c>
      <c r="D323" s="553">
        <v>0</v>
      </c>
      <c r="E323" s="553">
        <v>4</v>
      </c>
      <c r="F323" s="553">
        <v>3</v>
      </c>
      <c r="G323" s="553">
        <v>8</v>
      </c>
      <c r="H323" s="553">
        <v>947</v>
      </c>
      <c r="I323" s="552">
        <v>0</v>
      </c>
      <c r="J323" s="552">
        <v>0</v>
      </c>
      <c r="K323" s="552">
        <v>0</v>
      </c>
      <c r="L323" s="552">
        <v>0</v>
      </c>
      <c r="M323" s="552">
        <v>0</v>
      </c>
      <c r="N323" s="553">
        <v>0</v>
      </c>
      <c r="O323" s="553">
        <v>0</v>
      </c>
      <c r="P323" s="553">
        <v>0</v>
      </c>
      <c r="Q323" s="553">
        <v>0</v>
      </c>
      <c r="R323" s="553">
        <v>57</v>
      </c>
      <c r="S323" s="552">
        <v>0</v>
      </c>
      <c r="T323" s="552">
        <v>0</v>
      </c>
      <c r="U323" s="552">
        <v>0</v>
      </c>
      <c r="V323" s="552">
        <v>0</v>
      </c>
      <c r="W323" s="552">
        <v>0</v>
      </c>
      <c r="X323" s="554">
        <f t="shared" si="68"/>
        <v>1019</v>
      </c>
      <c r="Y323" s="554">
        <f t="shared" si="69"/>
        <v>0</v>
      </c>
      <c r="Z323" s="554">
        <f t="shared" si="65"/>
        <v>1019</v>
      </c>
    </row>
    <row r="324" spans="1:26" hidden="1" outlineLevel="1">
      <c r="A324" s="781"/>
      <c r="B324" s="781" t="s">
        <v>425</v>
      </c>
      <c r="C324" s="551" t="s">
        <v>426</v>
      </c>
      <c r="D324" s="553">
        <v>0</v>
      </c>
      <c r="E324" s="553">
        <v>4</v>
      </c>
      <c r="F324" s="553">
        <v>0</v>
      </c>
      <c r="G324" s="553">
        <v>0</v>
      </c>
      <c r="H324" s="553">
        <v>177</v>
      </c>
      <c r="I324" s="552">
        <v>0</v>
      </c>
      <c r="J324" s="552">
        <v>0</v>
      </c>
      <c r="K324" s="552">
        <v>0</v>
      </c>
      <c r="L324" s="552">
        <v>0</v>
      </c>
      <c r="M324" s="552">
        <v>5</v>
      </c>
      <c r="N324" s="553">
        <v>0</v>
      </c>
      <c r="O324" s="553">
        <v>0</v>
      </c>
      <c r="P324" s="553">
        <v>0</v>
      </c>
      <c r="Q324" s="553">
        <v>0</v>
      </c>
      <c r="R324" s="553">
        <v>2</v>
      </c>
      <c r="S324" s="552">
        <v>0</v>
      </c>
      <c r="T324" s="552">
        <v>0</v>
      </c>
      <c r="U324" s="552">
        <v>0</v>
      </c>
      <c r="V324" s="552">
        <v>0</v>
      </c>
      <c r="W324" s="552">
        <v>0</v>
      </c>
      <c r="X324" s="557">
        <f t="shared" si="68"/>
        <v>183</v>
      </c>
      <c r="Y324" s="557">
        <f t="shared" si="69"/>
        <v>5</v>
      </c>
      <c r="Z324" s="554">
        <f t="shared" si="65"/>
        <v>188</v>
      </c>
    </row>
    <row r="325" spans="1:26" ht="25.5" hidden="1" outlineLevel="1">
      <c r="A325" s="781"/>
      <c r="B325" s="781"/>
      <c r="C325" s="551" t="s">
        <v>427</v>
      </c>
      <c r="D325" s="552">
        <v>1</v>
      </c>
      <c r="E325" s="552">
        <v>4</v>
      </c>
      <c r="F325" s="553">
        <v>15</v>
      </c>
      <c r="G325" s="552">
        <v>0</v>
      </c>
      <c r="H325" s="553">
        <v>337</v>
      </c>
      <c r="I325" s="552">
        <v>0</v>
      </c>
      <c r="J325" s="552">
        <v>0</v>
      </c>
      <c r="K325" s="552">
        <v>0</v>
      </c>
      <c r="L325" s="552">
        <v>0</v>
      </c>
      <c r="M325" s="552">
        <v>63</v>
      </c>
      <c r="N325" s="552">
        <v>0</v>
      </c>
      <c r="O325" s="552">
        <v>0</v>
      </c>
      <c r="P325" s="553">
        <v>0</v>
      </c>
      <c r="Q325" s="552">
        <v>0</v>
      </c>
      <c r="R325" s="553">
        <v>13</v>
      </c>
      <c r="S325" s="552">
        <v>0</v>
      </c>
      <c r="T325" s="552">
        <v>0</v>
      </c>
      <c r="U325" s="552">
        <v>0</v>
      </c>
      <c r="V325" s="552">
        <v>0</v>
      </c>
      <c r="W325" s="552">
        <v>0</v>
      </c>
      <c r="X325" s="557">
        <f t="shared" si="68"/>
        <v>370</v>
      </c>
      <c r="Y325" s="554">
        <f t="shared" si="69"/>
        <v>63</v>
      </c>
      <c r="Z325" s="554">
        <f t="shared" si="65"/>
        <v>433</v>
      </c>
    </row>
    <row r="326" spans="1:26" ht="51" hidden="1" outlineLevel="1">
      <c r="A326" s="781"/>
      <c r="B326" s="781"/>
      <c r="C326" s="551" t="s">
        <v>428</v>
      </c>
      <c r="D326" s="552">
        <v>2</v>
      </c>
      <c r="E326" s="553">
        <v>8</v>
      </c>
      <c r="F326" s="553">
        <v>9</v>
      </c>
      <c r="G326" s="552">
        <v>4</v>
      </c>
      <c r="H326" s="553">
        <v>708</v>
      </c>
      <c r="I326" s="552">
        <v>0</v>
      </c>
      <c r="J326" s="552">
        <v>2</v>
      </c>
      <c r="K326" s="552">
        <v>0</v>
      </c>
      <c r="L326" s="552">
        <v>0</v>
      </c>
      <c r="M326" s="552">
        <v>35</v>
      </c>
      <c r="N326" s="552">
        <v>0</v>
      </c>
      <c r="O326" s="553">
        <v>0</v>
      </c>
      <c r="P326" s="553">
        <v>0</v>
      </c>
      <c r="Q326" s="552">
        <v>0</v>
      </c>
      <c r="R326" s="553">
        <v>19</v>
      </c>
      <c r="S326" s="552">
        <v>0</v>
      </c>
      <c r="T326" s="552">
        <v>0</v>
      </c>
      <c r="U326" s="552">
        <v>0</v>
      </c>
      <c r="V326" s="552">
        <v>0</v>
      </c>
      <c r="W326" s="552">
        <v>0</v>
      </c>
      <c r="X326" s="557">
        <f t="shared" si="68"/>
        <v>750</v>
      </c>
      <c r="Y326" s="554">
        <f t="shared" si="69"/>
        <v>37</v>
      </c>
      <c r="Z326" s="554">
        <f t="shared" si="65"/>
        <v>787</v>
      </c>
    </row>
    <row r="327" spans="1:26" ht="12.95" customHeight="1" collapsed="1">
      <c r="A327" s="777" t="s">
        <v>429</v>
      </c>
      <c r="B327" s="777"/>
      <c r="C327" s="777"/>
      <c r="D327" s="549">
        <f t="shared" ref="D327:Z327" si="70">SUM(D328:D332)</f>
        <v>164</v>
      </c>
      <c r="E327" s="549">
        <f t="shared" si="70"/>
        <v>486</v>
      </c>
      <c r="F327" s="549">
        <f t="shared" si="70"/>
        <v>963</v>
      </c>
      <c r="G327" s="549">
        <f t="shared" si="70"/>
        <v>290</v>
      </c>
      <c r="H327" s="549">
        <f t="shared" si="70"/>
        <v>67556</v>
      </c>
      <c r="I327" s="549">
        <f t="shared" si="70"/>
        <v>18</v>
      </c>
      <c r="J327" s="549">
        <f t="shared" si="70"/>
        <v>30</v>
      </c>
      <c r="K327" s="549">
        <f t="shared" si="70"/>
        <v>66</v>
      </c>
      <c r="L327" s="549">
        <f t="shared" si="70"/>
        <v>24</v>
      </c>
      <c r="M327" s="549">
        <f t="shared" si="70"/>
        <v>1814</v>
      </c>
      <c r="N327" s="549">
        <f t="shared" si="70"/>
        <v>0</v>
      </c>
      <c r="O327" s="549">
        <f t="shared" si="70"/>
        <v>0</v>
      </c>
      <c r="P327" s="549">
        <f t="shared" si="70"/>
        <v>3</v>
      </c>
      <c r="Q327" s="549">
        <f t="shared" si="70"/>
        <v>2</v>
      </c>
      <c r="R327" s="549">
        <f t="shared" si="70"/>
        <v>1963</v>
      </c>
      <c r="S327" s="549">
        <f t="shared" si="70"/>
        <v>0</v>
      </c>
      <c r="T327" s="549">
        <f t="shared" si="70"/>
        <v>0</v>
      </c>
      <c r="U327" s="549">
        <f t="shared" si="70"/>
        <v>0</v>
      </c>
      <c r="V327" s="549">
        <f t="shared" si="70"/>
        <v>0</v>
      </c>
      <c r="W327" s="549">
        <f t="shared" si="70"/>
        <v>44</v>
      </c>
      <c r="X327" s="550">
        <f t="shared" si="70"/>
        <v>71427</v>
      </c>
      <c r="Y327" s="550">
        <f t="shared" si="70"/>
        <v>1996</v>
      </c>
      <c r="Z327" s="550">
        <f t="shared" si="70"/>
        <v>73423</v>
      </c>
    </row>
    <row r="328" spans="1:26" ht="25.5" hidden="1" outlineLevel="1">
      <c r="A328" s="781" t="s">
        <v>429</v>
      </c>
      <c r="B328" s="781" t="s">
        <v>430</v>
      </c>
      <c r="C328" s="551" t="s">
        <v>431</v>
      </c>
      <c r="D328" s="553">
        <v>64</v>
      </c>
      <c r="E328" s="553">
        <v>146</v>
      </c>
      <c r="F328" s="553">
        <v>301</v>
      </c>
      <c r="G328" s="553">
        <v>114</v>
      </c>
      <c r="H328" s="553">
        <v>25986</v>
      </c>
      <c r="I328" s="552">
        <v>5</v>
      </c>
      <c r="J328" s="552">
        <v>12</v>
      </c>
      <c r="K328" s="553">
        <v>15</v>
      </c>
      <c r="L328" s="552">
        <v>8</v>
      </c>
      <c r="M328" s="553">
        <v>511</v>
      </c>
      <c r="N328" s="553">
        <v>0</v>
      </c>
      <c r="O328" s="553">
        <v>0</v>
      </c>
      <c r="P328" s="553">
        <v>2</v>
      </c>
      <c r="Q328" s="553">
        <v>2</v>
      </c>
      <c r="R328" s="553">
        <v>803</v>
      </c>
      <c r="S328" s="552">
        <v>0</v>
      </c>
      <c r="T328" s="552">
        <v>0</v>
      </c>
      <c r="U328" s="553">
        <v>0</v>
      </c>
      <c r="V328" s="552">
        <v>0</v>
      </c>
      <c r="W328" s="553">
        <v>18</v>
      </c>
      <c r="X328" s="557">
        <f>D328+E328+F328+G328+H328+N328+O328+P328+Q328+R328</f>
        <v>27418</v>
      </c>
      <c r="Y328" s="554">
        <f>I328+J328+K328+L328+M328+S328+T328+U328+V328+W328</f>
        <v>569</v>
      </c>
      <c r="Z328" s="554">
        <f t="shared" si="65"/>
        <v>27987</v>
      </c>
    </row>
    <row r="329" spans="1:26" ht="25.5" hidden="1" outlineLevel="1">
      <c r="A329" s="781"/>
      <c r="B329" s="781"/>
      <c r="C329" s="551" t="s">
        <v>432</v>
      </c>
      <c r="D329" s="553">
        <v>9</v>
      </c>
      <c r="E329" s="553">
        <v>24</v>
      </c>
      <c r="F329" s="553">
        <v>33</v>
      </c>
      <c r="G329" s="553">
        <v>8</v>
      </c>
      <c r="H329" s="553">
        <v>4846</v>
      </c>
      <c r="I329" s="552">
        <v>0</v>
      </c>
      <c r="J329" s="552">
        <v>2</v>
      </c>
      <c r="K329" s="552">
        <v>0</v>
      </c>
      <c r="L329" s="552">
        <v>0</v>
      </c>
      <c r="M329" s="553">
        <v>130</v>
      </c>
      <c r="N329" s="553">
        <v>0</v>
      </c>
      <c r="O329" s="553">
        <v>0</v>
      </c>
      <c r="P329" s="553">
        <v>0</v>
      </c>
      <c r="Q329" s="553">
        <v>0</v>
      </c>
      <c r="R329" s="553">
        <v>158</v>
      </c>
      <c r="S329" s="552">
        <v>0</v>
      </c>
      <c r="T329" s="552">
        <v>0</v>
      </c>
      <c r="U329" s="552">
        <v>0</v>
      </c>
      <c r="V329" s="552">
        <v>0</v>
      </c>
      <c r="W329" s="553">
        <v>9</v>
      </c>
      <c r="X329" s="554">
        <f>D329+E329+F329+G329+H329+N329+O329+P329+Q329+R329</f>
        <v>5078</v>
      </c>
      <c r="Y329" s="554">
        <f>I329+J329+K329+L329+M329+S329+T329+U329+V329+W329</f>
        <v>141</v>
      </c>
      <c r="Z329" s="554">
        <f t="shared" si="65"/>
        <v>5219</v>
      </c>
    </row>
    <row r="330" spans="1:26" hidden="1" outlineLevel="1">
      <c r="A330" s="781"/>
      <c r="B330" s="781"/>
      <c r="C330" s="551" t="s">
        <v>433</v>
      </c>
      <c r="D330" s="553">
        <v>7</v>
      </c>
      <c r="E330" s="553">
        <v>48</v>
      </c>
      <c r="F330" s="553">
        <v>69</v>
      </c>
      <c r="G330" s="553">
        <v>8</v>
      </c>
      <c r="H330" s="553">
        <v>2441</v>
      </c>
      <c r="I330" s="552">
        <v>2</v>
      </c>
      <c r="J330" s="552">
        <v>8</v>
      </c>
      <c r="K330" s="552">
        <v>9</v>
      </c>
      <c r="L330" s="552">
        <v>4</v>
      </c>
      <c r="M330" s="553">
        <v>303</v>
      </c>
      <c r="N330" s="553">
        <v>0</v>
      </c>
      <c r="O330" s="553">
        <v>0</v>
      </c>
      <c r="P330" s="553">
        <v>0</v>
      </c>
      <c r="Q330" s="553">
        <v>0</v>
      </c>
      <c r="R330" s="553">
        <v>32</v>
      </c>
      <c r="S330" s="552">
        <v>0</v>
      </c>
      <c r="T330" s="552">
        <v>0</v>
      </c>
      <c r="U330" s="552">
        <v>0</v>
      </c>
      <c r="V330" s="552">
        <v>0</v>
      </c>
      <c r="W330" s="553">
        <v>8</v>
      </c>
      <c r="X330" s="554">
        <f>D330+E330+F330+G330+H330+N330+O330+P330+Q330+R330</f>
        <v>2605</v>
      </c>
      <c r="Y330" s="554">
        <f>I330+J330+K330+L330+M330+S330+T330+U330+V330+W330</f>
        <v>334</v>
      </c>
      <c r="Z330" s="554">
        <f t="shared" si="65"/>
        <v>2939</v>
      </c>
    </row>
    <row r="331" spans="1:26" hidden="1" outlineLevel="1">
      <c r="A331" s="781"/>
      <c r="B331" s="781"/>
      <c r="C331" s="551" t="s">
        <v>434</v>
      </c>
      <c r="D331" s="552">
        <v>0</v>
      </c>
      <c r="E331" s="553">
        <v>0</v>
      </c>
      <c r="F331" s="553">
        <v>0</v>
      </c>
      <c r="G331" s="553">
        <v>0</v>
      </c>
      <c r="H331" s="553">
        <v>0</v>
      </c>
      <c r="I331" s="552">
        <v>0</v>
      </c>
      <c r="J331" s="553">
        <v>0</v>
      </c>
      <c r="K331" s="552">
        <v>0</v>
      </c>
      <c r="L331" s="552">
        <v>0</v>
      </c>
      <c r="M331" s="553">
        <v>0</v>
      </c>
      <c r="N331" s="552">
        <v>0</v>
      </c>
      <c r="O331" s="553">
        <v>0</v>
      </c>
      <c r="P331" s="553">
        <v>0</v>
      </c>
      <c r="Q331" s="553">
        <v>0</v>
      </c>
      <c r="R331" s="553">
        <v>0</v>
      </c>
      <c r="S331" s="552">
        <v>0</v>
      </c>
      <c r="T331" s="553">
        <v>0</v>
      </c>
      <c r="U331" s="552">
        <v>0</v>
      </c>
      <c r="V331" s="552">
        <v>0</v>
      </c>
      <c r="W331" s="553">
        <v>0</v>
      </c>
      <c r="X331" s="557">
        <f>D331+E331+F331+G331+H331+N331+O331+P331+Q331+R331</f>
        <v>0</v>
      </c>
      <c r="Y331" s="557">
        <f>I331+J331+K331+L331+M331+S331+T331+U331+V331+W331</f>
        <v>0</v>
      </c>
      <c r="Z331" s="554">
        <f t="shared" si="65"/>
        <v>0</v>
      </c>
    </row>
    <row r="332" spans="1:26" ht="25.5" hidden="1" outlineLevel="1">
      <c r="A332" s="781"/>
      <c r="B332" s="781"/>
      <c r="C332" s="551" t="s">
        <v>435</v>
      </c>
      <c r="D332" s="553">
        <v>84</v>
      </c>
      <c r="E332" s="553">
        <v>268</v>
      </c>
      <c r="F332" s="553">
        <v>560</v>
      </c>
      <c r="G332" s="553">
        <v>160</v>
      </c>
      <c r="H332" s="553">
        <v>34283</v>
      </c>
      <c r="I332" s="553">
        <v>11</v>
      </c>
      <c r="J332" s="553">
        <v>8</v>
      </c>
      <c r="K332" s="553">
        <v>42</v>
      </c>
      <c r="L332" s="553">
        <v>12</v>
      </c>
      <c r="M332" s="553">
        <v>870</v>
      </c>
      <c r="N332" s="553">
        <v>0</v>
      </c>
      <c r="O332" s="553">
        <v>0</v>
      </c>
      <c r="P332" s="553">
        <v>1</v>
      </c>
      <c r="Q332" s="553">
        <v>0</v>
      </c>
      <c r="R332" s="553">
        <v>970</v>
      </c>
      <c r="S332" s="553">
        <v>0</v>
      </c>
      <c r="T332" s="553">
        <v>0</v>
      </c>
      <c r="U332" s="553">
        <v>0</v>
      </c>
      <c r="V332" s="553">
        <v>0</v>
      </c>
      <c r="W332" s="553">
        <v>9</v>
      </c>
      <c r="X332" s="554">
        <f>D332+E332+F332+G332+H332+N332+O332+P332+Q332+R332</f>
        <v>36326</v>
      </c>
      <c r="Y332" s="554">
        <f>I332+J332+K332+L332+M332+S332+T332+U332+V332+W332</f>
        <v>952</v>
      </c>
      <c r="Z332" s="554">
        <f t="shared" si="65"/>
        <v>37278</v>
      </c>
    </row>
    <row r="333" spans="1:26" ht="12.95" customHeight="1" collapsed="1">
      <c r="A333" s="777" t="s">
        <v>436</v>
      </c>
      <c r="B333" s="777"/>
      <c r="C333" s="777"/>
      <c r="D333" s="549">
        <f t="shared" ref="D333:Z333" si="71">SUM(D334:D345)</f>
        <v>11</v>
      </c>
      <c r="E333" s="549">
        <f t="shared" si="71"/>
        <v>70</v>
      </c>
      <c r="F333" s="549">
        <f t="shared" si="71"/>
        <v>102</v>
      </c>
      <c r="G333" s="549">
        <f t="shared" si="71"/>
        <v>36</v>
      </c>
      <c r="H333" s="549">
        <f t="shared" si="71"/>
        <v>6991</v>
      </c>
      <c r="I333" s="549">
        <f t="shared" si="71"/>
        <v>4</v>
      </c>
      <c r="J333" s="549">
        <f t="shared" si="71"/>
        <v>12</v>
      </c>
      <c r="K333" s="549">
        <f t="shared" si="71"/>
        <v>18</v>
      </c>
      <c r="L333" s="549">
        <f t="shared" si="71"/>
        <v>8</v>
      </c>
      <c r="M333" s="549">
        <f t="shared" si="71"/>
        <v>1050</v>
      </c>
      <c r="N333" s="549">
        <f t="shared" si="71"/>
        <v>0</v>
      </c>
      <c r="O333" s="549">
        <f t="shared" si="71"/>
        <v>0</v>
      </c>
      <c r="P333" s="549">
        <f t="shared" si="71"/>
        <v>0</v>
      </c>
      <c r="Q333" s="549">
        <f t="shared" si="71"/>
        <v>0</v>
      </c>
      <c r="R333" s="549">
        <f t="shared" si="71"/>
        <v>157</v>
      </c>
      <c r="S333" s="549">
        <f t="shared" si="71"/>
        <v>0</v>
      </c>
      <c r="T333" s="549">
        <f t="shared" si="71"/>
        <v>0</v>
      </c>
      <c r="U333" s="549">
        <f t="shared" si="71"/>
        <v>0</v>
      </c>
      <c r="V333" s="549">
        <f t="shared" si="71"/>
        <v>0</v>
      </c>
      <c r="W333" s="549">
        <f t="shared" si="71"/>
        <v>52</v>
      </c>
      <c r="X333" s="550">
        <f t="shared" si="71"/>
        <v>7367</v>
      </c>
      <c r="Y333" s="550">
        <f t="shared" si="71"/>
        <v>1144</v>
      </c>
      <c r="Z333" s="550">
        <f t="shared" si="71"/>
        <v>8511</v>
      </c>
    </row>
    <row r="334" spans="1:26" ht="25.5" hidden="1" outlineLevel="1">
      <c r="A334" s="783" t="s">
        <v>436</v>
      </c>
      <c r="B334" s="781" t="s">
        <v>437</v>
      </c>
      <c r="C334" s="551" t="s">
        <v>438</v>
      </c>
      <c r="D334" s="552">
        <v>0</v>
      </c>
      <c r="E334" s="552">
        <v>2</v>
      </c>
      <c r="F334" s="552">
        <v>0</v>
      </c>
      <c r="G334" s="552">
        <v>0</v>
      </c>
      <c r="H334" s="552">
        <v>73</v>
      </c>
      <c r="I334" s="552">
        <v>0</v>
      </c>
      <c r="J334" s="552">
        <v>0</v>
      </c>
      <c r="K334" s="552">
        <v>0</v>
      </c>
      <c r="L334" s="552">
        <v>0</v>
      </c>
      <c r="M334" s="552">
        <v>5</v>
      </c>
      <c r="N334" s="552">
        <v>0</v>
      </c>
      <c r="O334" s="552">
        <v>0</v>
      </c>
      <c r="P334" s="552">
        <v>0</v>
      </c>
      <c r="Q334" s="552">
        <v>0</v>
      </c>
      <c r="R334" s="552">
        <v>0</v>
      </c>
      <c r="S334" s="552">
        <v>0</v>
      </c>
      <c r="T334" s="552">
        <v>0</v>
      </c>
      <c r="U334" s="552">
        <v>0</v>
      </c>
      <c r="V334" s="552">
        <v>0</v>
      </c>
      <c r="W334" s="552">
        <v>0</v>
      </c>
      <c r="X334" s="557">
        <f t="shared" ref="X334:X345" si="72">D334+E334+F334+G334+H334+N334+O334+P334+Q334+R334</f>
        <v>75</v>
      </c>
      <c r="Y334" s="554">
        <f t="shared" ref="Y334:Y345" si="73">I334+J334+K334+L334+M334+S334+T334+U334+V334+W334</f>
        <v>5</v>
      </c>
      <c r="Z334" s="554">
        <f t="shared" si="65"/>
        <v>80</v>
      </c>
    </row>
    <row r="335" spans="1:26" ht="25.5" hidden="1" outlineLevel="1">
      <c r="A335" s="783"/>
      <c r="B335" s="781"/>
      <c r="C335" s="551" t="s">
        <v>439</v>
      </c>
      <c r="D335" s="552">
        <v>1</v>
      </c>
      <c r="E335" s="552">
        <v>4</v>
      </c>
      <c r="F335" s="553">
        <v>3</v>
      </c>
      <c r="G335" s="552">
        <v>0</v>
      </c>
      <c r="H335" s="553">
        <v>582</v>
      </c>
      <c r="I335" s="552">
        <v>0</v>
      </c>
      <c r="J335" s="552">
        <v>0</v>
      </c>
      <c r="K335" s="552">
        <v>0</v>
      </c>
      <c r="L335" s="552">
        <v>0</v>
      </c>
      <c r="M335" s="553">
        <v>28</v>
      </c>
      <c r="N335" s="552">
        <v>0</v>
      </c>
      <c r="O335" s="552">
        <v>0</v>
      </c>
      <c r="P335" s="553">
        <v>0</v>
      </c>
      <c r="Q335" s="552">
        <v>0</v>
      </c>
      <c r="R335" s="553">
        <v>14</v>
      </c>
      <c r="S335" s="552">
        <v>0</v>
      </c>
      <c r="T335" s="552">
        <v>0</v>
      </c>
      <c r="U335" s="552">
        <v>0</v>
      </c>
      <c r="V335" s="552">
        <v>0</v>
      </c>
      <c r="W335" s="553">
        <v>0</v>
      </c>
      <c r="X335" s="554">
        <f t="shared" si="72"/>
        <v>604</v>
      </c>
      <c r="Y335" s="554">
        <f t="shared" si="73"/>
        <v>28</v>
      </c>
      <c r="Z335" s="554">
        <f t="shared" si="65"/>
        <v>632</v>
      </c>
    </row>
    <row r="336" spans="1:26" ht="38.25" hidden="1" outlineLevel="1">
      <c r="A336" s="783"/>
      <c r="B336" s="781"/>
      <c r="C336" s="551" t="s">
        <v>440</v>
      </c>
      <c r="D336" s="552">
        <v>0</v>
      </c>
      <c r="E336" s="552">
        <v>0</v>
      </c>
      <c r="F336" s="552">
        <v>0</v>
      </c>
      <c r="G336" s="552">
        <v>0</v>
      </c>
      <c r="H336" s="553">
        <v>14</v>
      </c>
      <c r="I336" s="552">
        <v>0</v>
      </c>
      <c r="J336" s="552">
        <v>0</v>
      </c>
      <c r="K336" s="552">
        <v>0</v>
      </c>
      <c r="L336" s="552">
        <v>0</v>
      </c>
      <c r="M336" s="552">
        <v>0</v>
      </c>
      <c r="N336" s="552">
        <v>0</v>
      </c>
      <c r="O336" s="552">
        <v>0</v>
      </c>
      <c r="P336" s="552">
        <v>0</v>
      </c>
      <c r="Q336" s="552">
        <v>0</v>
      </c>
      <c r="R336" s="553">
        <v>0</v>
      </c>
      <c r="S336" s="552">
        <v>0</v>
      </c>
      <c r="T336" s="552">
        <v>0</v>
      </c>
      <c r="U336" s="552">
        <v>0</v>
      </c>
      <c r="V336" s="552">
        <v>0</v>
      </c>
      <c r="W336" s="552">
        <v>0</v>
      </c>
      <c r="X336" s="554">
        <f t="shared" si="72"/>
        <v>14</v>
      </c>
      <c r="Y336" s="554">
        <f t="shared" si="73"/>
        <v>0</v>
      </c>
      <c r="Z336" s="554">
        <f t="shared" si="65"/>
        <v>14</v>
      </c>
    </row>
    <row r="337" spans="1:26" hidden="1" outlineLevel="1">
      <c r="A337" s="783"/>
      <c r="B337" s="551"/>
      <c r="C337" s="551" t="s">
        <v>441</v>
      </c>
      <c r="D337" s="552">
        <v>0</v>
      </c>
      <c r="E337" s="552">
        <v>0</v>
      </c>
      <c r="F337" s="552">
        <v>0</v>
      </c>
      <c r="G337" s="552">
        <v>0</v>
      </c>
      <c r="H337" s="553">
        <v>0</v>
      </c>
      <c r="I337" s="552">
        <v>0</v>
      </c>
      <c r="J337" s="552">
        <v>0</v>
      </c>
      <c r="K337" s="552">
        <v>0</v>
      </c>
      <c r="L337" s="552">
        <v>0</v>
      </c>
      <c r="M337" s="552">
        <v>0</v>
      </c>
      <c r="N337" s="552">
        <v>0</v>
      </c>
      <c r="O337" s="552">
        <v>0</v>
      </c>
      <c r="P337" s="552">
        <v>0</v>
      </c>
      <c r="Q337" s="552">
        <v>0</v>
      </c>
      <c r="R337" s="553">
        <v>0</v>
      </c>
      <c r="S337" s="552">
        <v>0</v>
      </c>
      <c r="T337" s="552">
        <v>0</v>
      </c>
      <c r="U337" s="552">
        <v>0</v>
      </c>
      <c r="V337" s="552">
        <v>0</v>
      </c>
      <c r="W337" s="552">
        <v>0</v>
      </c>
      <c r="X337" s="557">
        <f t="shared" si="72"/>
        <v>0</v>
      </c>
      <c r="Y337" s="557">
        <f t="shared" si="73"/>
        <v>0</v>
      </c>
      <c r="Z337" s="554">
        <f t="shared" si="65"/>
        <v>0</v>
      </c>
    </row>
    <row r="338" spans="1:26" ht="38.25" hidden="1" outlineLevel="1">
      <c r="A338" s="783"/>
      <c r="B338" s="551" t="s">
        <v>442</v>
      </c>
      <c r="C338" s="551" t="s">
        <v>443</v>
      </c>
      <c r="D338" s="552">
        <v>0</v>
      </c>
      <c r="E338" s="552">
        <v>0</v>
      </c>
      <c r="F338" s="552">
        <v>0</v>
      </c>
      <c r="G338" s="552">
        <v>0</v>
      </c>
      <c r="H338" s="553">
        <v>6</v>
      </c>
      <c r="I338" s="552">
        <v>0</v>
      </c>
      <c r="J338" s="552">
        <v>0</v>
      </c>
      <c r="K338" s="552">
        <v>0</v>
      </c>
      <c r="L338" s="552">
        <v>0</v>
      </c>
      <c r="M338" s="552">
        <v>0</v>
      </c>
      <c r="N338" s="552">
        <v>0</v>
      </c>
      <c r="O338" s="552">
        <v>0</v>
      </c>
      <c r="P338" s="552">
        <v>0</v>
      </c>
      <c r="Q338" s="552">
        <v>0</v>
      </c>
      <c r="R338" s="553">
        <v>0</v>
      </c>
      <c r="S338" s="552">
        <v>0</v>
      </c>
      <c r="T338" s="552">
        <v>0</v>
      </c>
      <c r="U338" s="552">
        <v>0</v>
      </c>
      <c r="V338" s="552">
        <v>0</v>
      </c>
      <c r="W338" s="552">
        <v>0</v>
      </c>
      <c r="X338" s="554">
        <f t="shared" si="72"/>
        <v>6</v>
      </c>
      <c r="Y338" s="554">
        <f t="shared" si="73"/>
        <v>0</v>
      </c>
      <c r="Z338" s="554">
        <f t="shared" si="65"/>
        <v>6</v>
      </c>
    </row>
    <row r="339" spans="1:26" ht="38.25" hidden="1" outlineLevel="1">
      <c r="A339" s="783"/>
      <c r="B339" s="551" t="s">
        <v>444</v>
      </c>
      <c r="C339" s="551" t="s">
        <v>445</v>
      </c>
      <c r="D339" s="552">
        <v>2</v>
      </c>
      <c r="E339" s="552">
        <v>6</v>
      </c>
      <c r="F339" s="552">
        <v>6</v>
      </c>
      <c r="G339" s="553">
        <v>0</v>
      </c>
      <c r="H339" s="553">
        <v>230</v>
      </c>
      <c r="I339" s="552">
        <v>0</v>
      </c>
      <c r="J339" s="552">
        <v>0</v>
      </c>
      <c r="K339" s="552">
        <v>0</v>
      </c>
      <c r="L339" s="552">
        <v>0</v>
      </c>
      <c r="M339" s="552">
        <v>0</v>
      </c>
      <c r="N339" s="552">
        <v>0</v>
      </c>
      <c r="O339" s="552">
        <v>0</v>
      </c>
      <c r="P339" s="552">
        <v>0</v>
      </c>
      <c r="Q339" s="553">
        <v>0</v>
      </c>
      <c r="R339" s="553">
        <v>4</v>
      </c>
      <c r="S339" s="552">
        <v>0</v>
      </c>
      <c r="T339" s="552">
        <v>0</v>
      </c>
      <c r="U339" s="552">
        <v>0</v>
      </c>
      <c r="V339" s="552">
        <v>0</v>
      </c>
      <c r="W339" s="552">
        <v>0</v>
      </c>
      <c r="X339" s="557">
        <f t="shared" si="72"/>
        <v>248</v>
      </c>
      <c r="Y339" s="557">
        <f t="shared" si="73"/>
        <v>0</v>
      </c>
      <c r="Z339" s="554">
        <f t="shared" si="65"/>
        <v>248</v>
      </c>
    </row>
    <row r="340" spans="1:26" ht="38.25" hidden="1" outlineLevel="1">
      <c r="A340" s="783"/>
      <c r="B340" s="551" t="s">
        <v>446</v>
      </c>
      <c r="C340" s="551" t="s">
        <v>447</v>
      </c>
      <c r="D340" s="552">
        <v>0</v>
      </c>
      <c r="E340" s="552">
        <v>4</v>
      </c>
      <c r="F340" s="553">
        <v>3</v>
      </c>
      <c r="G340" s="553">
        <v>12</v>
      </c>
      <c r="H340" s="553">
        <v>874</v>
      </c>
      <c r="I340" s="552">
        <v>0</v>
      </c>
      <c r="J340" s="552">
        <v>0</v>
      </c>
      <c r="K340" s="552">
        <v>3</v>
      </c>
      <c r="L340" s="553">
        <v>0</v>
      </c>
      <c r="M340" s="553">
        <v>64</v>
      </c>
      <c r="N340" s="552">
        <v>0</v>
      </c>
      <c r="O340" s="552">
        <v>0</v>
      </c>
      <c r="P340" s="553">
        <v>0</v>
      </c>
      <c r="Q340" s="553">
        <v>0</v>
      </c>
      <c r="R340" s="553">
        <v>44</v>
      </c>
      <c r="S340" s="552">
        <v>0</v>
      </c>
      <c r="T340" s="552">
        <v>0</v>
      </c>
      <c r="U340" s="552">
        <v>0</v>
      </c>
      <c r="V340" s="553">
        <v>0</v>
      </c>
      <c r="W340" s="553">
        <v>0</v>
      </c>
      <c r="X340" s="557">
        <f t="shared" si="72"/>
        <v>937</v>
      </c>
      <c r="Y340" s="554">
        <f t="shared" si="73"/>
        <v>67</v>
      </c>
      <c r="Z340" s="554">
        <f t="shared" si="65"/>
        <v>1004</v>
      </c>
    </row>
    <row r="341" spans="1:26" ht="63.75" hidden="1" outlineLevel="1">
      <c r="A341" s="783"/>
      <c r="B341" s="551" t="s">
        <v>448</v>
      </c>
      <c r="C341" s="551" t="s">
        <v>449</v>
      </c>
      <c r="D341" s="552">
        <v>3</v>
      </c>
      <c r="E341" s="553">
        <v>6</v>
      </c>
      <c r="F341" s="553">
        <v>21</v>
      </c>
      <c r="G341" s="553">
        <v>12</v>
      </c>
      <c r="H341" s="553">
        <v>1186</v>
      </c>
      <c r="I341" s="553">
        <v>2</v>
      </c>
      <c r="J341" s="552">
        <v>4</v>
      </c>
      <c r="K341" s="552">
        <v>3</v>
      </c>
      <c r="L341" s="553">
        <v>4</v>
      </c>
      <c r="M341" s="553">
        <v>434</v>
      </c>
      <c r="N341" s="552">
        <v>0</v>
      </c>
      <c r="O341" s="553">
        <v>0</v>
      </c>
      <c r="P341" s="553">
        <v>0</v>
      </c>
      <c r="Q341" s="553">
        <v>0</v>
      </c>
      <c r="R341" s="553">
        <v>20</v>
      </c>
      <c r="S341" s="553">
        <v>0</v>
      </c>
      <c r="T341" s="552">
        <v>0</v>
      </c>
      <c r="U341" s="552">
        <v>0</v>
      </c>
      <c r="V341" s="553">
        <v>0</v>
      </c>
      <c r="W341" s="553">
        <v>9</v>
      </c>
      <c r="X341" s="557">
        <f t="shared" si="72"/>
        <v>1248</v>
      </c>
      <c r="Y341" s="554">
        <f t="shared" si="73"/>
        <v>456</v>
      </c>
      <c r="Z341" s="554">
        <f t="shared" si="65"/>
        <v>1704</v>
      </c>
    </row>
    <row r="342" spans="1:26" ht="25.5" hidden="1" outlineLevel="1">
      <c r="A342" s="783"/>
      <c r="B342" s="781" t="s">
        <v>450</v>
      </c>
      <c r="C342" s="551" t="s">
        <v>451</v>
      </c>
      <c r="D342" s="552">
        <v>0</v>
      </c>
      <c r="E342" s="553">
        <v>8</v>
      </c>
      <c r="F342" s="552">
        <v>12</v>
      </c>
      <c r="G342" s="552">
        <v>0</v>
      </c>
      <c r="H342" s="553">
        <v>814</v>
      </c>
      <c r="I342" s="552">
        <v>0</v>
      </c>
      <c r="J342" s="552">
        <v>2</v>
      </c>
      <c r="K342" s="552">
        <v>0</v>
      </c>
      <c r="L342" s="552">
        <v>4</v>
      </c>
      <c r="M342" s="553">
        <v>118</v>
      </c>
      <c r="N342" s="552">
        <v>0</v>
      </c>
      <c r="O342" s="553">
        <v>0</v>
      </c>
      <c r="P342" s="552">
        <v>0</v>
      </c>
      <c r="Q342" s="552">
        <v>0</v>
      </c>
      <c r="R342" s="553">
        <v>11</v>
      </c>
      <c r="S342" s="552">
        <v>0</v>
      </c>
      <c r="T342" s="552">
        <v>0</v>
      </c>
      <c r="U342" s="552">
        <v>0</v>
      </c>
      <c r="V342" s="552">
        <v>0</v>
      </c>
      <c r="W342" s="553">
        <v>0</v>
      </c>
      <c r="X342" s="557">
        <f t="shared" si="72"/>
        <v>845</v>
      </c>
      <c r="Y342" s="554">
        <f t="shared" si="73"/>
        <v>124</v>
      </c>
      <c r="Z342" s="554">
        <f t="shared" si="65"/>
        <v>969</v>
      </c>
    </row>
    <row r="343" spans="1:26" ht="63.75" hidden="1" outlineLevel="1">
      <c r="A343" s="783"/>
      <c r="B343" s="781"/>
      <c r="C343" s="551" t="s">
        <v>452</v>
      </c>
      <c r="D343" s="553">
        <v>0</v>
      </c>
      <c r="E343" s="552">
        <v>0</v>
      </c>
      <c r="F343" s="553">
        <v>0</v>
      </c>
      <c r="G343" s="552">
        <v>0</v>
      </c>
      <c r="H343" s="553">
        <v>0</v>
      </c>
      <c r="I343" s="552">
        <v>0</v>
      </c>
      <c r="J343" s="552">
        <v>0</v>
      </c>
      <c r="K343" s="553">
        <v>0</v>
      </c>
      <c r="L343" s="552">
        <v>0</v>
      </c>
      <c r="M343" s="553">
        <v>0</v>
      </c>
      <c r="N343" s="553">
        <v>0</v>
      </c>
      <c r="O343" s="552">
        <v>0</v>
      </c>
      <c r="P343" s="553">
        <v>0</v>
      </c>
      <c r="Q343" s="552">
        <v>0</v>
      </c>
      <c r="R343" s="553">
        <v>0</v>
      </c>
      <c r="S343" s="552">
        <v>0</v>
      </c>
      <c r="T343" s="552">
        <v>0</v>
      </c>
      <c r="U343" s="553">
        <v>0</v>
      </c>
      <c r="V343" s="552">
        <v>0</v>
      </c>
      <c r="W343" s="553">
        <v>0</v>
      </c>
      <c r="X343" s="554">
        <f t="shared" si="72"/>
        <v>0</v>
      </c>
      <c r="Y343" s="554">
        <f t="shared" si="73"/>
        <v>0</v>
      </c>
      <c r="Z343" s="554">
        <f t="shared" si="65"/>
        <v>0</v>
      </c>
    </row>
    <row r="344" spans="1:26" ht="63.75" hidden="1" outlineLevel="1">
      <c r="A344" s="783"/>
      <c r="B344" s="781"/>
      <c r="C344" s="551" t="s">
        <v>453</v>
      </c>
      <c r="D344" s="552">
        <v>0</v>
      </c>
      <c r="E344" s="552">
        <v>0</v>
      </c>
      <c r="F344" s="552">
        <v>0</v>
      </c>
      <c r="G344" s="552">
        <v>0</v>
      </c>
      <c r="H344" s="553">
        <v>0</v>
      </c>
      <c r="I344" s="552">
        <v>0</v>
      </c>
      <c r="J344" s="552">
        <v>0</v>
      </c>
      <c r="K344" s="552">
        <v>0</v>
      </c>
      <c r="L344" s="552">
        <v>0</v>
      </c>
      <c r="M344" s="552">
        <v>0</v>
      </c>
      <c r="N344" s="552">
        <v>0</v>
      </c>
      <c r="O344" s="552">
        <v>0</v>
      </c>
      <c r="P344" s="552">
        <v>0</v>
      </c>
      <c r="Q344" s="552">
        <v>0</v>
      </c>
      <c r="R344" s="553">
        <v>0</v>
      </c>
      <c r="S344" s="552">
        <v>0</v>
      </c>
      <c r="T344" s="552">
        <v>0</v>
      </c>
      <c r="U344" s="552">
        <v>0</v>
      </c>
      <c r="V344" s="552">
        <v>0</v>
      </c>
      <c r="W344" s="552">
        <v>0</v>
      </c>
      <c r="X344" s="554">
        <f t="shared" si="72"/>
        <v>0</v>
      </c>
      <c r="Y344" s="554">
        <f t="shared" si="73"/>
        <v>0</v>
      </c>
      <c r="Z344" s="554">
        <f t="shared" si="65"/>
        <v>0</v>
      </c>
    </row>
    <row r="345" spans="1:26" ht="38.25" hidden="1" outlineLevel="1">
      <c r="A345" s="783"/>
      <c r="B345" s="781"/>
      <c r="C345" s="551" t="s">
        <v>454</v>
      </c>
      <c r="D345" s="553">
        <v>5</v>
      </c>
      <c r="E345" s="553">
        <v>40</v>
      </c>
      <c r="F345" s="553">
        <v>57</v>
      </c>
      <c r="G345" s="552">
        <v>12</v>
      </c>
      <c r="H345" s="553">
        <v>3212</v>
      </c>
      <c r="I345" s="553">
        <v>2</v>
      </c>
      <c r="J345" s="552">
        <v>6</v>
      </c>
      <c r="K345" s="552">
        <v>12</v>
      </c>
      <c r="L345" s="552">
        <v>0</v>
      </c>
      <c r="M345" s="553">
        <v>401</v>
      </c>
      <c r="N345" s="553">
        <v>0</v>
      </c>
      <c r="O345" s="553">
        <v>0</v>
      </c>
      <c r="P345" s="553">
        <v>0</v>
      </c>
      <c r="Q345" s="552">
        <v>0</v>
      </c>
      <c r="R345" s="553">
        <v>64</v>
      </c>
      <c r="S345" s="553">
        <v>0</v>
      </c>
      <c r="T345" s="552">
        <v>0</v>
      </c>
      <c r="U345" s="552">
        <v>0</v>
      </c>
      <c r="V345" s="552">
        <v>0</v>
      </c>
      <c r="W345" s="553">
        <v>43</v>
      </c>
      <c r="X345" s="557">
        <f t="shared" si="72"/>
        <v>3390</v>
      </c>
      <c r="Y345" s="557">
        <f t="shared" si="73"/>
        <v>464</v>
      </c>
      <c r="Z345" s="554">
        <f t="shared" si="65"/>
        <v>3854</v>
      </c>
    </row>
    <row r="346" spans="1:26" ht="12.95" customHeight="1" collapsed="1">
      <c r="A346" s="777" t="s">
        <v>455</v>
      </c>
      <c r="B346" s="777"/>
      <c r="C346" s="777"/>
      <c r="D346" s="549">
        <f t="shared" ref="D346:Z346" si="74">SUM(D347:D355)</f>
        <v>88</v>
      </c>
      <c r="E346" s="549">
        <f t="shared" si="74"/>
        <v>386</v>
      </c>
      <c r="F346" s="549">
        <f t="shared" si="74"/>
        <v>689</v>
      </c>
      <c r="G346" s="549">
        <f t="shared" si="74"/>
        <v>283</v>
      </c>
      <c r="H346" s="549">
        <f t="shared" si="74"/>
        <v>42463</v>
      </c>
      <c r="I346" s="549">
        <f t="shared" si="74"/>
        <v>3</v>
      </c>
      <c r="J346" s="549">
        <f t="shared" si="74"/>
        <v>6</v>
      </c>
      <c r="K346" s="549">
        <f t="shared" si="74"/>
        <v>21</v>
      </c>
      <c r="L346" s="549">
        <f t="shared" si="74"/>
        <v>0</v>
      </c>
      <c r="M346" s="549">
        <f t="shared" si="74"/>
        <v>1060</v>
      </c>
      <c r="N346" s="549">
        <f t="shared" si="74"/>
        <v>0</v>
      </c>
      <c r="O346" s="549">
        <f t="shared" si="74"/>
        <v>2</v>
      </c>
      <c r="P346" s="549">
        <f t="shared" si="74"/>
        <v>10</v>
      </c>
      <c r="Q346" s="549">
        <f t="shared" si="74"/>
        <v>5</v>
      </c>
      <c r="R346" s="549">
        <f t="shared" si="74"/>
        <v>1600</v>
      </c>
      <c r="S346" s="549">
        <f t="shared" si="74"/>
        <v>0</v>
      </c>
      <c r="T346" s="549">
        <f t="shared" si="74"/>
        <v>0</v>
      </c>
      <c r="U346" s="549">
        <f t="shared" si="74"/>
        <v>0</v>
      </c>
      <c r="V346" s="549">
        <f t="shared" si="74"/>
        <v>0</v>
      </c>
      <c r="W346" s="549">
        <f t="shared" si="74"/>
        <v>5</v>
      </c>
      <c r="X346" s="550">
        <f t="shared" si="74"/>
        <v>45526</v>
      </c>
      <c r="Y346" s="550">
        <f t="shared" si="74"/>
        <v>1095</v>
      </c>
      <c r="Z346" s="550">
        <f t="shared" si="74"/>
        <v>46621</v>
      </c>
    </row>
    <row r="347" spans="1:26" ht="25.5" hidden="1" outlineLevel="1">
      <c r="A347" s="781" t="s">
        <v>455</v>
      </c>
      <c r="B347" s="781" t="s">
        <v>456</v>
      </c>
      <c r="C347" s="551" t="s">
        <v>457</v>
      </c>
      <c r="D347" s="553">
        <v>3</v>
      </c>
      <c r="E347" s="553">
        <v>24</v>
      </c>
      <c r="F347" s="553">
        <v>30</v>
      </c>
      <c r="G347" s="553">
        <v>8</v>
      </c>
      <c r="H347" s="553">
        <v>2912</v>
      </c>
      <c r="I347" s="552">
        <v>1</v>
      </c>
      <c r="J347" s="552">
        <v>0</v>
      </c>
      <c r="K347" s="552">
        <v>0</v>
      </c>
      <c r="L347" s="552">
        <v>0</v>
      </c>
      <c r="M347" s="552">
        <v>12</v>
      </c>
      <c r="N347" s="553">
        <v>0</v>
      </c>
      <c r="O347" s="553">
        <v>0</v>
      </c>
      <c r="P347" s="553">
        <v>0</v>
      </c>
      <c r="Q347" s="553">
        <v>0</v>
      </c>
      <c r="R347" s="553">
        <v>29</v>
      </c>
      <c r="S347" s="552">
        <v>0</v>
      </c>
      <c r="T347" s="552">
        <v>0</v>
      </c>
      <c r="U347" s="552">
        <v>0</v>
      </c>
      <c r="V347" s="552">
        <v>0</v>
      </c>
      <c r="W347" s="552">
        <v>0</v>
      </c>
      <c r="X347" s="557">
        <f t="shared" ref="X347:X355" si="75">D347+E347+F347+G347+H347+N347+O347+P347+Q347+R347</f>
        <v>3006</v>
      </c>
      <c r="Y347" s="554">
        <f t="shared" ref="Y347:Y355" si="76">I347+J347+K347+L347+M347+S347+T347+U347+V347+W347</f>
        <v>13</v>
      </c>
      <c r="Z347" s="554">
        <f t="shared" si="65"/>
        <v>3019</v>
      </c>
    </row>
    <row r="348" spans="1:26" ht="25.5" hidden="1" outlineLevel="1">
      <c r="A348" s="781"/>
      <c r="B348" s="781"/>
      <c r="C348" s="551" t="s">
        <v>458</v>
      </c>
      <c r="D348" s="553">
        <v>19</v>
      </c>
      <c r="E348" s="553">
        <v>52</v>
      </c>
      <c r="F348" s="553">
        <v>116</v>
      </c>
      <c r="G348" s="553">
        <v>48</v>
      </c>
      <c r="H348" s="553">
        <v>8170</v>
      </c>
      <c r="I348" s="553">
        <v>0</v>
      </c>
      <c r="J348" s="553">
        <v>0</v>
      </c>
      <c r="K348" s="553">
        <v>9</v>
      </c>
      <c r="L348" s="553">
        <v>0</v>
      </c>
      <c r="M348" s="553">
        <v>470</v>
      </c>
      <c r="N348" s="553">
        <v>0</v>
      </c>
      <c r="O348" s="553">
        <v>0</v>
      </c>
      <c r="P348" s="553">
        <v>1</v>
      </c>
      <c r="Q348" s="553">
        <v>0</v>
      </c>
      <c r="R348" s="553">
        <v>274</v>
      </c>
      <c r="S348" s="553">
        <v>0</v>
      </c>
      <c r="T348" s="553">
        <v>0</v>
      </c>
      <c r="U348" s="553">
        <v>0</v>
      </c>
      <c r="V348" s="553">
        <v>0</v>
      </c>
      <c r="W348" s="553">
        <v>4</v>
      </c>
      <c r="X348" s="554">
        <f t="shared" si="75"/>
        <v>8680</v>
      </c>
      <c r="Y348" s="554">
        <f t="shared" si="76"/>
        <v>483</v>
      </c>
      <c r="Z348" s="554">
        <f t="shared" si="65"/>
        <v>9163</v>
      </c>
    </row>
    <row r="349" spans="1:26" ht="38.25" hidden="1" outlineLevel="1">
      <c r="A349" s="781"/>
      <c r="B349" s="781"/>
      <c r="C349" s="551" t="s">
        <v>459</v>
      </c>
      <c r="D349" s="553">
        <v>0</v>
      </c>
      <c r="E349" s="552">
        <v>2</v>
      </c>
      <c r="F349" s="552">
        <v>3</v>
      </c>
      <c r="G349" s="552">
        <v>0</v>
      </c>
      <c r="H349" s="553">
        <v>331</v>
      </c>
      <c r="I349" s="552">
        <v>0</v>
      </c>
      <c r="J349" s="552">
        <v>0</v>
      </c>
      <c r="K349" s="552">
        <v>0</v>
      </c>
      <c r="L349" s="552">
        <v>0</v>
      </c>
      <c r="M349" s="552">
        <v>5</v>
      </c>
      <c r="N349" s="553">
        <v>0</v>
      </c>
      <c r="O349" s="552">
        <v>0</v>
      </c>
      <c r="P349" s="552">
        <v>0</v>
      </c>
      <c r="Q349" s="552">
        <v>0</v>
      </c>
      <c r="R349" s="553">
        <v>55</v>
      </c>
      <c r="S349" s="552">
        <v>0</v>
      </c>
      <c r="T349" s="552">
        <v>0</v>
      </c>
      <c r="U349" s="552">
        <v>0</v>
      </c>
      <c r="V349" s="552">
        <v>0</v>
      </c>
      <c r="W349" s="552">
        <v>0</v>
      </c>
      <c r="X349" s="554">
        <f t="shared" si="75"/>
        <v>391</v>
      </c>
      <c r="Y349" s="554">
        <f t="shared" si="76"/>
        <v>5</v>
      </c>
      <c r="Z349" s="554">
        <f t="shared" si="65"/>
        <v>396</v>
      </c>
    </row>
    <row r="350" spans="1:26" ht="25.5" hidden="1" outlineLevel="1">
      <c r="A350" s="781"/>
      <c r="B350" s="781"/>
      <c r="C350" s="551" t="s">
        <v>460</v>
      </c>
      <c r="D350" s="552">
        <v>5</v>
      </c>
      <c r="E350" s="553">
        <v>42</v>
      </c>
      <c r="F350" s="553">
        <v>66</v>
      </c>
      <c r="G350" s="552">
        <v>35</v>
      </c>
      <c r="H350" s="553">
        <v>4210</v>
      </c>
      <c r="I350" s="552">
        <v>1</v>
      </c>
      <c r="J350" s="552">
        <v>0</v>
      </c>
      <c r="K350" s="552">
        <v>0</v>
      </c>
      <c r="L350" s="552">
        <v>0</v>
      </c>
      <c r="M350" s="552">
        <v>0</v>
      </c>
      <c r="N350" s="552">
        <v>0</v>
      </c>
      <c r="O350" s="553">
        <v>0</v>
      </c>
      <c r="P350" s="553">
        <v>0</v>
      </c>
      <c r="Q350" s="552">
        <v>1</v>
      </c>
      <c r="R350" s="553">
        <v>344</v>
      </c>
      <c r="S350" s="552">
        <v>0</v>
      </c>
      <c r="T350" s="552">
        <v>0</v>
      </c>
      <c r="U350" s="552">
        <v>0</v>
      </c>
      <c r="V350" s="552">
        <v>0</v>
      </c>
      <c r="W350" s="552">
        <v>0</v>
      </c>
      <c r="X350" s="557">
        <f t="shared" si="75"/>
        <v>4703</v>
      </c>
      <c r="Y350" s="557">
        <f t="shared" si="76"/>
        <v>1</v>
      </c>
      <c r="Z350" s="554">
        <f t="shared" si="65"/>
        <v>4704</v>
      </c>
    </row>
    <row r="351" spans="1:26" ht="25.5" hidden="1" outlineLevel="1">
      <c r="A351" s="781"/>
      <c r="B351" s="781"/>
      <c r="C351" s="551" t="s">
        <v>461</v>
      </c>
      <c r="D351" s="553">
        <v>21</v>
      </c>
      <c r="E351" s="553">
        <v>116</v>
      </c>
      <c r="F351" s="553">
        <v>228</v>
      </c>
      <c r="G351" s="553">
        <v>64</v>
      </c>
      <c r="H351" s="553">
        <v>9055</v>
      </c>
      <c r="I351" s="552">
        <v>0</v>
      </c>
      <c r="J351" s="552">
        <v>2</v>
      </c>
      <c r="K351" s="552">
        <v>0</v>
      </c>
      <c r="L351" s="552">
        <v>0</v>
      </c>
      <c r="M351" s="552">
        <v>31</v>
      </c>
      <c r="N351" s="553">
        <v>0</v>
      </c>
      <c r="O351" s="553">
        <v>2</v>
      </c>
      <c r="P351" s="553">
        <v>9</v>
      </c>
      <c r="Q351" s="553">
        <v>4</v>
      </c>
      <c r="R351" s="553">
        <v>345</v>
      </c>
      <c r="S351" s="552">
        <v>0</v>
      </c>
      <c r="T351" s="552">
        <v>0</v>
      </c>
      <c r="U351" s="552">
        <v>0</v>
      </c>
      <c r="V351" s="552">
        <v>0</v>
      </c>
      <c r="W351" s="552">
        <v>0</v>
      </c>
      <c r="X351" s="554">
        <f t="shared" si="75"/>
        <v>9844</v>
      </c>
      <c r="Y351" s="554">
        <f t="shared" si="76"/>
        <v>33</v>
      </c>
      <c r="Z351" s="554">
        <f t="shared" si="65"/>
        <v>9877</v>
      </c>
    </row>
    <row r="352" spans="1:26" ht="38.25" hidden="1" outlineLevel="1">
      <c r="A352" s="781"/>
      <c r="B352" s="781"/>
      <c r="C352" s="551" t="s">
        <v>462</v>
      </c>
      <c r="D352" s="553">
        <v>9</v>
      </c>
      <c r="E352" s="553">
        <v>26</v>
      </c>
      <c r="F352" s="553">
        <v>42</v>
      </c>
      <c r="G352" s="553">
        <v>36</v>
      </c>
      <c r="H352" s="553">
        <v>2502</v>
      </c>
      <c r="I352" s="552">
        <v>0</v>
      </c>
      <c r="J352" s="553">
        <v>0</v>
      </c>
      <c r="K352" s="552">
        <v>0</v>
      </c>
      <c r="L352" s="552">
        <v>0</v>
      </c>
      <c r="M352" s="553">
        <v>198</v>
      </c>
      <c r="N352" s="553">
        <v>0</v>
      </c>
      <c r="O352" s="553">
        <v>0</v>
      </c>
      <c r="P352" s="553">
        <v>0</v>
      </c>
      <c r="Q352" s="553">
        <v>0</v>
      </c>
      <c r="R352" s="553">
        <v>54</v>
      </c>
      <c r="S352" s="552">
        <v>0</v>
      </c>
      <c r="T352" s="553">
        <v>0</v>
      </c>
      <c r="U352" s="552">
        <v>0</v>
      </c>
      <c r="V352" s="552">
        <v>0</v>
      </c>
      <c r="W352" s="553">
        <v>1</v>
      </c>
      <c r="X352" s="557">
        <f t="shared" si="75"/>
        <v>2669</v>
      </c>
      <c r="Y352" s="557">
        <f t="shared" si="76"/>
        <v>199</v>
      </c>
      <c r="Z352" s="554">
        <f t="shared" si="65"/>
        <v>2868</v>
      </c>
    </row>
    <row r="353" spans="1:26" ht="38.25" hidden="1" outlineLevel="1">
      <c r="A353" s="781"/>
      <c r="B353" s="781"/>
      <c r="C353" s="551" t="s">
        <v>463</v>
      </c>
      <c r="D353" s="553">
        <v>8</v>
      </c>
      <c r="E353" s="553">
        <v>42</v>
      </c>
      <c r="F353" s="553">
        <v>81</v>
      </c>
      <c r="G353" s="553">
        <v>40</v>
      </c>
      <c r="H353" s="553">
        <v>5176</v>
      </c>
      <c r="I353" s="552">
        <v>0</v>
      </c>
      <c r="J353" s="553">
        <v>0</v>
      </c>
      <c r="K353" s="553">
        <v>9</v>
      </c>
      <c r="L353" s="552">
        <v>0</v>
      </c>
      <c r="M353" s="553">
        <v>28</v>
      </c>
      <c r="N353" s="553">
        <v>0</v>
      </c>
      <c r="O353" s="553">
        <v>0</v>
      </c>
      <c r="P353" s="553">
        <v>0</v>
      </c>
      <c r="Q353" s="553">
        <v>0</v>
      </c>
      <c r="R353" s="553">
        <v>175</v>
      </c>
      <c r="S353" s="552">
        <v>0</v>
      </c>
      <c r="T353" s="553">
        <v>0</v>
      </c>
      <c r="U353" s="553">
        <v>0</v>
      </c>
      <c r="V353" s="552">
        <v>0</v>
      </c>
      <c r="W353" s="553">
        <v>0</v>
      </c>
      <c r="X353" s="557">
        <f t="shared" si="75"/>
        <v>5522</v>
      </c>
      <c r="Y353" s="554">
        <f t="shared" si="76"/>
        <v>37</v>
      </c>
      <c r="Z353" s="554">
        <f t="shared" si="65"/>
        <v>5559</v>
      </c>
    </row>
    <row r="354" spans="1:26" ht="25.5" hidden="1" outlineLevel="1">
      <c r="A354" s="781"/>
      <c r="B354" s="781"/>
      <c r="C354" s="551" t="s">
        <v>464</v>
      </c>
      <c r="D354" s="552">
        <v>0</v>
      </c>
      <c r="E354" s="553">
        <v>4</v>
      </c>
      <c r="F354" s="552">
        <v>6</v>
      </c>
      <c r="G354" s="552">
        <v>0</v>
      </c>
      <c r="H354" s="553">
        <v>294</v>
      </c>
      <c r="I354" s="552">
        <v>0</v>
      </c>
      <c r="J354" s="552">
        <v>0</v>
      </c>
      <c r="K354" s="552">
        <v>0</v>
      </c>
      <c r="L354" s="552">
        <v>0</v>
      </c>
      <c r="M354" s="552">
        <v>0</v>
      </c>
      <c r="N354" s="552">
        <v>0</v>
      </c>
      <c r="O354" s="553">
        <v>0</v>
      </c>
      <c r="P354" s="552">
        <v>0</v>
      </c>
      <c r="Q354" s="552">
        <v>0</v>
      </c>
      <c r="R354" s="553">
        <v>5</v>
      </c>
      <c r="S354" s="552">
        <v>0</v>
      </c>
      <c r="T354" s="552">
        <v>0</v>
      </c>
      <c r="U354" s="552">
        <v>0</v>
      </c>
      <c r="V354" s="552">
        <v>0</v>
      </c>
      <c r="W354" s="552">
        <v>0</v>
      </c>
      <c r="X354" s="557">
        <f t="shared" si="75"/>
        <v>309</v>
      </c>
      <c r="Y354" s="554">
        <f t="shared" si="76"/>
        <v>0</v>
      </c>
      <c r="Z354" s="554">
        <f t="shared" si="65"/>
        <v>309</v>
      </c>
    </row>
    <row r="355" spans="1:26" ht="63.75" hidden="1" outlineLevel="1">
      <c r="A355" s="781"/>
      <c r="B355" s="551" t="s">
        <v>465</v>
      </c>
      <c r="C355" s="551" t="s">
        <v>466</v>
      </c>
      <c r="D355" s="553">
        <v>23</v>
      </c>
      <c r="E355" s="553">
        <v>78</v>
      </c>
      <c r="F355" s="553">
        <v>117</v>
      </c>
      <c r="G355" s="553">
        <v>52</v>
      </c>
      <c r="H355" s="553">
        <v>9813</v>
      </c>
      <c r="I355" s="552">
        <v>1</v>
      </c>
      <c r="J355" s="552">
        <v>4</v>
      </c>
      <c r="K355" s="552">
        <v>3</v>
      </c>
      <c r="L355" s="552">
        <v>0</v>
      </c>
      <c r="M355" s="552">
        <v>316</v>
      </c>
      <c r="N355" s="553">
        <v>0</v>
      </c>
      <c r="O355" s="553">
        <v>0</v>
      </c>
      <c r="P355" s="553">
        <v>0</v>
      </c>
      <c r="Q355" s="553">
        <v>0</v>
      </c>
      <c r="R355" s="553">
        <v>319</v>
      </c>
      <c r="S355" s="552">
        <v>0</v>
      </c>
      <c r="T355" s="552">
        <v>0</v>
      </c>
      <c r="U355" s="552">
        <v>0</v>
      </c>
      <c r="V355" s="552">
        <v>0</v>
      </c>
      <c r="W355" s="552">
        <v>0</v>
      </c>
      <c r="X355" s="557">
        <f t="shared" si="75"/>
        <v>10402</v>
      </c>
      <c r="Y355" s="554">
        <f t="shared" si="76"/>
        <v>324</v>
      </c>
      <c r="Z355" s="554">
        <f t="shared" si="65"/>
        <v>10726</v>
      </c>
    </row>
    <row r="356" spans="1:26" ht="25.5" customHeight="1" collapsed="1">
      <c r="A356" s="777" t="s">
        <v>467</v>
      </c>
      <c r="B356" s="777"/>
      <c r="C356" s="777"/>
      <c r="D356" s="549">
        <f t="shared" ref="D356:Z356" si="77">SUM(D357:D364)</f>
        <v>35</v>
      </c>
      <c r="E356" s="549">
        <f t="shared" si="77"/>
        <v>161</v>
      </c>
      <c r="F356" s="549">
        <f t="shared" si="77"/>
        <v>246</v>
      </c>
      <c r="G356" s="549">
        <f t="shared" si="77"/>
        <v>76</v>
      </c>
      <c r="H356" s="549">
        <f t="shared" si="77"/>
        <v>16024</v>
      </c>
      <c r="I356" s="549">
        <f t="shared" si="77"/>
        <v>2</v>
      </c>
      <c r="J356" s="549">
        <f t="shared" si="77"/>
        <v>2</v>
      </c>
      <c r="K356" s="549">
        <f t="shared" si="77"/>
        <v>9</v>
      </c>
      <c r="L356" s="549">
        <f t="shared" si="77"/>
        <v>0</v>
      </c>
      <c r="M356" s="549">
        <f t="shared" si="77"/>
        <v>264</v>
      </c>
      <c r="N356" s="549">
        <f t="shared" si="77"/>
        <v>0</v>
      </c>
      <c r="O356" s="549">
        <f t="shared" si="77"/>
        <v>1</v>
      </c>
      <c r="P356" s="549">
        <f t="shared" si="77"/>
        <v>0</v>
      </c>
      <c r="Q356" s="549">
        <f t="shared" si="77"/>
        <v>0</v>
      </c>
      <c r="R356" s="549">
        <f t="shared" si="77"/>
        <v>1234</v>
      </c>
      <c r="S356" s="549">
        <f t="shared" si="77"/>
        <v>0</v>
      </c>
      <c r="T356" s="549">
        <f t="shared" si="77"/>
        <v>0</v>
      </c>
      <c r="U356" s="549">
        <f t="shared" si="77"/>
        <v>0</v>
      </c>
      <c r="V356" s="549">
        <f t="shared" si="77"/>
        <v>0</v>
      </c>
      <c r="W356" s="549">
        <f t="shared" si="77"/>
        <v>0</v>
      </c>
      <c r="X356" s="550">
        <f>SUM(X357:X364)</f>
        <v>17777</v>
      </c>
      <c r="Y356" s="550">
        <f>SUM(Y357:Y364)</f>
        <v>277</v>
      </c>
      <c r="Z356" s="550">
        <f t="shared" si="77"/>
        <v>18054</v>
      </c>
    </row>
    <row r="357" spans="1:26" ht="25.5" hidden="1" outlineLevel="1">
      <c r="A357" s="781" t="s">
        <v>467</v>
      </c>
      <c r="B357" s="781" t="s">
        <v>468</v>
      </c>
      <c r="C357" s="551" t="s">
        <v>469</v>
      </c>
      <c r="D357" s="553">
        <v>19</v>
      </c>
      <c r="E357" s="553">
        <v>94</v>
      </c>
      <c r="F357" s="553">
        <v>126</v>
      </c>
      <c r="G357" s="553">
        <v>60</v>
      </c>
      <c r="H357" s="553">
        <v>6376</v>
      </c>
      <c r="I357" s="552">
        <v>0</v>
      </c>
      <c r="J357" s="552">
        <v>0</v>
      </c>
      <c r="K357" s="553">
        <v>9</v>
      </c>
      <c r="L357" s="552">
        <v>0</v>
      </c>
      <c r="M357" s="552">
        <v>57</v>
      </c>
      <c r="N357" s="553">
        <v>0</v>
      </c>
      <c r="O357" s="553">
        <v>0</v>
      </c>
      <c r="P357" s="553">
        <v>0</v>
      </c>
      <c r="Q357" s="553">
        <v>0</v>
      </c>
      <c r="R357" s="553">
        <v>424</v>
      </c>
      <c r="S357" s="552">
        <v>0</v>
      </c>
      <c r="T357" s="552">
        <v>0</v>
      </c>
      <c r="U357" s="553">
        <v>0</v>
      </c>
      <c r="V357" s="552">
        <v>0</v>
      </c>
      <c r="W357" s="552">
        <v>0</v>
      </c>
      <c r="X357" s="557">
        <f t="shared" ref="X357:X366" si="78">D357+E357+F357+G357+H357+N357+O357+P357+Q357+R357</f>
        <v>7099</v>
      </c>
      <c r="Y357" s="554">
        <f t="shared" ref="Y357:Y366" si="79">I357+J357+K357+L357+M357+S357+T357+U357+V357+W357</f>
        <v>66</v>
      </c>
      <c r="Z357" s="554">
        <f t="shared" si="65"/>
        <v>7165</v>
      </c>
    </row>
    <row r="358" spans="1:26" ht="25.5" hidden="1" outlineLevel="1">
      <c r="A358" s="781"/>
      <c r="B358" s="781"/>
      <c r="C358" s="551" t="s">
        <v>470</v>
      </c>
      <c r="D358" s="552">
        <v>1</v>
      </c>
      <c r="E358" s="553">
        <v>0</v>
      </c>
      <c r="F358" s="553">
        <v>9</v>
      </c>
      <c r="G358" s="552">
        <v>4</v>
      </c>
      <c r="H358" s="553">
        <v>1054</v>
      </c>
      <c r="I358" s="552">
        <v>0</v>
      </c>
      <c r="J358" s="552">
        <v>0</v>
      </c>
      <c r="K358" s="552">
        <v>0</v>
      </c>
      <c r="L358" s="552">
        <v>0</v>
      </c>
      <c r="M358" s="552">
        <v>0</v>
      </c>
      <c r="N358" s="552">
        <v>0</v>
      </c>
      <c r="O358" s="553">
        <v>0</v>
      </c>
      <c r="P358" s="553">
        <v>0</v>
      </c>
      <c r="Q358" s="552">
        <v>0</v>
      </c>
      <c r="R358" s="553">
        <v>135</v>
      </c>
      <c r="S358" s="552">
        <v>0</v>
      </c>
      <c r="T358" s="552">
        <v>0</v>
      </c>
      <c r="U358" s="552">
        <v>0</v>
      </c>
      <c r="V358" s="552">
        <v>0</v>
      </c>
      <c r="W358" s="552">
        <v>0</v>
      </c>
      <c r="X358" s="554">
        <f t="shared" si="78"/>
        <v>1203</v>
      </c>
      <c r="Y358" s="554">
        <f t="shared" si="79"/>
        <v>0</v>
      </c>
      <c r="Z358" s="554">
        <f t="shared" si="65"/>
        <v>1203</v>
      </c>
    </row>
    <row r="359" spans="1:26" ht="25.5" hidden="1" outlineLevel="1">
      <c r="A359" s="781"/>
      <c r="B359" s="781"/>
      <c r="C359" s="551" t="s">
        <v>471</v>
      </c>
      <c r="D359" s="553">
        <v>10</v>
      </c>
      <c r="E359" s="553">
        <v>55</v>
      </c>
      <c r="F359" s="553">
        <v>87</v>
      </c>
      <c r="G359" s="553">
        <v>12</v>
      </c>
      <c r="H359" s="553">
        <v>5210</v>
      </c>
      <c r="I359" s="552">
        <v>0</v>
      </c>
      <c r="J359" s="552">
        <v>0</v>
      </c>
      <c r="K359" s="552">
        <v>0</v>
      </c>
      <c r="L359" s="552">
        <v>0</v>
      </c>
      <c r="M359" s="552">
        <v>11</v>
      </c>
      <c r="N359" s="553">
        <v>0</v>
      </c>
      <c r="O359" s="553">
        <v>1</v>
      </c>
      <c r="P359" s="553">
        <v>0</v>
      </c>
      <c r="Q359" s="553">
        <v>0</v>
      </c>
      <c r="R359" s="553">
        <v>492</v>
      </c>
      <c r="S359" s="552">
        <v>0</v>
      </c>
      <c r="T359" s="552">
        <v>0</v>
      </c>
      <c r="U359" s="552">
        <v>0</v>
      </c>
      <c r="V359" s="552">
        <v>0</v>
      </c>
      <c r="W359" s="552">
        <v>0</v>
      </c>
      <c r="X359" s="554">
        <f t="shared" si="78"/>
        <v>5867</v>
      </c>
      <c r="Y359" s="554">
        <f t="shared" si="79"/>
        <v>11</v>
      </c>
      <c r="Z359" s="554">
        <f t="shared" si="65"/>
        <v>5878</v>
      </c>
    </row>
    <row r="360" spans="1:26" ht="25.5" hidden="1" outlineLevel="1">
      <c r="A360" s="781"/>
      <c r="B360" s="781"/>
      <c r="C360" s="551" t="s">
        <v>472</v>
      </c>
      <c r="D360" s="552">
        <v>1</v>
      </c>
      <c r="E360" s="552">
        <v>2</v>
      </c>
      <c r="F360" s="552">
        <v>3</v>
      </c>
      <c r="G360" s="552">
        <v>0</v>
      </c>
      <c r="H360" s="553">
        <v>368</v>
      </c>
      <c r="I360" s="552">
        <v>1</v>
      </c>
      <c r="J360" s="552">
        <v>2</v>
      </c>
      <c r="K360" s="552">
        <v>0</v>
      </c>
      <c r="L360" s="552">
        <v>0</v>
      </c>
      <c r="M360" s="552">
        <v>75</v>
      </c>
      <c r="N360" s="552">
        <v>0</v>
      </c>
      <c r="O360" s="552">
        <v>0</v>
      </c>
      <c r="P360" s="552">
        <v>0</v>
      </c>
      <c r="Q360" s="552">
        <v>0</v>
      </c>
      <c r="R360" s="553">
        <v>60</v>
      </c>
      <c r="S360" s="552">
        <v>0</v>
      </c>
      <c r="T360" s="552">
        <v>0</v>
      </c>
      <c r="U360" s="552">
        <v>0</v>
      </c>
      <c r="V360" s="552">
        <v>0</v>
      </c>
      <c r="W360" s="552">
        <v>0</v>
      </c>
      <c r="X360" s="557">
        <f t="shared" si="78"/>
        <v>434</v>
      </c>
      <c r="Y360" s="557">
        <f t="shared" si="79"/>
        <v>78</v>
      </c>
      <c r="Z360" s="554">
        <f t="shared" ref="Z360:Z430" si="80">+Y360+X360</f>
        <v>512</v>
      </c>
    </row>
    <row r="361" spans="1:26" hidden="1" outlineLevel="1">
      <c r="A361" s="781"/>
      <c r="B361" s="781" t="s">
        <v>473</v>
      </c>
      <c r="C361" s="551" t="s">
        <v>474</v>
      </c>
      <c r="D361" s="552">
        <v>0</v>
      </c>
      <c r="E361" s="552">
        <v>0</v>
      </c>
      <c r="F361" s="552">
        <v>0</v>
      </c>
      <c r="G361" s="552">
        <v>0</v>
      </c>
      <c r="H361" s="553">
        <v>115</v>
      </c>
      <c r="I361" s="552">
        <v>0</v>
      </c>
      <c r="J361" s="552">
        <v>0</v>
      </c>
      <c r="K361" s="552">
        <v>0</v>
      </c>
      <c r="L361" s="552">
        <v>0</v>
      </c>
      <c r="M361" s="552">
        <v>0</v>
      </c>
      <c r="N361" s="552">
        <v>0</v>
      </c>
      <c r="O361" s="552">
        <v>0</v>
      </c>
      <c r="P361" s="552">
        <v>0</v>
      </c>
      <c r="Q361" s="552">
        <v>0</v>
      </c>
      <c r="R361" s="553">
        <v>8</v>
      </c>
      <c r="S361" s="552">
        <v>0</v>
      </c>
      <c r="T361" s="552">
        <v>0</v>
      </c>
      <c r="U361" s="552">
        <v>0</v>
      </c>
      <c r="V361" s="552">
        <v>0</v>
      </c>
      <c r="W361" s="552">
        <v>0</v>
      </c>
      <c r="X361" s="554">
        <f t="shared" si="78"/>
        <v>123</v>
      </c>
      <c r="Y361" s="554">
        <f t="shared" si="79"/>
        <v>0</v>
      </c>
      <c r="Z361" s="554">
        <f t="shared" si="80"/>
        <v>123</v>
      </c>
    </row>
    <row r="362" spans="1:26" ht="38.25" hidden="1" outlineLevel="1">
      <c r="A362" s="781"/>
      <c r="B362" s="781"/>
      <c r="C362" s="551" t="s">
        <v>475</v>
      </c>
      <c r="D362" s="552">
        <v>1</v>
      </c>
      <c r="E362" s="552">
        <v>6</v>
      </c>
      <c r="F362" s="553">
        <v>9</v>
      </c>
      <c r="G362" s="552">
        <v>0</v>
      </c>
      <c r="H362" s="553">
        <v>406</v>
      </c>
      <c r="I362" s="552">
        <v>0</v>
      </c>
      <c r="J362" s="552">
        <v>0</v>
      </c>
      <c r="K362" s="552">
        <v>0</v>
      </c>
      <c r="L362" s="552">
        <v>0</v>
      </c>
      <c r="M362" s="553">
        <v>115</v>
      </c>
      <c r="N362" s="552">
        <v>0</v>
      </c>
      <c r="O362" s="552">
        <v>0</v>
      </c>
      <c r="P362" s="553">
        <v>0</v>
      </c>
      <c r="Q362" s="552">
        <v>0</v>
      </c>
      <c r="R362" s="553">
        <v>0</v>
      </c>
      <c r="S362" s="552">
        <v>0</v>
      </c>
      <c r="T362" s="552">
        <v>0</v>
      </c>
      <c r="U362" s="552">
        <v>0</v>
      </c>
      <c r="V362" s="552">
        <v>0</v>
      </c>
      <c r="W362" s="553">
        <v>0</v>
      </c>
      <c r="X362" s="557">
        <f t="shared" si="78"/>
        <v>422</v>
      </c>
      <c r="Y362" s="557">
        <f t="shared" si="79"/>
        <v>115</v>
      </c>
      <c r="Z362" s="554">
        <f t="shared" si="80"/>
        <v>537</v>
      </c>
    </row>
    <row r="363" spans="1:26" ht="25.5" hidden="1" outlineLevel="1">
      <c r="A363" s="781"/>
      <c r="B363" s="781"/>
      <c r="C363" s="551" t="s">
        <v>476</v>
      </c>
      <c r="D363" s="552">
        <v>1</v>
      </c>
      <c r="E363" s="553">
        <v>0</v>
      </c>
      <c r="F363" s="553">
        <v>0</v>
      </c>
      <c r="G363" s="552">
        <v>0</v>
      </c>
      <c r="H363" s="553">
        <v>78</v>
      </c>
      <c r="I363" s="552">
        <v>0</v>
      </c>
      <c r="J363" s="552">
        <v>0</v>
      </c>
      <c r="K363" s="552">
        <v>0</v>
      </c>
      <c r="L363" s="552">
        <v>0</v>
      </c>
      <c r="M363" s="552">
        <v>0</v>
      </c>
      <c r="N363" s="552">
        <v>0</v>
      </c>
      <c r="O363" s="553">
        <v>0</v>
      </c>
      <c r="P363" s="553">
        <v>0</v>
      </c>
      <c r="Q363" s="552">
        <v>0</v>
      </c>
      <c r="R363" s="553">
        <v>0</v>
      </c>
      <c r="S363" s="552">
        <v>0</v>
      </c>
      <c r="T363" s="552">
        <v>0</v>
      </c>
      <c r="U363" s="552">
        <v>0</v>
      </c>
      <c r="V363" s="552">
        <v>0</v>
      </c>
      <c r="W363" s="552">
        <v>0</v>
      </c>
      <c r="X363" s="557">
        <f t="shared" si="78"/>
        <v>79</v>
      </c>
      <c r="Y363" s="554">
        <f t="shared" si="79"/>
        <v>0</v>
      </c>
      <c r="Z363" s="554">
        <f t="shared" si="80"/>
        <v>79</v>
      </c>
    </row>
    <row r="364" spans="1:26" ht="38.25" hidden="1" outlineLevel="1">
      <c r="A364" s="781"/>
      <c r="B364" s="551" t="s">
        <v>477</v>
      </c>
      <c r="C364" s="551" t="s">
        <v>478</v>
      </c>
      <c r="D364" s="552">
        <v>2</v>
      </c>
      <c r="E364" s="553">
        <v>4</v>
      </c>
      <c r="F364" s="553">
        <v>12</v>
      </c>
      <c r="G364" s="552">
        <v>0</v>
      </c>
      <c r="H364" s="553">
        <v>2417</v>
      </c>
      <c r="I364" s="552">
        <v>1</v>
      </c>
      <c r="J364" s="552">
        <v>0</v>
      </c>
      <c r="K364" s="553">
        <v>0</v>
      </c>
      <c r="L364" s="552">
        <v>0</v>
      </c>
      <c r="M364" s="553">
        <v>6</v>
      </c>
      <c r="N364" s="552">
        <v>0</v>
      </c>
      <c r="O364" s="553">
        <v>0</v>
      </c>
      <c r="P364" s="553">
        <v>0</v>
      </c>
      <c r="Q364" s="552">
        <v>0</v>
      </c>
      <c r="R364" s="553">
        <v>115</v>
      </c>
      <c r="S364" s="552">
        <v>0</v>
      </c>
      <c r="T364" s="552">
        <v>0</v>
      </c>
      <c r="U364" s="553">
        <v>0</v>
      </c>
      <c r="V364" s="552">
        <v>0</v>
      </c>
      <c r="W364" s="553">
        <v>0</v>
      </c>
      <c r="X364" s="557">
        <f t="shared" si="78"/>
        <v>2550</v>
      </c>
      <c r="Y364" s="554">
        <f t="shared" si="79"/>
        <v>7</v>
      </c>
      <c r="Z364" s="554">
        <f t="shared" si="80"/>
        <v>2557</v>
      </c>
    </row>
    <row r="365" spans="1:26" ht="12.95" customHeight="1" collapsed="1">
      <c r="A365" s="777" t="s">
        <v>479</v>
      </c>
      <c r="B365" s="777"/>
      <c r="C365" s="777"/>
      <c r="D365" s="549">
        <v>6</v>
      </c>
      <c r="E365" s="549">
        <v>22</v>
      </c>
      <c r="F365" s="549">
        <v>27</v>
      </c>
      <c r="G365" s="549">
        <v>32</v>
      </c>
      <c r="H365" s="549">
        <v>3078</v>
      </c>
      <c r="I365" s="549">
        <v>0</v>
      </c>
      <c r="J365" s="549">
        <v>0</v>
      </c>
      <c r="K365" s="549">
        <v>0</v>
      </c>
      <c r="L365" s="549">
        <v>0</v>
      </c>
      <c r="M365" s="549">
        <v>0</v>
      </c>
      <c r="N365" s="549">
        <v>0</v>
      </c>
      <c r="O365" s="549">
        <v>0</v>
      </c>
      <c r="P365" s="549">
        <v>0</v>
      </c>
      <c r="Q365" s="549">
        <v>0</v>
      </c>
      <c r="R365" s="549">
        <v>240</v>
      </c>
      <c r="S365" s="549">
        <v>0</v>
      </c>
      <c r="T365" s="549">
        <v>0</v>
      </c>
      <c r="U365" s="549">
        <v>0</v>
      </c>
      <c r="V365" s="549">
        <v>0</v>
      </c>
      <c r="W365" s="549">
        <v>0</v>
      </c>
      <c r="X365" s="550">
        <f t="shared" si="78"/>
        <v>3405</v>
      </c>
      <c r="Y365" s="550">
        <f t="shared" si="79"/>
        <v>0</v>
      </c>
      <c r="Z365" s="550">
        <f t="shared" si="80"/>
        <v>3405</v>
      </c>
    </row>
    <row r="366" spans="1:26" ht="12.95" customHeight="1" collapsed="1">
      <c r="A366" s="777" t="s">
        <v>480</v>
      </c>
      <c r="B366" s="777"/>
      <c r="C366" s="777"/>
      <c r="D366" s="549">
        <v>6</v>
      </c>
      <c r="E366" s="549">
        <v>22</v>
      </c>
      <c r="F366" s="549">
        <v>30</v>
      </c>
      <c r="G366" s="549">
        <v>8</v>
      </c>
      <c r="H366" s="549">
        <v>3633</v>
      </c>
      <c r="I366" s="549">
        <v>0</v>
      </c>
      <c r="J366" s="549">
        <v>2</v>
      </c>
      <c r="K366" s="549">
        <v>0</v>
      </c>
      <c r="L366" s="549">
        <v>0</v>
      </c>
      <c r="M366" s="549">
        <v>0</v>
      </c>
      <c r="N366" s="549">
        <v>0</v>
      </c>
      <c r="O366" s="549">
        <v>0</v>
      </c>
      <c r="P366" s="549">
        <v>0</v>
      </c>
      <c r="Q366" s="549">
        <v>0</v>
      </c>
      <c r="R366" s="549">
        <v>140</v>
      </c>
      <c r="S366" s="549">
        <v>0</v>
      </c>
      <c r="T366" s="549">
        <v>0</v>
      </c>
      <c r="U366" s="549">
        <v>0</v>
      </c>
      <c r="V366" s="549">
        <v>0</v>
      </c>
      <c r="W366" s="549">
        <v>0</v>
      </c>
      <c r="X366" s="550">
        <f t="shared" si="78"/>
        <v>3839</v>
      </c>
      <c r="Y366" s="550">
        <f t="shared" si="79"/>
        <v>2</v>
      </c>
      <c r="Z366" s="550">
        <f t="shared" si="80"/>
        <v>3841</v>
      </c>
    </row>
    <row r="367" spans="1:26" ht="12.95" customHeight="1">
      <c r="A367" s="777" t="s">
        <v>481</v>
      </c>
      <c r="B367" s="777"/>
      <c r="C367" s="777"/>
      <c r="D367" s="549">
        <f t="shared" ref="D367:Z367" si="81">SUM(D368:D373)</f>
        <v>79</v>
      </c>
      <c r="E367" s="549">
        <f t="shared" si="81"/>
        <v>383</v>
      </c>
      <c r="F367" s="549">
        <f t="shared" si="81"/>
        <v>807</v>
      </c>
      <c r="G367" s="549">
        <f t="shared" si="81"/>
        <v>272</v>
      </c>
      <c r="H367" s="549">
        <f t="shared" si="81"/>
        <v>41811</v>
      </c>
      <c r="I367" s="549">
        <f t="shared" si="81"/>
        <v>0</v>
      </c>
      <c r="J367" s="549">
        <f t="shared" si="81"/>
        <v>6</v>
      </c>
      <c r="K367" s="549">
        <f t="shared" si="81"/>
        <v>15</v>
      </c>
      <c r="L367" s="549">
        <f t="shared" si="81"/>
        <v>4</v>
      </c>
      <c r="M367" s="549">
        <f t="shared" si="81"/>
        <v>882</v>
      </c>
      <c r="N367" s="549">
        <f t="shared" si="81"/>
        <v>0</v>
      </c>
      <c r="O367" s="549">
        <f t="shared" si="81"/>
        <v>1</v>
      </c>
      <c r="P367" s="549">
        <f t="shared" si="81"/>
        <v>3</v>
      </c>
      <c r="Q367" s="549">
        <f t="shared" si="81"/>
        <v>0</v>
      </c>
      <c r="R367" s="549">
        <f t="shared" si="81"/>
        <v>1259</v>
      </c>
      <c r="S367" s="549">
        <f t="shared" si="81"/>
        <v>0</v>
      </c>
      <c r="T367" s="549">
        <f t="shared" si="81"/>
        <v>0</v>
      </c>
      <c r="U367" s="549">
        <f t="shared" si="81"/>
        <v>0</v>
      </c>
      <c r="V367" s="549">
        <f t="shared" si="81"/>
        <v>0</v>
      </c>
      <c r="W367" s="549">
        <f t="shared" si="81"/>
        <v>46</v>
      </c>
      <c r="X367" s="550">
        <f>SUM(X368:X373)</f>
        <v>44615</v>
      </c>
      <c r="Y367" s="550">
        <f>SUM(Y368:Y373)</f>
        <v>953</v>
      </c>
      <c r="Z367" s="550">
        <f t="shared" si="81"/>
        <v>45568</v>
      </c>
    </row>
    <row r="368" spans="1:26" ht="25.5" hidden="1" outlineLevel="1">
      <c r="A368" s="781" t="s">
        <v>481</v>
      </c>
      <c r="B368" s="781" t="s">
        <v>482</v>
      </c>
      <c r="C368" s="551" t="s">
        <v>483</v>
      </c>
      <c r="D368" s="553">
        <v>66</v>
      </c>
      <c r="E368" s="553">
        <v>335</v>
      </c>
      <c r="F368" s="553">
        <v>702</v>
      </c>
      <c r="G368" s="553">
        <v>216</v>
      </c>
      <c r="H368" s="553">
        <v>31625</v>
      </c>
      <c r="I368" s="553">
        <v>0</v>
      </c>
      <c r="J368" s="553">
        <v>6</v>
      </c>
      <c r="K368" s="552">
        <v>9</v>
      </c>
      <c r="L368" s="553">
        <v>4</v>
      </c>
      <c r="M368" s="553">
        <v>437</v>
      </c>
      <c r="N368" s="553">
        <v>0</v>
      </c>
      <c r="O368" s="553">
        <v>1</v>
      </c>
      <c r="P368" s="553">
        <v>0</v>
      </c>
      <c r="Q368" s="553">
        <v>0</v>
      </c>
      <c r="R368" s="553">
        <v>850</v>
      </c>
      <c r="S368" s="553">
        <v>0</v>
      </c>
      <c r="T368" s="553">
        <v>0</v>
      </c>
      <c r="U368" s="552">
        <v>0</v>
      </c>
      <c r="V368" s="553">
        <v>0</v>
      </c>
      <c r="W368" s="553">
        <v>32</v>
      </c>
      <c r="X368" s="557">
        <f t="shared" ref="X368:X373" si="82">D368+E368+F368+G368+H368+N368+O368+P368+Q368+R368</f>
        <v>33795</v>
      </c>
      <c r="Y368" s="554">
        <f t="shared" ref="Y368:Y373" si="83">I368+J368+K368+L368+M368+S368+T368+U368+V368+W368</f>
        <v>488</v>
      </c>
      <c r="Z368" s="554">
        <f t="shared" si="80"/>
        <v>34283</v>
      </c>
    </row>
    <row r="369" spans="1:26" ht="25.5" hidden="1" outlineLevel="1">
      <c r="A369" s="781"/>
      <c r="B369" s="781"/>
      <c r="C369" s="551" t="s">
        <v>484</v>
      </c>
      <c r="D369" s="552">
        <v>1</v>
      </c>
      <c r="E369" s="552">
        <v>0</v>
      </c>
      <c r="F369" s="553">
        <v>6</v>
      </c>
      <c r="G369" s="552">
        <v>4</v>
      </c>
      <c r="H369" s="553">
        <v>221</v>
      </c>
      <c r="I369" s="552">
        <v>0</v>
      </c>
      <c r="J369" s="552">
        <v>0</v>
      </c>
      <c r="K369" s="552">
        <v>0</v>
      </c>
      <c r="L369" s="552">
        <v>0</v>
      </c>
      <c r="M369" s="552">
        <v>0</v>
      </c>
      <c r="N369" s="552">
        <v>0</v>
      </c>
      <c r="O369" s="552">
        <v>0</v>
      </c>
      <c r="P369" s="553">
        <v>0</v>
      </c>
      <c r="Q369" s="552">
        <v>0</v>
      </c>
      <c r="R369" s="553">
        <v>14</v>
      </c>
      <c r="S369" s="552">
        <v>0</v>
      </c>
      <c r="T369" s="552">
        <v>0</v>
      </c>
      <c r="U369" s="552">
        <v>0</v>
      </c>
      <c r="V369" s="552">
        <v>0</v>
      </c>
      <c r="W369" s="552">
        <v>0</v>
      </c>
      <c r="X369" s="554">
        <f t="shared" si="82"/>
        <v>246</v>
      </c>
      <c r="Y369" s="554">
        <f t="shared" si="83"/>
        <v>0</v>
      </c>
      <c r="Z369" s="554">
        <f t="shared" si="80"/>
        <v>246</v>
      </c>
    </row>
    <row r="370" spans="1:26" ht="38.25" hidden="1" outlineLevel="1">
      <c r="A370" s="781"/>
      <c r="B370" s="781" t="s">
        <v>485</v>
      </c>
      <c r="C370" s="551" t="s">
        <v>486</v>
      </c>
      <c r="D370" s="552">
        <v>7</v>
      </c>
      <c r="E370" s="553">
        <v>26</v>
      </c>
      <c r="F370" s="553">
        <v>33</v>
      </c>
      <c r="G370" s="553">
        <v>8</v>
      </c>
      <c r="H370" s="553">
        <v>3116</v>
      </c>
      <c r="I370" s="552">
        <v>0</v>
      </c>
      <c r="J370" s="552">
        <v>0</v>
      </c>
      <c r="K370" s="553">
        <v>0</v>
      </c>
      <c r="L370" s="552">
        <v>0</v>
      </c>
      <c r="M370" s="552">
        <v>112</v>
      </c>
      <c r="N370" s="552">
        <v>0</v>
      </c>
      <c r="O370" s="553">
        <v>0</v>
      </c>
      <c r="P370" s="553">
        <v>0</v>
      </c>
      <c r="Q370" s="553">
        <v>0</v>
      </c>
      <c r="R370" s="553">
        <v>113</v>
      </c>
      <c r="S370" s="552">
        <v>0</v>
      </c>
      <c r="T370" s="552">
        <v>0</v>
      </c>
      <c r="U370" s="553">
        <v>0</v>
      </c>
      <c r="V370" s="552">
        <v>0</v>
      </c>
      <c r="W370" s="552">
        <v>0</v>
      </c>
      <c r="X370" s="554">
        <f t="shared" si="82"/>
        <v>3303</v>
      </c>
      <c r="Y370" s="554">
        <f t="shared" si="83"/>
        <v>112</v>
      </c>
      <c r="Z370" s="554">
        <f t="shared" si="80"/>
        <v>3415</v>
      </c>
    </row>
    <row r="371" spans="1:26" ht="38.25" hidden="1" outlineLevel="1">
      <c r="A371" s="781"/>
      <c r="B371" s="781"/>
      <c r="C371" s="551" t="s">
        <v>487</v>
      </c>
      <c r="D371" s="552">
        <v>1</v>
      </c>
      <c r="E371" s="552">
        <v>2</v>
      </c>
      <c r="F371" s="552">
        <v>3</v>
      </c>
      <c r="G371" s="552">
        <v>4</v>
      </c>
      <c r="H371" s="553">
        <v>218</v>
      </c>
      <c r="I371" s="552">
        <v>0</v>
      </c>
      <c r="J371" s="552">
        <v>0</v>
      </c>
      <c r="K371" s="552">
        <v>6</v>
      </c>
      <c r="L371" s="552">
        <v>0</v>
      </c>
      <c r="M371" s="552">
        <v>141</v>
      </c>
      <c r="N371" s="552">
        <v>0</v>
      </c>
      <c r="O371" s="552">
        <v>0</v>
      </c>
      <c r="P371" s="552">
        <v>0</v>
      </c>
      <c r="Q371" s="552">
        <v>0</v>
      </c>
      <c r="R371" s="553">
        <v>8</v>
      </c>
      <c r="S371" s="552">
        <v>0</v>
      </c>
      <c r="T371" s="552">
        <v>0</v>
      </c>
      <c r="U371" s="552">
        <v>0</v>
      </c>
      <c r="V371" s="552">
        <v>0</v>
      </c>
      <c r="W371" s="552">
        <v>0</v>
      </c>
      <c r="X371" s="557">
        <f t="shared" si="82"/>
        <v>236</v>
      </c>
      <c r="Y371" s="557">
        <f t="shared" si="83"/>
        <v>147</v>
      </c>
      <c r="Z371" s="554">
        <f t="shared" si="80"/>
        <v>383</v>
      </c>
    </row>
    <row r="372" spans="1:26" ht="25.5" hidden="1" outlineLevel="1">
      <c r="A372" s="781"/>
      <c r="B372" s="781" t="s">
        <v>488</v>
      </c>
      <c r="C372" s="551" t="s">
        <v>489</v>
      </c>
      <c r="D372" s="553">
        <v>1</v>
      </c>
      <c r="E372" s="553">
        <v>4</v>
      </c>
      <c r="F372" s="553">
        <v>3</v>
      </c>
      <c r="G372" s="553">
        <v>4</v>
      </c>
      <c r="H372" s="553">
        <v>1454</v>
      </c>
      <c r="I372" s="552">
        <v>0</v>
      </c>
      <c r="J372" s="553">
        <v>0</v>
      </c>
      <c r="K372" s="553">
        <v>0</v>
      </c>
      <c r="L372" s="552">
        <v>0</v>
      </c>
      <c r="M372" s="553">
        <v>0</v>
      </c>
      <c r="N372" s="553">
        <v>0</v>
      </c>
      <c r="O372" s="553">
        <v>0</v>
      </c>
      <c r="P372" s="553">
        <v>0</v>
      </c>
      <c r="Q372" s="553">
        <v>0</v>
      </c>
      <c r="R372" s="553">
        <v>47</v>
      </c>
      <c r="S372" s="552">
        <v>0</v>
      </c>
      <c r="T372" s="553">
        <v>0</v>
      </c>
      <c r="U372" s="553">
        <v>0</v>
      </c>
      <c r="V372" s="552">
        <v>0</v>
      </c>
      <c r="W372" s="553">
        <v>0</v>
      </c>
      <c r="X372" s="554">
        <f t="shared" si="82"/>
        <v>1513</v>
      </c>
      <c r="Y372" s="554">
        <f t="shared" si="83"/>
        <v>0</v>
      </c>
      <c r="Z372" s="554">
        <f t="shared" si="80"/>
        <v>1513</v>
      </c>
    </row>
    <row r="373" spans="1:26" ht="38.25" hidden="1" outlineLevel="1">
      <c r="A373" s="781"/>
      <c r="B373" s="781"/>
      <c r="C373" s="551" t="s">
        <v>490</v>
      </c>
      <c r="D373" s="553">
        <v>3</v>
      </c>
      <c r="E373" s="553">
        <v>16</v>
      </c>
      <c r="F373" s="553">
        <v>60</v>
      </c>
      <c r="G373" s="553">
        <v>36</v>
      </c>
      <c r="H373" s="553">
        <v>5177</v>
      </c>
      <c r="I373" s="552">
        <v>0</v>
      </c>
      <c r="J373" s="553">
        <v>0</v>
      </c>
      <c r="K373" s="553">
        <v>0</v>
      </c>
      <c r="L373" s="552">
        <v>0</v>
      </c>
      <c r="M373" s="553">
        <v>192</v>
      </c>
      <c r="N373" s="553">
        <v>0</v>
      </c>
      <c r="O373" s="553">
        <v>0</v>
      </c>
      <c r="P373" s="553">
        <v>3</v>
      </c>
      <c r="Q373" s="553">
        <v>0</v>
      </c>
      <c r="R373" s="553">
        <v>227</v>
      </c>
      <c r="S373" s="552">
        <v>0</v>
      </c>
      <c r="T373" s="553">
        <v>0</v>
      </c>
      <c r="U373" s="553">
        <v>0</v>
      </c>
      <c r="V373" s="552">
        <v>0</v>
      </c>
      <c r="W373" s="553">
        <v>14</v>
      </c>
      <c r="X373" s="557">
        <f t="shared" si="82"/>
        <v>5522</v>
      </c>
      <c r="Y373" s="557">
        <f t="shared" si="83"/>
        <v>206</v>
      </c>
      <c r="Z373" s="554">
        <f t="shared" si="80"/>
        <v>5728</v>
      </c>
    </row>
    <row r="374" spans="1:26" ht="24.75" customHeight="1" collapsed="1">
      <c r="A374" s="777" t="s">
        <v>491</v>
      </c>
      <c r="B374" s="777"/>
      <c r="C374" s="777"/>
      <c r="D374" s="549">
        <f t="shared" ref="D374:Z374" si="84">+D375+D376</f>
        <v>0</v>
      </c>
      <c r="E374" s="549">
        <f t="shared" si="84"/>
        <v>2</v>
      </c>
      <c r="F374" s="549">
        <f t="shared" si="84"/>
        <v>6</v>
      </c>
      <c r="G374" s="549">
        <f t="shared" si="84"/>
        <v>4</v>
      </c>
      <c r="H374" s="549">
        <f t="shared" si="84"/>
        <v>385</v>
      </c>
      <c r="I374" s="549">
        <f t="shared" si="84"/>
        <v>0</v>
      </c>
      <c r="J374" s="549">
        <f t="shared" si="84"/>
        <v>0</v>
      </c>
      <c r="K374" s="549">
        <f t="shared" si="84"/>
        <v>0</v>
      </c>
      <c r="L374" s="549">
        <f t="shared" si="84"/>
        <v>0</v>
      </c>
      <c r="M374" s="549">
        <f t="shared" si="84"/>
        <v>0</v>
      </c>
      <c r="N374" s="549">
        <f t="shared" si="84"/>
        <v>0</v>
      </c>
      <c r="O374" s="549">
        <f t="shared" si="84"/>
        <v>0</v>
      </c>
      <c r="P374" s="549">
        <f t="shared" si="84"/>
        <v>0</v>
      </c>
      <c r="Q374" s="549">
        <f t="shared" si="84"/>
        <v>0</v>
      </c>
      <c r="R374" s="549">
        <f t="shared" si="84"/>
        <v>15</v>
      </c>
      <c r="S374" s="549">
        <f t="shared" si="84"/>
        <v>0</v>
      </c>
      <c r="T374" s="549">
        <f t="shared" si="84"/>
        <v>0</v>
      </c>
      <c r="U374" s="549">
        <f t="shared" si="84"/>
        <v>0</v>
      </c>
      <c r="V374" s="549">
        <f t="shared" si="84"/>
        <v>0</v>
      </c>
      <c r="W374" s="549">
        <f t="shared" si="84"/>
        <v>0</v>
      </c>
      <c r="X374" s="550">
        <f t="shared" si="84"/>
        <v>412</v>
      </c>
      <c r="Y374" s="550">
        <f t="shared" si="84"/>
        <v>0</v>
      </c>
      <c r="Z374" s="550">
        <f t="shared" si="84"/>
        <v>412</v>
      </c>
    </row>
    <row r="375" spans="1:26" ht="51" hidden="1" outlineLevel="1">
      <c r="A375" s="781" t="s">
        <v>491</v>
      </c>
      <c r="B375" s="781" t="s">
        <v>492</v>
      </c>
      <c r="C375" s="551" t="s">
        <v>492</v>
      </c>
      <c r="D375" s="553">
        <v>0</v>
      </c>
      <c r="E375" s="552">
        <v>2</v>
      </c>
      <c r="F375" s="552">
        <v>6</v>
      </c>
      <c r="G375" s="552">
        <v>4</v>
      </c>
      <c r="H375" s="553">
        <v>385</v>
      </c>
      <c r="I375" s="552">
        <v>0</v>
      </c>
      <c r="J375" s="552">
        <v>0</v>
      </c>
      <c r="K375" s="552">
        <v>0</v>
      </c>
      <c r="L375" s="552">
        <v>0</v>
      </c>
      <c r="M375" s="553">
        <v>0</v>
      </c>
      <c r="N375" s="553">
        <v>0</v>
      </c>
      <c r="O375" s="552">
        <v>0</v>
      </c>
      <c r="P375" s="552">
        <v>0</v>
      </c>
      <c r="Q375" s="552">
        <v>0</v>
      </c>
      <c r="R375" s="553">
        <v>15</v>
      </c>
      <c r="S375" s="552">
        <v>0</v>
      </c>
      <c r="T375" s="552">
        <v>0</v>
      </c>
      <c r="U375" s="552">
        <v>0</v>
      </c>
      <c r="V375" s="552">
        <v>0</v>
      </c>
      <c r="W375" s="553">
        <v>0</v>
      </c>
      <c r="X375" s="557">
        <f>D375+E375+F375+G375+H375+N375+O375+P375+Q375+R375</f>
        <v>412</v>
      </c>
      <c r="Y375" s="554">
        <f>I375+J375+K375+L375+M375+S375+T375+U375+V375+W375</f>
        <v>0</v>
      </c>
      <c r="Z375" s="554">
        <f t="shared" si="80"/>
        <v>412</v>
      </c>
    </row>
    <row r="376" spans="1:26" ht="25.5" hidden="1" outlineLevel="1">
      <c r="A376" s="781"/>
      <c r="B376" s="781"/>
      <c r="C376" s="551" t="s">
        <v>493</v>
      </c>
      <c r="D376" s="552">
        <v>0</v>
      </c>
      <c r="E376" s="552">
        <v>0</v>
      </c>
      <c r="F376" s="552">
        <v>0</v>
      </c>
      <c r="G376" s="552">
        <v>0</v>
      </c>
      <c r="H376" s="552">
        <v>0</v>
      </c>
      <c r="I376" s="552">
        <v>0</v>
      </c>
      <c r="J376" s="552">
        <v>0</v>
      </c>
      <c r="K376" s="552">
        <v>0</v>
      </c>
      <c r="L376" s="552">
        <v>0</v>
      </c>
      <c r="M376" s="552">
        <v>0</v>
      </c>
      <c r="N376" s="552">
        <v>0</v>
      </c>
      <c r="O376" s="552">
        <v>0</v>
      </c>
      <c r="P376" s="552">
        <v>0</v>
      </c>
      <c r="Q376" s="552">
        <v>0</v>
      </c>
      <c r="R376" s="552">
        <v>0</v>
      </c>
      <c r="S376" s="552">
        <v>0</v>
      </c>
      <c r="T376" s="552">
        <v>0</v>
      </c>
      <c r="U376" s="552">
        <v>0</v>
      </c>
      <c r="V376" s="552">
        <v>0</v>
      </c>
      <c r="W376" s="552">
        <v>0</v>
      </c>
      <c r="X376" s="554">
        <f>D376+E376+F376+G376+H376+N376+O376+P376+Q376+R376</f>
        <v>0</v>
      </c>
      <c r="Y376" s="554">
        <f>I376+J376+K376+L376+M376+S376+T376+U376+V376+W376</f>
        <v>0</v>
      </c>
      <c r="Z376" s="554">
        <f t="shared" si="80"/>
        <v>0</v>
      </c>
    </row>
    <row r="377" spans="1:26" ht="12.95" customHeight="1" collapsed="1">
      <c r="A377" s="777" t="s">
        <v>494</v>
      </c>
      <c r="B377" s="777"/>
      <c r="C377" s="777"/>
      <c r="D377" s="549">
        <f t="shared" ref="D377:W377" si="85">+D378+D379</f>
        <v>170</v>
      </c>
      <c r="E377" s="549">
        <f t="shared" si="85"/>
        <v>801</v>
      </c>
      <c r="F377" s="549">
        <f t="shared" si="85"/>
        <v>2061</v>
      </c>
      <c r="G377" s="549">
        <f t="shared" si="85"/>
        <v>572</v>
      </c>
      <c r="H377" s="549">
        <f t="shared" si="85"/>
        <v>263826</v>
      </c>
      <c r="I377" s="549">
        <f t="shared" si="85"/>
        <v>0</v>
      </c>
      <c r="J377" s="549">
        <f t="shared" si="85"/>
        <v>8</v>
      </c>
      <c r="K377" s="549">
        <f t="shared" si="85"/>
        <v>12</v>
      </c>
      <c r="L377" s="549">
        <f t="shared" si="85"/>
        <v>0</v>
      </c>
      <c r="M377" s="549">
        <f t="shared" si="85"/>
        <v>674</v>
      </c>
      <c r="N377" s="549">
        <f t="shared" si="85"/>
        <v>0</v>
      </c>
      <c r="O377" s="549">
        <f t="shared" si="85"/>
        <v>5</v>
      </c>
      <c r="P377" s="549">
        <f t="shared" si="85"/>
        <v>9</v>
      </c>
      <c r="Q377" s="549">
        <f t="shared" si="85"/>
        <v>4</v>
      </c>
      <c r="R377" s="549">
        <f t="shared" si="85"/>
        <v>16530</v>
      </c>
      <c r="S377" s="549">
        <f t="shared" si="85"/>
        <v>0</v>
      </c>
      <c r="T377" s="549">
        <f t="shared" si="85"/>
        <v>0</v>
      </c>
      <c r="U377" s="549">
        <f t="shared" si="85"/>
        <v>0</v>
      </c>
      <c r="V377" s="549">
        <f t="shared" si="85"/>
        <v>0</v>
      </c>
      <c r="W377" s="549">
        <f t="shared" si="85"/>
        <v>5</v>
      </c>
      <c r="X377" s="550">
        <f>X378+X379</f>
        <v>283978</v>
      </c>
      <c r="Y377" s="550">
        <f>Y378+Y379</f>
        <v>699</v>
      </c>
      <c r="Z377" s="550">
        <f>Z378+Z379</f>
        <v>284677</v>
      </c>
    </row>
    <row r="378" spans="1:26" ht="63.75" hidden="1" outlineLevel="1">
      <c r="A378" s="781" t="s">
        <v>494</v>
      </c>
      <c r="B378" s="551" t="s">
        <v>495</v>
      </c>
      <c r="C378" s="551" t="s">
        <v>496</v>
      </c>
      <c r="D378" s="552">
        <v>0</v>
      </c>
      <c r="E378" s="552">
        <v>4</v>
      </c>
      <c r="F378" s="552">
        <v>12</v>
      </c>
      <c r="G378" s="552">
        <v>0</v>
      </c>
      <c r="H378" s="553">
        <v>1289</v>
      </c>
      <c r="I378" s="552">
        <v>0</v>
      </c>
      <c r="J378" s="552">
        <v>0</v>
      </c>
      <c r="K378" s="552">
        <v>0</v>
      </c>
      <c r="L378" s="552">
        <v>0</v>
      </c>
      <c r="M378" s="552">
        <v>0</v>
      </c>
      <c r="N378" s="552">
        <v>0</v>
      </c>
      <c r="O378" s="552">
        <v>0</v>
      </c>
      <c r="P378" s="552">
        <v>0</v>
      </c>
      <c r="Q378" s="552">
        <v>0</v>
      </c>
      <c r="R378" s="553">
        <v>31</v>
      </c>
      <c r="S378" s="552">
        <v>0</v>
      </c>
      <c r="T378" s="552">
        <v>0</v>
      </c>
      <c r="U378" s="552">
        <v>0</v>
      </c>
      <c r="V378" s="552">
        <v>0</v>
      </c>
      <c r="W378" s="552">
        <v>0</v>
      </c>
      <c r="X378" s="557">
        <f>D378+E378+F378+G378+H378+N378+O378+P378+Q378+R378</f>
        <v>1336</v>
      </c>
      <c r="Y378" s="554">
        <f>I378+J378+K378+L378+M378+S378+T378+U378+V378+W378</f>
        <v>0</v>
      </c>
      <c r="Z378" s="554">
        <f t="shared" si="80"/>
        <v>1336</v>
      </c>
    </row>
    <row r="379" spans="1:26" ht="89.25" hidden="1" outlineLevel="1">
      <c r="A379" s="781"/>
      <c r="B379" s="551" t="s">
        <v>497</v>
      </c>
      <c r="C379" s="551" t="s">
        <v>498</v>
      </c>
      <c r="D379" s="553">
        <v>170</v>
      </c>
      <c r="E379" s="553">
        <v>797</v>
      </c>
      <c r="F379" s="553">
        <v>2049</v>
      </c>
      <c r="G379" s="553">
        <v>572</v>
      </c>
      <c r="H379" s="553">
        <v>262537</v>
      </c>
      <c r="I379" s="553">
        <v>0</v>
      </c>
      <c r="J379" s="552">
        <v>8</v>
      </c>
      <c r="K379" s="552">
        <v>12</v>
      </c>
      <c r="L379" s="553">
        <v>0</v>
      </c>
      <c r="M379" s="553">
        <v>674</v>
      </c>
      <c r="N379" s="553">
        <v>0</v>
      </c>
      <c r="O379" s="553">
        <v>5</v>
      </c>
      <c r="P379" s="553">
        <v>9</v>
      </c>
      <c r="Q379" s="553">
        <v>4</v>
      </c>
      <c r="R379" s="553">
        <v>16499</v>
      </c>
      <c r="S379" s="553">
        <v>0</v>
      </c>
      <c r="T379" s="552">
        <v>0</v>
      </c>
      <c r="U379" s="552">
        <v>0</v>
      </c>
      <c r="V379" s="553">
        <v>0</v>
      </c>
      <c r="W379" s="553">
        <v>5</v>
      </c>
      <c r="X379" s="554">
        <f>D379+E379+F379+G379+H379+N379+O379+P379+Q379+R379</f>
        <v>282642</v>
      </c>
      <c r="Y379" s="554">
        <f>I379+J379+K379+L379+M379+S379+T379+U379+V379+W379</f>
        <v>699</v>
      </c>
      <c r="Z379" s="554">
        <f t="shared" si="80"/>
        <v>283341</v>
      </c>
    </row>
    <row r="380" spans="1:26" ht="12.95" customHeight="1" collapsed="1">
      <c r="A380" s="777" t="s">
        <v>499</v>
      </c>
      <c r="B380" s="777"/>
      <c r="C380" s="777"/>
      <c r="D380" s="549">
        <f t="shared" ref="D380:W380" si="86">SUM(D381:D390)</f>
        <v>111</v>
      </c>
      <c r="E380" s="549">
        <f t="shared" si="86"/>
        <v>535</v>
      </c>
      <c r="F380" s="549">
        <f t="shared" si="86"/>
        <v>1137</v>
      </c>
      <c r="G380" s="549">
        <f t="shared" si="86"/>
        <v>361</v>
      </c>
      <c r="H380" s="549">
        <f t="shared" si="86"/>
        <v>103915</v>
      </c>
      <c r="I380" s="549">
        <f t="shared" si="86"/>
        <v>1</v>
      </c>
      <c r="J380" s="549">
        <f t="shared" si="86"/>
        <v>4</v>
      </c>
      <c r="K380" s="549">
        <f t="shared" si="86"/>
        <v>6</v>
      </c>
      <c r="L380" s="549">
        <f t="shared" si="86"/>
        <v>0</v>
      </c>
      <c r="M380" s="549">
        <f t="shared" si="86"/>
        <v>360</v>
      </c>
      <c r="N380" s="549">
        <f t="shared" si="86"/>
        <v>1</v>
      </c>
      <c r="O380" s="549">
        <f t="shared" si="86"/>
        <v>3</v>
      </c>
      <c r="P380" s="549">
        <f t="shared" si="86"/>
        <v>3</v>
      </c>
      <c r="Q380" s="549">
        <f t="shared" si="86"/>
        <v>3</v>
      </c>
      <c r="R380" s="549">
        <f t="shared" si="86"/>
        <v>6035</v>
      </c>
      <c r="S380" s="549">
        <f t="shared" si="86"/>
        <v>0</v>
      </c>
      <c r="T380" s="549">
        <f t="shared" si="86"/>
        <v>0</v>
      </c>
      <c r="U380" s="549">
        <f t="shared" si="86"/>
        <v>0</v>
      </c>
      <c r="V380" s="549">
        <f t="shared" si="86"/>
        <v>0</v>
      </c>
      <c r="W380" s="549">
        <f t="shared" si="86"/>
        <v>8</v>
      </c>
      <c r="X380" s="550">
        <f>SUM(X381:X390)</f>
        <v>112104</v>
      </c>
      <c r="Y380" s="550">
        <f>SUM(Y381:Y390)</f>
        <v>379</v>
      </c>
      <c r="Z380" s="550">
        <f>SUM(Z381:Z390)</f>
        <v>112483</v>
      </c>
    </row>
    <row r="381" spans="1:26" ht="25.5" hidden="1" outlineLevel="1">
      <c r="A381" s="781" t="s">
        <v>499</v>
      </c>
      <c r="B381" s="781" t="s">
        <v>500</v>
      </c>
      <c r="C381" s="551" t="s">
        <v>501</v>
      </c>
      <c r="D381" s="553">
        <v>22</v>
      </c>
      <c r="E381" s="553">
        <v>129</v>
      </c>
      <c r="F381" s="553">
        <v>219</v>
      </c>
      <c r="G381" s="553">
        <v>80</v>
      </c>
      <c r="H381" s="553">
        <v>25272</v>
      </c>
      <c r="I381" s="552">
        <v>1</v>
      </c>
      <c r="J381" s="552">
        <v>0</v>
      </c>
      <c r="K381" s="552">
        <v>0</v>
      </c>
      <c r="L381" s="552">
        <v>0</v>
      </c>
      <c r="M381" s="552">
        <v>136</v>
      </c>
      <c r="N381" s="553">
        <v>0</v>
      </c>
      <c r="O381" s="553">
        <v>3</v>
      </c>
      <c r="P381" s="553">
        <v>0</v>
      </c>
      <c r="Q381" s="553">
        <v>0</v>
      </c>
      <c r="R381" s="553">
        <v>1543</v>
      </c>
      <c r="S381" s="552">
        <v>0</v>
      </c>
      <c r="T381" s="552">
        <v>0</v>
      </c>
      <c r="U381" s="552">
        <v>0</v>
      </c>
      <c r="V381" s="552">
        <v>0</v>
      </c>
      <c r="W381" s="552">
        <v>0</v>
      </c>
      <c r="X381" s="557">
        <f t="shared" ref="X381:X390" si="87">D381+E381+F381+G381+H381+N381+O381+P381+Q381+R381</f>
        <v>27268</v>
      </c>
      <c r="Y381" s="554">
        <f t="shared" ref="Y381:Y390" si="88">I381+J381+K381+L381+M381+S381+T381+U381+V381+W381</f>
        <v>137</v>
      </c>
      <c r="Z381" s="554">
        <f t="shared" si="80"/>
        <v>27405</v>
      </c>
    </row>
    <row r="382" spans="1:26" ht="51" hidden="1" outlineLevel="1">
      <c r="A382" s="781"/>
      <c r="B382" s="781"/>
      <c r="C382" s="551" t="s">
        <v>502</v>
      </c>
      <c r="D382" s="553">
        <v>12</v>
      </c>
      <c r="E382" s="553">
        <v>84</v>
      </c>
      <c r="F382" s="553">
        <v>123</v>
      </c>
      <c r="G382" s="553">
        <v>36</v>
      </c>
      <c r="H382" s="553">
        <v>8473</v>
      </c>
      <c r="I382" s="552">
        <v>0</v>
      </c>
      <c r="J382" s="552">
        <v>0</v>
      </c>
      <c r="K382" s="552">
        <v>0</v>
      </c>
      <c r="L382" s="552">
        <v>0</v>
      </c>
      <c r="M382" s="552">
        <v>0</v>
      </c>
      <c r="N382" s="553">
        <v>0</v>
      </c>
      <c r="O382" s="553">
        <v>0</v>
      </c>
      <c r="P382" s="553">
        <v>0</v>
      </c>
      <c r="Q382" s="553">
        <v>0</v>
      </c>
      <c r="R382" s="553">
        <v>423</v>
      </c>
      <c r="S382" s="552">
        <v>0</v>
      </c>
      <c r="T382" s="552">
        <v>0</v>
      </c>
      <c r="U382" s="552">
        <v>0</v>
      </c>
      <c r="V382" s="552">
        <v>0</v>
      </c>
      <c r="W382" s="552">
        <v>0</v>
      </c>
      <c r="X382" s="554">
        <f t="shared" si="87"/>
        <v>9151</v>
      </c>
      <c r="Y382" s="554">
        <f t="shared" si="88"/>
        <v>0</v>
      </c>
      <c r="Z382" s="554">
        <f t="shared" si="80"/>
        <v>9151</v>
      </c>
    </row>
    <row r="383" spans="1:26" ht="25.5" hidden="1" outlineLevel="1">
      <c r="A383" s="781"/>
      <c r="B383" s="781"/>
      <c r="C383" s="551" t="s">
        <v>503</v>
      </c>
      <c r="D383" s="553">
        <v>18</v>
      </c>
      <c r="E383" s="553">
        <v>110</v>
      </c>
      <c r="F383" s="553">
        <v>252</v>
      </c>
      <c r="G383" s="553">
        <v>80</v>
      </c>
      <c r="H383" s="553">
        <v>13996</v>
      </c>
      <c r="I383" s="552">
        <v>0</v>
      </c>
      <c r="J383" s="552">
        <v>0</v>
      </c>
      <c r="K383" s="552">
        <v>3</v>
      </c>
      <c r="L383" s="552">
        <v>0</v>
      </c>
      <c r="M383" s="553">
        <v>37</v>
      </c>
      <c r="N383" s="553">
        <v>1</v>
      </c>
      <c r="O383" s="553">
        <v>0</v>
      </c>
      <c r="P383" s="553">
        <v>0</v>
      </c>
      <c r="Q383" s="553">
        <v>0</v>
      </c>
      <c r="R383" s="553">
        <v>598</v>
      </c>
      <c r="S383" s="552">
        <v>0</v>
      </c>
      <c r="T383" s="552">
        <v>0</v>
      </c>
      <c r="U383" s="552">
        <v>0</v>
      </c>
      <c r="V383" s="552">
        <v>0</v>
      </c>
      <c r="W383" s="553">
        <v>0</v>
      </c>
      <c r="X383" s="554">
        <f t="shared" si="87"/>
        <v>15055</v>
      </c>
      <c r="Y383" s="554">
        <f t="shared" si="88"/>
        <v>40</v>
      </c>
      <c r="Z383" s="554">
        <f t="shared" si="80"/>
        <v>15095</v>
      </c>
    </row>
    <row r="384" spans="1:26" ht="25.5" hidden="1" outlineLevel="1">
      <c r="A384" s="781"/>
      <c r="B384" s="781"/>
      <c r="C384" s="551" t="s">
        <v>504</v>
      </c>
      <c r="D384" s="553">
        <v>0</v>
      </c>
      <c r="E384" s="553">
        <v>0</v>
      </c>
      <c r="F384" s="553">
        <v>0</v>
      </c>
      <c r="G384" s="553">
        <v>0</v>
      </c>
      <c r="H384" s="553">
        <v>0</v>
      </c>
      <c r="I384" s="552">
        <v>0</v>
      </c>
      <c r="J384" s="552">
        <v>0</v>
      </c>
      <c r="K384" s="552">
        <v>0</v>
      </c>
      <c r="L384" s="552">
        <v>0</v>
      </c>
      <c r="M384" s="552">
        <v>0</v>
      </c>
      <c r="N384" s="553">
        <v>0</v>
      </c>
      <c r="O384" s="553">
        <v>0</v>
      </c>
      <c r="P384" s="553">
        <v>0</v>
      </c>
      <c r="Q384" s="553">
        <v>0</v>
      </c>
      <c r="R384" s="553">
        <v>0</v>
      </c>
      <c r="S384" s="552">
        <v>0</v>
      </c>
      <c r="T384" s="552">
        <v>0</v>
      </c>
      <c r="U384" s="552">
        <v>0</v>
      </c>
      <c r="V384" s="552">
        <v>0</v>
      </c>
      <c r="W384" s="552">
        <v>0</v>
      </c>
      <c r="X384" s="557">
        <f t="shared" si="87"/>
        <v>0</v>
      </c>
      <c r="Y384" s="557">
        <f t="shared" si="88"/>
        <v>0</v>
      </c>
      <c r="Z384" s="554">
        <f t="shared" si="80"/>
        <v>0</v>
      </c>
    </row>
    <row r="385" spans="1:26" ht="25.5" hidden="1" outlineLevel="1">
      <c r="A385" s="781"/>
      <c r="B385" s="781" t="s">
        <v>505</v>
      </c>
      <c r="C385" s="551" t="s">
        <v>506</v>
      </c>
      <c r="D385" s="553">
        <v>10</v>
      </c>
      <c r="E385" s="553">
        <v>30</v>
      </c>
      <c r="F385" s="553">
        <v>99</v>
      </c>
      <c r="G385" s="553">
        <v>48</v>
      </c>
      <c r="H385" s="553">
        <v>13584</v>
      </c>
      <c r="I385" s="552">
        <v>0</v>
      </c>
      <c r="J385" s="552">
        <v>0</v>
      </c>
      <c r="K385" s="552">
        <v>0</v>
      </c>
      <c r="L385" s="552">
        <v>0</v>
      </c>
      <c r="M385" s="553">
        <v>0</v>
      </c>
      <c r="N385" s="553">
        <v>0</v>
      </c>
      <c r="O385" s="553">
        <v>0</v>
      </c>
      <c r="P385" s="553">
        <v>0</v>
      </c>
      <c r="Q385" s="553">
        <v>0</v>
      </c>
      <c r="R385" s="553">
        <v>785</v>
      </c>
      <c r="S385" s="552">
        <v>0</v>
      </c>
      <c r="T385" s="552">
        <v>0</v>
      </c>
      <c r="U385" s="552">
        <v>0</v>
      </c>
      <c r="V385" s="552">
        <v>0</v>
      </c>
      <c r="W385" s="553">
        <v>0</v>
      </c>
      <c r="X385" s="554">
        <f t="shared" si="87"/>
        <v>14556</v>
      </c>
      <c r="Y385" s="554">
        <f t="shared" si="88"/>
        <v>0</v>
      </c>
      <c r="Z385" s="554">
        <f t="shared" si="80"/>
        <v>14556</v>
      </c>
    </row>
    <row r="386" spans="1:26" ht="51" hidden="1" outlineLevel="1">
      <c r="A386" s="781"/>
      <c r="B386" s="781"/>
      <c r="C386" s="551" t="s">
        <v>507</v>
      </c>
      <c r="D386" s="553">
        <v>29</v>
      </c>
      <c r="E386" s="553">
        <v>122</v>
      </c>
      <c r="F386" s="553">
        <v>225</v>
      </c>
      <c r="G386" s="553">
        <v>73</v>
      </c>
      <c r="H386" s="553">
        <v>22734</v>
      </c>
      <c r="I386" s="552">
        <v>0</v>
      </c>
      <c r="J386" s="552">
        <v>2</v>
      </c>
      <c r="K386" s="552">
        <v>3</v>
      </c>
      <c r="L386" s="552">
        <v>0</v>
      </c>
      <c r="M386" s="552">
        <v>134</v>
      </c>
      <c r="N386" s="553">
        <v>0</v>
      </c>
      <c r="O386" s="553">
        <v>0</v>
      </c>
      <c r="P386" s="553">
        <v>3</v>
      </c>
      <c r="Q386" s="553">
        <v>3</v>
      </c>
      <c r="R386" s="553">
        <v>1637</v>
      </c>
      <c r="S386" s="552">
        <v>0</v>
      </c>
      <c r="T386" s="552">
        <v>0</v>
      </c>
      <c r="U386" s="552">
        <v>0</v>
      </c>
      <c r="V386" s="552">
        <v>0</v>
      </c>
      <c r="W386" s="552">
        <v>8</v>
      </c>
      <c r="X386" s="557">
        <f t="shared" si="87"/>
        <v>24826</v>
      </c>
      <c r="Y386" s="557">
        <f t="shared" si="88"/>
        <v>147</v>
      </c>
      <c r="Z386" s="554">
        <f t="shared" si="80"/>
        <v>24973</v>
      </c>
    </row>
    <row r="387" spans="1:26" ht="38.25" hidden="1" outlineLevel="1">
      <c r="A387" s="781"/>
      <c r="B387" s="781"/>
      <c r="C387" s="551" t="s">
        <v>508</v>
      </c>
      <c r="D387" s="552">
        <v>0</v>
      </c>
      <c r="E387" s="552">
        <v>0</v>
      </c>
      <c r="F387" s="552">
        <v>0</v>
      </c>
      <c r="G387" s="552">
        <v>0</v>
      </c>
      <c r="H387" s="553">
        <v>0</v>
      </c>
      <c r="I387" s="552">
        <v>0</v>
      </c>
      <c r="J387" s="552">
        <v>0</v>
      </c>
      <c r="K387" s="552">
        <v>0</v>
      </c>
      <c r="L387" s="552">
        <v>0</v>
      </c>
      <c r="M387" s="552">
        <v>0</v>
      </c>
      <c r="N387" s="552">
        <v>0</v>
      </c>
      <c r="O387" s="552">
        <v>0</v>
      </c>
      <c r="P387" s="552">
        <v>0</v>
      </c>
      <c r="Q387" s="552">
        <v>0</v>
      </c>
      <c r="R387" s="553">
        <v>0</v>
      </c>
      <c r="S387" s="552">
        <v>0</v>
      </c>
      <c r="T387" s="552">
        <v>0</v>
      </c>
      <c r="U387" s="552">
        <v>0</v>
      </c>
      <c r="V387" s="552">
        <v>0</v>
      </c>
      <c r="W387" s="552">
        <v>0</v>
      </c>
      <c r="X387" s="557">
        <f t="shared" si="87"/>
        <v>0</v>
      </c>
      <c r="Y387" s="554">
        <f t="shared" si="88"/>
        <v>0</v>
      </c>
      <c r="Z387" s="554">
        <f t="shared" si="80"/>
        <v>0</v>
      </c>
    </row>
    <row r="388" spans="1:26" hidden="1" outlineLevel="1">
      <c r="A388" s="781"/>
      <c r="B388" s="781" t="s">
        <v>509</v>
      </c>
      <c r="C388" s="551" t="s">
        <v>510</v>
      </c>
      <c r="D388" s="553">
        <v>7</v>
      </c>
      <c r="E388" s="553">
        <v>34</v>
      </c>
      <c r="F388" s="553">
        <v>93</v>
      </c>
      <c r="G388" s="553">
        <v>28</v>
      </c>
      <c r="H388" s="553">
        <v>10387</v>
      </c>
      <c r="I388" s="552">
        <v>0</v>
      </c>
      <c r="J388" s="552">
        <v>2</v>
      </c>
      <c r="K388" s="552">
        <v>0</v>
      </c>
      <c r="L388" s="552">
        <v>0</v>
      </c>
      <c r="M388" s="553">
        <v>9</v>
      </c>
      <c r="N388" s="553">
        <v>0</v>
      </c>
      <c r="O388" s="553">
        <v>0</v>
      </c>
      <c r="P388" s="553">
        <v>0</v>
      </c>
      <c r="Q388" s="553">
        <v>0</v>
      </c>
      <c r="R388" s="553">
        <v>464</v>
      </c>
      <c r="S388" s="552">
        <v>0</v>
      </c>
      <c r="T388" s="552">
        <v>0</v>
      </c>
      <c r="U388" s="552">
        <v>0</v>
      </c>
      <c r="V388" s="552">
        <v>0</v>
      </c>
      <c r="W388" s="553">
        <v>0</v>
      </c>
      <c r="X388" s="557">
        <f t="shared" si="87"/>
        <v>11013</v>
      </c>
      <c r="Y388" s="554">
        <f t="shared" si="88"/>
        <v>11</v>
      </c>
      <c r="Z388" s="554">
        <f t="shared" si="80"/>
        <v>11024</v>
      </c>
    </row>
    <row r="389" spans="1:26" ht="38.25" hidden="1" outlineLevel="1">
      <c r="A389" s="781"/>
      <c r="B389" s="781"/>
      <c r="C389" s="551" t="s">
        <v>511</v>
      </c>
      <c r="D389" s="553">
        <v>0</v>
      </c>
      <c r="E389" s="553">
        <v>0</v>
      </c>
      <c r="F389" s="553">
        <v>0</v>
      </c>
      <c r="G389" s="553">
        <v>0</v>
      </c>
      <c r="H389" s="553">
        <v>0</v>
      </c>
      <c r="I389" s="552">
        <v>0</v>
      </c>
      <c r="J389" s="552">
        <v>0</v>
      </c>
      <c r="K389" s="552">
        <v>0</v>
      </c>
      <c r="L389" s="552">
        <v>0</v>
      </c>
      <c r="M389" s="552">
        <v>0</v>
      </c>
      <c r="N389" s="553">
        <v>0</v>
      </c>
      <c r="O389" s="553">
        <v>0</v>
      </c>
      <c r="P389" s="553">
        <v>0</v>
      </c>
      <c r="Q389" s="553">
        <v>0</v>
      </c>
      <c r="R389" s="553">
        <v>0</v>
      </c>
      <c r="S389" s="552">
        <v>0</v>
      </c>
      <c r="T389" s="552">
        <v>0</v>
      </c>
      <c r="U389" s="552">
        <v>0</v>
      </c>
      <c r="V389" s="552">
        <v>0</v>
      </c>
      <c r="W389" s="552">
        <v>0</v>
      </c>
      <c r="X389" s="557">
        <f t="shared" si="87"/>
        <v>0</v>
      </c>
      <c r="Y389" s="554">
        <f t="shared" si="88"/>
        <v>0</v>
      </c>
      <c r="Z389" s="554">
        <f t="shared" si="80"/>
        <v>0</v>
      </c>
    </row>
    <row r="390" spans="1:26" ht="63.75" hidden="1" outlineLevel="1">
      <c r="A390" s="781"/>
      <c r="B390" s="781"/>
      <c r="C390" s="551" t="s">
        <v>512</v>
      </c>
      <c r="D390" s="553">
        <v>13</v>
      </c>
      <c r="E390" s="553">
        <v>26</v>
      </c>
      <c r="F390" s="553">
        <v>126</v>
      </c>
      <c r="G390" s="553">
        <v>16</v>
      </c>
      <c r="H390" s="553">
        <v>9469</v>
      </c>
      <c r="I390" s="552">
        <v>0</v>
      </c>
      <c r="J390" s="552">
        <v>0</v>
      </c>
      <c r="K390" s="552">
        <v>0</v>
      </c>
      <c r="L390" s="552">
        <v>0</v>
      </c>
      <c r="M390" s="552">
        <v>44</v>
      </c>
      <c r="N390" s="553">
        <v>0</v>
      </c>
      <c r="O390" s="553">
        <v>0</v>
      </c>
      <c r="P390" s="553">
        <v>0</v>
      </c>
      <c r="Q390" s="553">
        <v>0</v>
      </c>
      <c r="R390" s="553">
        <v>585</v>
      </c>
      <c r="S390" s="552">
        <v>0</v>
      </c>
      <c r="T390" s="552">
        <v>0</v>
      </c>
      <c r="U390" s="552">
        <v>0</v>
      </c>
      <c r="V390" s="552">
        <v>0</v>
      </c>
      <c r="W390" s="552">
        <v>0</v>
      </c>
      <c r="X390" s="554">
        <f t="shared" si="87"/>
        <v>10235</v>
      </c>
      <c r="Y390" s="554">
        <f t="shared" si="88"/>
        <v>44</v>
      </c>
      <c r="Z390" s="554">
        <f t="shared" si="80"/>
        <v>10279</v>
      </c>
    </row>
    <row r="391" spans="1:26" ht="12.95" customHeight="1" collapsed="1">
      <c r="A391" s="777" t="s">
        <v>513</v>
      </c>
      <c r="B391" s="777"/>
      <c r="C391" s="777"/>
      <c r="D391" s="549">
        <f t="shared" ref="D391:W391" si="89">SUM(D392:D405)</f>
        <v>132</v>
      </c>
      <c r="E391" s="549">
        <f t="shared" si="89"/>
        <v>662</v>
      </c>
      <c r="F391" s="549">
        <f t="shared" si="89"/>
        <v>1520</v>
      </c>
      <c r="G391" s="549">
        <f t="shared" si="89"/>
        <v>446</v>
      </c>
      <c r="H391" s="549">
        <f t="shared" si="89"/>
        <v>152690</v>
      </c>
      <c r="I391" s="549">
        <f t="shared" si="89"/>
        <v>0</v>
      </c>
      <c r="J391" s="549">
        <f t="shared" si="89"/>
        <v>6</v>
      </c>
      <c r="K391" s="549">
        <f t="shared" si="89"/>
        <v>5</v>
      </c>
      <c r="L391" s="549">
        <f t="shared" si="89"/>
        <v>7</v>
      </c>
      <c r="M391" s="549">
        <f t="shared" si="89"/>
        <v>1005</v>
      </c>
      <c r="N391" s="549">
        <f t="shared" si="89"/>
        <v>1</v>
      </c>
      <c r="O391" s="549">
        <f t="shared" si="89"/>
        <v>0</v>
      </c>
      <c r="P391" s="549">
        <f t="shared" si="89"/>
        <v>4</v>
      </c>
      <c r="Q391" s="549">
        <f t="shared" si="89"/>
        <v>2</v>
      </c>
      <c r="R391" s="549">
        <f t="shared" si="89"/>
        <v>8848</v>
      </c>
      <c r="S391" s="549">
        <f t="shared" si="89"/>
        <v>0</v>
      </c>
      <c r="T391" s="549">
        <f t="shared" si="89"/>
        <v>0</v>
      </c>
      <c r="U391" s="549">
        <f t="shared" si="89"/>
        <v>1</v>
      </c>
      <c r="V391" s="549">
        <f t="shared" si="89"/>
        <v>1</v>
      </c>
      <c r="W391" s="549">
        <f t="shared" si="89"/>
        <v>8</v>
      </c>
      <c r="X391" s="550">
        <f>SUM(X392:X405)</f>
        <v>164305</v>
      </c>
      <c r="Y391" s="550">
        <f>SUM(Y392:Y405)</f>
        <v>1033</v>
      </c>
      <c r="Z391" s="550">
        <f>SUM(Z392:Z405)</f>
        <v>165338</v>
      </c>
    </row>
    <row r="392" spans="1:26" hidden="1" outlineLevel="1">
      <c r="A392" s="781" t="s">
        <v>513</v>
      </c>
      <c r="B392" s="781" t="s">
        <v>514</v>
      </c>
      <c r="C392" s="551" t="s">
        <v>515</v>
      </c>
      <c r="D392" s="553">
        <v>2</v>
      </c>
      <c r="E392" s="553">
        <v>18</v>
      </c>
      <c r="F392" s="553">
        <v>39</v>
      </c>
      <c r="G392" s="553">
        <v>8</v>
      </c>
      <c r="H392" s="553">
        <v>3261</v>
      </c>
      <c r="I392" s="552">
        <v>0</v>
      </c>
      <c r="J392" s="552">
        <v>0</v>
      </c>
      <c r="K392" s="552">
        <v>0</v>
      </c>
      <c r="L392" s="552">
        <v>0</v>
      </c>
      <c r="M392" s="552">
        <v>0</v>
      </c>
      <c r="N392" s="553">
        <v>0</v>
      </c>
      <c r="O392" s="553">
        <v>0</v>
      </c>
      <c r="P392" s="553">
        <v>0</v>
      </c>
      <c r="Q392" s="553">
        <v>0</v>
      </c>
      <c r="R392" s="553">
        <v>121</v>
      </c>
      <c r="S392" s="552">
        <v>0</v>
      </c>
      <c r="T392" s="552">
        <v>0</v>
      </c>
      <c r="U392" s="552">
        <v>0</v>
      </c>
      <c r="V392" s="552">
        <v>0</v>
      </c>
      <c r="W392" s="552">
        <v>0</v>
      </c>
      <c r="X392" s="557">
        <f t="shared" ref="X392:X405" si="90">D392+E392+F392+G392+H392+N392+O392+P392+Q392+R392</f>
        <v>3449</v>
      </c>
      <c r="Y392" s="554">
        <f t="shared" ref="Y392:Y405" si="91">I392+J392+K392+L392+M392+S392+T392+U392+V392+W392</f>
        <v>0</v>
      </c>
      <c r="Z392" s="554">
        <f t="shared" si="80"/>
        <v>3449</v>
      </c>
    </row>
    <row r="393" spans="1:26" ht="25.5" hidden="1" outlineLevel="1">
      <c r="A393" s="781"/>
      <c r="B393" s="781"/>
      <c r="C393" s="551" t="s">
        <v>516</v>
      </c>
      <c r="D393" s="553">
        <v>41</v>
      </c>
      <c r="E393" s="553">
        <v>194</v>
      </c>
      <c r="F393" s="553">
        <v>372</v>
      </c>
      <c r="G393" s="553">
        <v>108</v>
      </c>
      <c r="H393" s="553">
        <v>29557</v>
      </c>
      <c r="I393" s="552">
        <v>0</v>
      </c>
      <c r="J393" s="552">
        <v>0</v>
      </c>
      <c r="K393" s="552">
        <v>3</v>
      </c>
      <c r="L393" s="552">
        <v>0</v>
      </c>
      <c r="M393" s="552">
        <v>12</v>
      </c>
      <c r="N393" s="553">
        <v>0</v>
      </c>
      <c r="O393" s="553">
        <v>0</v>
      </c>
      <c r="P393" s="553">
        <v>0</v>
      </c>
      <c r="Q393" s="553">
        <v>0</v>
      </c>
      <c r="R393" s="553">
        <v>1441</v>
      </c>
      <c r="S393" s="552">
        <v>0</v>
      </c>
      <c r="T393" s="552">
        <v>0</v>
      </c>
      <c r="U393" s="552">
        <v>0</v>
      </c>
      <c r="V393" s="552">
        <v>0</v>
      </c>
      <c r="W393" s="552">
        <v>0</v>
      </c>
      <c r="X393" s="554">
        <f t="shared" si="90"/>
        <v>31713</v>
      </c>
      <c r="Y393" s="554">
        <f t="shared" si="91"/>
        <v>15</v>
      </c>
      <c r="Z393" s="554">
        <f t="shared" si="80"/>
        <v>31728</v>
      </c>
    </row>
    <row r="394" spans="1:26" ht="25.5" hidden="1" outlineLevel="1">
      <c r="A394" s="781"/>
      <c r="B394" s="781"/>
      <c r="C394" s="551" t="s">
        <v>517</v>
      </c>
      <c r="D394" s="552">
        <v>3</v>
      </c>
      <c r="E394" s="552">
        <v>18</v>
      </c>
      <c r="F394" s="553">
        <v>21</v>
      </c>
      <c r="G394" s="552">
        <v>28</v>
      </c>
      <c r="H394" s="553">
        <v>4375</v>
      </c>
      <c r="I394" s="552">
        <v>0</v>
      </c>
      <c r="J394" s="552">
        <v>0</v>
      </c>
      <c r="K394" s="552">
        <v>0</v>
      </c>
      <c r="L394" s="552">
        <v>0</v>
      </c>
      <c r="M394" s="552">
        <v>0</v>
      </c>
      <c r="N394" s="552">
        <v>0</v>
      </c>
      <c r="O394" s="552">
        <v>0</v>
      </c>
      <c r="P394" s="553">
        <v>0</v>
      </c>
      <c r="Q394" s="552">
        <v>0</v>
      </c>
      <c r="R394" s="553">
        <v>185</v>
      </c>
      <c r="S394" s="552">
        <v>0</v>
      </c>
      <c r="T394" s="552">
        <v>0</v>
      </c>
      <c r="U394" s="552">
        <v>0</v>
      </c>
      <c r="V394" s="552">
        <v>0</v>
      </c>
      <c r="W394" s="552">
        <v>0</v>
      </c>
      <c r="X394" s="554">
        <f t="shared" si="90"/>
        <v>4630</v>
      </c>
      <c r="Y394" s="554">
        <f t="shared" si="91"/>
        <v>0</v>
      </c>
      <c r="Z394" s="554">
        <f t="shared" si="80"/>
        <v>4630</v>
      </c>
    </row>
    <row r="395" spans="1:26" hidden="1" outlineLevel="1">
      <c r="A395" s="781"/>
      <c r="B395" s="781" t="s">
        <v>518</v>
      </c>
      <c r="C395" s="551" t="s">
        <v>519</v>
      </c>
      <c r="D395" s="553">
        <v>18</v>
      </c>
      <c r="E395" s="553">
        <v>84</v>
      </c>
      <c r="F395" s="553">
        <v>183</v>
      </c>
      <c r="G395" s="553">
        <v>64</v>
      </c>
      <c r="H395" s="553">
        <v>20248</v>
      </c>
      <c r="I395" s="552">
        <v>0</v>
      </c>
      <c r="J395" s="553">
        <v>0</v>
      </c>
      <c r="K395" s="553">
        <v>0</v>
      </c>
      <c r="L395" s="552">
        <v>0</v>
      </c>
      <c r="M395" s="553">
        <v>287</v>
      </c>
      <c r="N395" s="553">
        <v>0</v>
      </c>
      <c r="O395" s="553">
        <v>0</v>
      </c>
      <c r="P395" s="553">
        <v>0</v>
      </c>
      <c r="Q395" s="553">
        <v>0</v>
      </c>
      <c r="R395" s="553">
        <v>1574</v>
      </c>
      <c r="S395" s="552">
        <v>0</v>
      </c>
      <c r="T395" s="553">
        <v>0</v>
      </c>
      <c r="U395" s="553">
        <v>0</v>
      </c>
      <c r="V395" s="552">
        <v>0</v>
      </c>
      <c r="W395" s="553">
        <v>6</v>
      </c>
      <c r="X395" s="557">
        <f t="shared" si="90"/>
        <v>22171</v>
      </c>
      <c r="Y395" s="557">
        <f t="shared" si="91"/>
        <v>293</v>
      </c>
      <c r="Z395" s="554">
        <f t="shared" si="80"/>
        <v>22464</v>
      </c>
    </row>
    <row r="396" spans="1:26" ht="38.25" hidden="1" outlineLevel="1">
      <c r="A396" s="781"/>
      <c r="B396" s="781"/>
      <c r="C396" s="551" t="s">
        <v>520</v>
      </c>
      <c r="D396" s="553">
        <v>7</v>
      </c>
      <c r="E396" s="553">
        <v>62</v>
      </c>
      <c r="F396" s="553">
        <v>123</v>
      </c>
      <c r="G396" s="553">
        <v>16</v>
      </c>
      <c r="H396" s="553">
        <v>11027</v>
      </c>
      <c r="I396" s="552">
        <v>0</v>
      </c>
      <c r="J396" s="552">
        <v>4</v>
      </c>
      <c r="K396" s="553">
        <v>2</v>
      </c>
      <c r="L396" s="553">
        <v>3</v>
      </c>
      <c r="M396" s="553">
        <v>299</v>
      </c>
      <c r="N396" s="553">
        <v>0</v>
      </c>
      <c r="O396" s="553">
        <v>0</v>
      </c>
      <c r="P396" s="553">
        <v>0</v>
      </c>
      <c r="Q396" s="553">
        <v>0</v>
      </c>
      <c r="R396" s="553">
        <v>704</v>
      </c>
      <c r="S396" s="552">
        <v>0</v>
      </c>
      <c r="T396" s="552">
        <v>0</v>
      </c>
      <c r="U396" s="553">
        <v>1</v>
      </c>
      <c r="V396" s="553">
        <v>1</v>
      </c>
      <c r="W396" s="553">
        <v>2</v>
      </c>
      <c r="X396" s="554">
        <f t="shared" si="90"/>
        <v>11939</v>
      </c>
      <c r="Y396" s="554">
        <f t="shared" si="91"/>
        <v>312</v>
      </c>
      <c r="Z396" s="554">
        <f t="shared" si="80"/>
        <v>12251</v>
      </c>
    </row>
    <row r="397" spans="1:26" ht="76.5" hidden="1" outlineLevel="1">
      <c r="A397" s="781"/>
      <c r="B397" s="781"/>
      <c r="C397" s="551" t="s">
        <v>521</v>
      </c>
      <c r="D397" s="553">
        <v>0</v>
      </c>
      <c r="E397" s="553">
        <v>0</v>
      </c>
      <c r="F397" s="553">
        <v>0</v>
      </c>
      <c r="G397" s="553">
        <v>0</v>
      </c>
      <c r="H397" s="553">
        <v>0</v>
      </c>
      <c r="I397" s="553">
        <v>0</v>
      </c>
      <c r="J397" s="553">
        <v>0</v>
      </c>
      <c r="K397" s="552">
        <v>0</v>
      </c>
      <c r="L397" s="553">
        <v>0</v>
      </c>
      <c r="M397" s="552">
        <v>0</v>
      </c>
      <c r="N397" s="553">
        <v>0</v>
      </c>
      <c r="O397" s="553">
        <v>0</v>
      </c>
      <c r="P397" s="553">
        <v>0</v>
      </c>
      <c r="Q397" s="553">
        <v>0</v>
      </c>
      <c r="R397" s="553">
        <v>0</v>
      </c>
      <c r="S397" s="553">
        <v>0</v>
      </c>
      <c r="T397" s="553">
        <v>0</v>
      </c>
      <c r="U397" s="552">
        <v>0</v>
      </c>
      <c r="V397" s="553">
        <v>0</v>
      </c>
      <c r="W397" s="552">
        <v>0</v>
      </c>
      <c r="X397" s="557">
        <f t="shared" si="90"/>
        <v>0</v>
      </c>
      <c r="Y397" s="557">
        <f t="shared" si="91"/>
        <v>0</v>
      </c>
      <c r="Z397" s="554">
        <f t="shared" si="80"/>
        <v>0</v>
      </c>
    </row>
    <row r="398" spans="1:26" ht="25.5" hidden="1" outlineLevel="1">
      <c r="A398" s="781"/>
      <c r="B398" s="781"/>
      <c r="C398" s="551" t="s">
        <v>522</v>
      </c>
      <c r="D398" s="553">
        <v>7</v>
      </c>
      <c r="E398" s="553">
        <v>28</v>
      </c>
      <c r="F398" s="553">
        <v>53</v>
      </c>
      <c r="G398" s="553">
        <v>24</v>
      </c>
      <c r="H398" s="553">
        <v>6548</v>
      </c>
      <c r="I398" s="552">
        <v>0</v>
      </c>
      <c r="J398" s="552">
        <v>0</v>
      </c>
      <c r="K398" s="552">
        <v>0</v>
      </c>
      <c r="L398" s="552">
        <v>0</v>
      </c>
      <c r="M398" s="553">
        <v>5</v>
      </c>
      <c r="N398" s="553">
        <v>0</v>
      </c>
      <c r="O398" s="553">
        <v>0</v>
      </c>
      <c r="P398" s="553">
        <v>1</v>
      </c>
      <c r="Q398" s="553">
        <v>0</v>
      </c>
      <c r="R398" s="553">
        <v>394</v>
      </c>
      <c r="S398" s="552">
        <v>0</v>
      </c>
      <c r="T398" s="552">
        <v>0</v>
      </c>
      <c r="U398" s="552">
        <v>0</v>
      </c>
      <c r="V398" s="552">
        <v>0</v>
      </c>
      <c r="W398" s="553">
        <v>0</v>
      </c>
      <c r="X398" s="557">
        <f t="shared" si="90"/>
        <v>7055</v>
      </c>
      <c r="Y398" s="554">
        <f t="shared" si="91"/>
        <v>5</v>
      </c>
      <c r="Z398" s="554">
        <f t="shared" si="80"/>
        <v>7060</v>
      </c>
    </row>
    <row r="399" spans="1:26" hidden="1" outlineLevel="1">
      <c r="A399" s="781"/>
      <c r="B399" s="781" t="s">
        <v>523</v>
      </c>
      <c r="C399" s="551" t="s">
        <v>524</v>
      </c>
      <c r="D399" s="553">
        <v>3</v>
      </c>
      <c r="E399" s="553">
        <v>6</v>
      </c>
      <c r="F399" s="553">
        <v>27</v>
      </c>
      <c r="G399" s="553">
        <v>8</v>
      </c>
      <c r="H399" s="553">
        <v>4571</v>
      </c>
      <c r="I399" s="552">
        <v>0</v>
      </c>
      <c r="J399" s="552">
        <v>0</v>
      </c>
      <c r="K399" s="552">
        <v>0</v>
      </c>
      <c r="L399" s="552">
        <v>0</v>
      </c>
      <c r="M399" s="552">
        <v>0</v>
      </c>
      <c r="N399" s="553">
        <v>0</v>
      </c>
      <c r="O399" s="553">
        <v>0</v>
      </c>
      <c r="P399" s="553">
        <v>0</v>
      </c>
      <c r="Q399" s="553">
        <v>0</v>
      </c>
      <c r="R399" s="553">
        <v>204</v>
      </c>
      <c r="S399" s="552">
        <v>0</v>
      </c>
      <c r="T399" s="552">
        <v>0</v>
      </c>
      <c r="U399" s="552">
        <v>0</v>
      </c>
      <c r="V399" s="552">
        <v>0</v>
      </c>
      <c r="W399" s="552">
        <v>0</v>
      </c>
      <c r="X399" s="557">
        <f t="shared" si="90"/>
        <v>4819</v>
      </c>
      <c r="Y399" s="554">
        <f t="shared" si="91"/>
        <v>0</v>
      </c>
      <c r="Z399" s="554">
        <f t="shared" si="80"/>
        <v>4819</v>
      </c>
    </row>
    <row r="400" spans="1:26" hidden="1" outlineLevel="1">
      <c r="A400" s="781"/>
      <c r="B400" s="781"/>
      <c r="C400" s="551" t="s">
        <v>525</v>
      </c>
      <c r="D400" s="553">
        <v>2</v>
      </c>
      <c r="E400" s="553">
        <v>14</v>
      </c>
      <c r="F400" s="553">
        <v>36</v>
      </c>
      <c r="G400" s="553">
        <v>22</v>
      </c>
      <c r="H400" s="553">
        <v>4720</v>
      </c>
      <c r="I400" s="552">
        <v>0</v>
      </c>
      <c r="J400" s="552">
        <v>0</v>
      </c>
      <c r="K400" s="552">
        <v>0</v>
      </c>
      <c r="L400" s="552">
        <v>0</v>
      </c>
      <c r="M400" s="552">
        <v>0</v>
      </c>
      <c r="N400" s="553">
        <v>0</v>
      </c>
      <c r="O400" s="553">
        <v>0</v>
      </c>
      <c r="P400" s="553">
        <v>0</v>
      </c>
      <c r="Q400" s="553">
        <v>2</v>
      </c>
      <c r="R400" s="553">
        <v>302</v>
      </c>
      <c r="S400" s="552">
        <v>0</v>
      </c>
      <c r="T400" s="552">
        <v>0</v>
      </c>
      <c r="U400" s="552">
        <v>0</v>
      </c>
      <c r="V400" s="552">
        <v>0</v>
      </c>
      <c r="W400" s="552">
        <v>0</v>
      </c>
      <c r="X400" s="557">
        <f t="shared" si="90"/>
        <v>5098</v>
      </c>
      <c r="Y400" s="554">
        <f t="shared" si="91"/>
        <v>0</v>
      </c>
      <c r="Z400" s="554">
        <f t="shared" si="80"/>
        <v>5098</v>
      </c>
    </row>
    <row r="401" spans="1:26" ht="25.5" hidden="1" outlineLevel="1">
      <c r="A401" s="781"/>
      <c r="B401" s="781"/>
      <c r="C401" s="551" t="s">
        <v>526</v>
      </c>
      <c r="D401" s="552">
        <v>2</v>
      </c>
      <c r="E401" s="553">
        <v>20</v>
      </c>
      <c r="F401" s="553">
        <v>21</v>
      </c>
      <c r="G401" s="553">
        <v>8</v>
      </c>
      <c r="H401" s="553">
        <v>4642</v>
      </c>
      <c r="I401" s="552">
        <v>0</v>
      </c>
      <c r="J401" s="552">
        <v>0</v>
      </c>
      <c r="K401" s="552">
        <v>0</v>
      </c>
      <c r="L401" s="552">
        <v>0</v>
      </c>
      <c r="M401" s="552">
        <v>0</v>
      </c>
      <c r="N401" s="552">
        <v>0</v>
      </c>
      <c r="O401" s="553">
        <v>0</v>
      </c>
      <c r="P401" s="553">
        <v>0</v>
      </c>
      <c r="Q401" s="553">
        <v>0</v>
      </c>
      <c r="R401" s="553">
        <v>284</v>
      </c>
      <c r="S401" s="552">
        <v>0</v>
      </c>
      <c r="T401" s="552">
        <v>0</v>
      </c>
      <c r="U401" s="552">
        <v>0</v>
      </c>
      <c r="V401" s="552">
        <v>0</v>
      </c>
      <c r="W401" s="552">
        <v>0</v>
      </c>
      <c r="X401" s="554">
        <f t="shared" si="90"/>
        <v>4977</v>
      </c>
      <c r="Y401" s="554">
        <f t="shared" si="91"/>
        <v>0</v>
      </c>
      <c r="Z401" s="554">
        <f t="shared" si="80"/>
        <v>4977</v>
      </c>
    </row>
    <row r="402" spans="1:26" hidden="1" outlineLevel="1">
      <c r="A402" s="781"/>
      <c r="B402" s="781"/>
      <c r="C402" s="551" t="s">
        <v>527</v>
      </c>
      <c r="D402" s="552">
        <v>4</v>
      </c>
      <c r="E402" s="553">
        <v>10</v>
      </c>
      <c r="F402" s="553">
        <v>27</v>
      </c>
      <c r="G402" s="553">
        <v>8</v>
      </c>
      <c r="H402" s="553">
        <v>3653</v>
      </c>
      <c r="I402" s="552">
        <v>0</v>
      </c>
      <c r="J402" s="552">
        <v>0</v>
      </c>
      <c r="K402" s="552">
        <v>0</v>
      </c>
      <c r="L402" s="552">
        <v>4</v>
      </c>
      <c r="M402" s="553">
        <v>26</v>
      </c>
      <c r="N402" s="552">
        <v>0</v>
      </c>
      <c r="O402" s="553">
        <v>0</v>
      </c>
      <c r="P402" s="553">
        <v>0</v>
      </c>
      <c r="Q402" s="553">
        <v>0</v>
      </c>
      <c r="R402" s="553">
        <v>297</v>
      </c>
      <c r="S402" s="552">
        <v>0</v>
      </c>
      <c r="T402" s="552">
        <v>0</v>
      </c>
      <c r="U402" s="552">
        <v>0</v>
      </c>
      <c r="V402" s="552">
        <v>0</v>
      </c>
      <c r="W402" s="553">
        <v>0</v>
      </c>
      <c r="X402" s="554">
        <f t="shared" si="90"/>
        <v>3999</v>
      </c>
      <c r="Y402" s="554">
        <f t="shared" si="91"/>
        <v>30</v>
      </c>
      <c r="Z402" s="554">
        <f t="shared" si="80"/>
        <v>4029</v>
      </c>
    </row>
    <row r="403" spans="1:26" ht="38.25" hidden="1" outlineLevel="1">
      <c r="A403" s="781"/>
      <c r="B403" s="781"/>
      <c r="C403" s="551" t="s">
        <v>528</v>
      </c>
      <c r="D403" s="553">
        <v>6</v>
      </c>
      <c r="E403" s="553">
        <v>20</v>
      </c>
      <c r="F403" s="553">
        <v>54</v>
      </c>
      <c r="G403" s="553">
        <v>16</v>
      </c>
      <c r="H403" s="553">
        <v>6979</v>
      </c>
      <c r="I403" s="552">
        <v>0</v>
      </c>
      <c r="J403" s="552">
        <v>2</v>
      </c>
      <c r="K403" s="553">
        <v>0</v>
      </c>
      <c r="L403" s="552">
        <v>0</v>
      </c>
      <c r="M403" s="553">
        <v>26</v>
      </c>
      <c r="N403" s="553">
        <v>0</v>
      </c>
      <c r="O403" s="553">
        <v>0</v>
      </c>
      <c r="P403" s="553">
        <v>0</v>
      </c>
      <c r="Q403" s="553">
        <v>0</v>
      </c>
      <c r="R403" s="553">
        <v>513</v>
      </c>
      <c r="S403" s="552">
        <v>0</v>
      </c>
      <c r="T403" s="552">
        <v>0</v>
      </c>
      <c r="U403" s="553">
        <v>0</v>
      </c>
      <c r="V403" s="552">
        <v>0</v>
      </c>
      <c r="W403" s="553">
        <v>0</v>
      </c>
      <c r="X403" s="557">
        <f t="shared" si="90"/>
        <v>7588</v>
      </c>
      <c r="Y403" s="557">
        <f t="shared" si="91"/>
        <v>28</v>
      </c>
      <c r="Z403" s="554">
        <f t="shared" si="80"/>
        <v>7616</v>
      </c>
    </row>
    <row r="404" spans="1:26" hidden="1" outlineLevel="1">
      <c r="A404" s="781"/>
      <c r="B404" s="781" t="s">
        <v>529</v>
      </c>
      <c r="C404" s="551" t="s">
        <v>530</v>
      </c>
      <c r="D404" s="553">
        <v>0</v>
      </c>
      <c r="E404" s="553">
        <v>6</v>
      </c>
      <c r="F404" s="553">
        <v>30</v>
      </c>
      <c r="G404" s="552">
        <v>12</v>
      </c>
      <c r="H404" s="553">
        <v>6182</v>
      </c>
      <c r="I404" s="552">
        <v>0</v>
      </c>
      <c r="J404" s="552">
        <v>0</v>
      </c>
      <c r="K404" s="552">
        <v>0</v>
      </c>
      <c r="L404" s="552">
        <v>0</v>
      </c>
      <c r="M404" s="552">
        <v>17</v>
      </c>
      <c r="N404" s="553">
        <v>0</v>
      </c>
      <c r="O404" s="553">
        <v>0</v>
      </c>
      <c r="P404" s="553">
        <v>0</v>
      </c>
      <c r="Q404" s="552">
        <v>0</v>
      </c>
      <c r="R404" s="553">
        <v>311</v>
      </c>
      <c r="S404" s="552">
        <v>0</v>
      </c>
      <c r="T404" s="552">
        <v>0</v>
      </c>
      <c r="U404" s="552">
        <v>0</v>
      </c>
      <c r="V404" s="552">
        <v>0</v>
      </c>
      <c r="W404" s="552">
        <v>0</v>
      </c>
      <c r="X404" s="554">
        <f t="shared" si="90"/>
        <v>6541</v>
      </c>
      <c r="Y404" s="554">
        <f t="shared" si="91"/>
        <v>17</v>
      </c>
      <c r="Z404" s="554">
        <f t="shared" si="80"/>
        <v>6558</v>
      </c>
    </row>
    <row r="405" spans="1:26" ht="51" hidden="1" outlineLevel="1">
      <c r="A405" s="781"/>
      <c r="B405" s="781"/>
      <c r="C405" s="551" t="s">
        <v>531</v>
      </c>
      <c r="D405" s="553">
        <v>37</v>
      </c>
      <c r="E405" s="553">
        <v>182</v>
      </c>
      <c r="F405" s="553">
        <v>534</v>
      </c>
      <c r="G405" s="553">
        <v>124</v>
      </c>
      <c r="H405" s="553">
        <v>46927</v>
      </c>
      <c r="I405" s="552">
        <v>0</v>
      </c>
      <c r="J405" s="552">
        <v>0</v>
      </c>
      <c r="K405" s="552">
        <v>0</v>
      </c>
      <c r="L405" s="553">
        <v>0</v>
      </c>
      <c r="M405" s="553">
        <v>333</v>
      </c>
      <c r="N405" s="553">
        <v>1</v>
      </c>
      <c r="O405" s="553">
        <v>0</v>
      </c>
      <c r="P405" s="553">
        <v>3</v>
      </c>
      <c r="Q405" s="553">
        <v>0</v>
      </c>
      <c r="R405" s="553">
        <v>2518</v>
      </c>
      <c r="S405" s="552">
        <v>0</v>
      </c>
      <c r="T405" s="552">
        <v>0</v>
      </c>
      <c r="U405" s="552">
        <v>0</v>
      </c>
      <c r="V405" s="553">
        <v>0</v>
      </c>
      <c r="W405" s="553">
        <v>0</v>
      </c>
      <c r="X405" s="557">
        <f t="shared" si="90"/>
        <v>50326</v>
      </c>
      <c r="Y405" s="557">
        <f t="shared" si="91"/>
        <v>333</v>
      </c>
      <c r="Z405" s="554">
        <f t="shared" si="80"/>
        <v>50659</v>
      </c>
    </row>
    <row r="406" spans="1:26" ht="12.95" customHeight="1" collapsed="1">
      <c r="A406" s="777" t="s">
        <v>532</v>
      </c>
      <c r="B406" s="777"/>
      <c r="C406" s="777"/>
      <c r="D406" s="549">
        <f t="shared" ref="D406:W406" si="92">SUM(D407:D412)</f>
        <v>28</v>
      </c>
      <c r="E406" s="549">
        <f t="shared" si="92"/>
        <v>116</v>
      </c>
      <c r="F406" s="549">
        <f t="shared" si="92"/>
        <v>279</v>
      </c>
      <c r="G406" s="549">
        <f t="shared" si="92"/>
        <v>108</v>
      </c>
      <c r="H406" s="549">
        <f t="shared" si="92"/>
        <v>16644</v>
      </c>
      <c r="I406" s="549">
        <f t="shared" si="92"/>
        <v>0</v>
      </c>
      <c r="J406" s="549">
        <f t="shared" si="92"/>
        <v>2</v>
      </c>
      <c r="K406" s="549">
        <f t="shared" si="92"/>
        <v>9</v>
      </c>
      <c r="L406" s="549">
        <f t="shared" si="92"/>
        <v>4</v>
      </c>
      <c r="M406" s="549">
        <f t="shared" si="92"/>
        <v>788</v>
      </c>
      <c r="N406" s="549">
        <f t="shared" si="92"/>
        <v>0</v>
      </c>
      <c r="O406" s="549">
        <f t="shared" si="92"/>
        <v>2</v>
      </c>
      <c r="P406" s="549">
        <f t="shared" si="92"/>
        <v>0</v>
      </c>
      <c r="Q406" s="549">
        <f t="shared" si="92"/>
        <v>0</v>
      </c>
      <c r="R406" s="549">
        <f t="shared" si="92"/>
        <v>801</v>
      </c>
      <c r="S406" s="549">
        <f t="shared" si="92"/>
        <v>0</v>
      </c>
      <c r="T406" s="549">
        <f t="shared" si="92"/>
        <v>0</v>
      </c>
      <c r="U406" s="549">
        <f t="shared" si="92"/>
        <v>0</v>
      </c>
      <c r="V406" s="549">
        <f t="shared" si="92"/>
        <v>0</v>
      </c>
      <c r="W406" s="549">
        <f t="shared" si="92"/>
        <v>19</v>
      </c>
      <c r="X406" s="550">
        <f>SUM(X407:X412)</f>
        <v>17978</v>
      </c>
      <c r="Y406" s="550">
        <f>SUM(Y407:Y412)</f>
        <v>822</v>
      </c>
      <c r="Z406" s="550">
        <f>SUM(Z407:Z412)</f>
        <v>18800</v>
      </c>
    </row>
    <row r="407" spans="1:26" ht="38.25" hidden="1" outlineLevel="1">
      <c r="A407" s="781" t="s">
        <v>532</v>
      </c>
      <c r="B407" s="781" t="s">
        <v>533</v>
      </c>
      <c r="C407" s="551" t="s">
        <v>534</v>
      </c>
      <c r="D407" s="552">
        <v>2</v>
      </c>
      <c r="E407" s="552">
        <v>8</v>
      </c>
      <c r="F407" s="552">
        <v>12</v>
      </c>
      <c r="G407" s="553">
        <v>4</v>
      </c>
      <c r="H407" s="553">
        <v>567</v>
      </c>
      <c r="I407" s="552">
        <v>0</v>
      </c>
      <c r="J407" s="552">
        <v>0</v>
      </c>
      <c r="K407" s="552">
        <v>3</v>
      </c>
      <c r="L407" s="552">
        <v>4</v>
      </c>
      <c r="M407" s="552">
        <v>231</v>
      </c>
      <c r="N407" s="552">
        <v>0</v>
      </c>
      <c r="O407" s="552">
        <v>0</v>
      </c>
      <c r="P407" s="552">
        <v>0</v>
      </c>
      <c r="Q407" s="553">
        <v>0</v>
      </c>
      <c r="R407" s="553">
        <v>8</v>
      </c>
      <c r="S407" s="552">
        <v>0</v>
      </c>
      <c r="T407" s="552">
        <v>0</v>
      </c>
      <c r="U407" s="552">
        <v>0</v>
      </c>
      <c r="V407" s="552">
        <v>0</v>
      </c>
      <c r="W407" s="552">
        <v>3</v>
      </c>
      <c r="X407" s="557">
        <f t="shared" ref="X407:X412" si="93">D407+E407+F407+G407+H407+N407+O407+P407+Q407+R407</f>
        <v>601</v>
      </c>
      <c r="Y407" s="554">
        <f t="shared" ref="Y407:Y412" si="94">I407+J407+K407+L407+M407+S407+T407+U407+V407+W407</f>
        <v>241</v>
      </c>
      <c r="Z407" s="554">
        <f t="shared" si="80"/>
        <v>842</v>
      </c>
    </row>
    <row r="408" spans="1:26" ht="25.5" hidden="1" outlineLevel="1">
      <c r="A408" s="781"/>
      <c r="B408" s="781"/>
      <c r="C408" s="551" t="s">
        <v>535</v>
      </c>
      <c r="D408" s="552">
        <v>3</v>
      </c>
      <c r="E408" s="552">
        <v>2</v>
      </c>
      <c r="F408" s="552">
        <v>0</v>
      </c>
      <c r="G408" s="552">
        <v>0</v>
      </c>
      <c r="H408" s="553">
        <v>315</v>
      </c>
      <c r="I408" s="552">
        <v>0</v>
      </c>
      <c r="J408" s="552">
        <v>0</v>
      </c>
      <c r="K408" s="552">
        <v>0</v>
      </c>
      <c r="L408" s="552">
        <v>0</v>
      </c>
      <c r="M408" s="552">
        <v>5</v>
      </c>
      <c r="N408" s="552">
        <v>0</v>
      </c>
      <c r="O408" s="552">
        <v>0</v>
      </c>
      <c r="P408" s="552">
        <v>0</v>
      </c>
      <c r="Q408" s="552">
        <v>0</v>
      </c>
      <c r="R408" s="553">
        <v>3</v>
      </c>
      <c r="S408" s="552">
        <v>0</v>
      </c>
      <c r="T408" s="552">
        <v>0</v>
      </c>
      <c r="U408" s="552">
        <v>0</v>
      </c>
      <c r="V408" s="552">
        <v>0</v>
      </c>
      <c r="W408" s="552">
        <v>0</v>
      </c>
      <c r="X408" s="554">
        <f t="shared" si="93"/>
        <v>323</v>
      </c>
      <c r="Y408" s="554">
        <f t="shared" si="94"/>
        <v>5</v>
      </c>
      <c r="Z408" s="554">
        <f t="shared" si="80"/>
        <v>328</v>
      </c>
    </row>
    <row r="409" spans="1:26" ht="63.75" hidden="1" outlineLevel="1">
      <c r="A409" s="781"/>
      <c r="B409" s="551" t="s">
        <v>536</v>
      </c>
      <c r="C409" s="551" t="s">
        <v>537</v>
      </c>
      <c r="D409" s="553">
        <v>20</v>
      </c>
      <c r="E409" s="553">
        <v>88</v>
      </c>
      <c r="F409" s="553">
        <v>207</v>
      </c>
      <c r="G409" s="553">
        <v>84</v>
      </c>
      <c r="H409" s="553">
        <v>11998</v>
      </c>
      <c r="I409" s="552">
        <v>0</v>
      </c>
      <c r="J409" s="553">
        <v>0</v>
      </c>
      <c r="K409" s="552">
        <v>6</v>
      </c>
      <c r="L409" s="552">
        <v>0</v>
      </c>
      <c r="M409" s="553">
        <v>298</v>
      </c>
      <c r="N409" s="553">
        <v>0</v>
      </c>
      <c r="O409" s="553">
        <v>2</v>
      </c>
      <c r="P409" s="553">
        <v>0</v>
      </c>
      <c r="Q409" s="553">
        <v>0</v>
      </c>
      <c r="R409" s="553">
        <v>472</v>
      </c>
      <c r="S409" s="552">
        <v>0</v>
      </c>
      <c r="T409" s="553">
        <v>0</v>
      </c>
      <c r="U409" s="552">
        <v>0</v>
      </c>
      <c r="V409" s="552">
        <v>0</v>
      </c>
      <c r="W409" s="553">
        <v>9</v>
      </c>
      <c r="X409" s="554">
        <f t="shared" si="93"/>
        <v>12871</v>
      </c>
      <c r="Y409" s="554">
        <f t="shared" si="94"/>
        <v>313</v>
      </c>
      <c r="Z409" s="554">
        <f t="shared" si="80"/>
        <v>13184</v>
      </c>
    </row>
    <row r="410" spans="1:26" ht="51" hidden="1" outlineLevel="1">
      <c r="A410" s="781"/>
      <c r="B410" s="781" t="s">
        <v>538</v>
      </c>
      <c r="C410" s="551" t="s">
        <v>539</v>
      </c>
      <c r="D410" s="552">
        <v>2</v>
      </c>
      <c r="E410" s="552">
        <v>4</v>
      </c>
      <c r="F410" s="552">
        <v>18</v>
      </c>
      <c r="G410" s="552">
        <v>4</v>
      </c>
      <c r="H410" s="553">
        <v>1012</v>
      </c>
      <c r="I410" s="553">
        <v>0</v>
      </c>
      <c r="J410" s="552">
        <v>0</v>
      </c>
      <c r="K410" s="552">
        <v>0</v>
      </c>
      <c r="L410" s="552">
        <v>0</v>
      </c>
      <c r="M410" s="552">
        <v>7</v>
      </c>
      <c r="N410" s="552">
        <v>0</v>
      </c>
      <c r="O410" s="552">
        <v>0</v>
      </c>
      <c r="P410" s="552">
        <v>0</v>
      </c>
      <c r="Q410" s="552">
        <v>0</v>
      </c>
      <c r="R410" s="553">
        <v>232</v>
      </c>
      <c r="S410" s="553">
        <v>0</v>
      </c>
      <c r="T410" s="552">
        <v>0</v>
      </c>
      <c r="U410" s="552">
        <v>0</v>
      </c>
      <c r="V410" s="552">
        <v>0</v>
      </c>
      <c r="W410" s="552">
        <v>0</v>
      </c>
      <c r="X410" s="557">
        <f t="shared" si="93"/>
        <v>1272</v>
      </c>
      <c r="Y410" s="557">
        <f t="shared" si="94"/>
        <v>7</v>
      </c>
      <c r="Z410" s="554">
        <f t="shared" si="80"/>
        <v>1279</v>
      </c>
    </row>
    <row r="411" spans="1:26" ht="51" hidden="1" outlineLevel="1">
      <c r="A411" s="781"/>
      <c r="B411" s="781"/>
      <c r="C411" s="551" t="s">
        <v>540</v>
      </c>
      <c r="D411" s="553">
        <v>1</v>
      </c>
      <c r="E411" s="553">
        <v>14</v>
      </c>
      <c r="F411" s="553">
        <v>42</v>
      </c>
      <c r="G411" s="552">
        <v>16</v>
      </c>
      <c r="H411" s="553">
        <v>2559</v>
      </c>
      <c r="I411" s="552">
        <v>0</v>
      </c>
      <c r="J411" s="552">
        <v>2</v>
      </c>
      <c r="K411" s="553">
        <v>0</v>
      </c>
      <c r="L411" s="552">
        <v>0</v>
      </c>
      <c r="M411" s="553">
        <v>247</v>
      </c>
      <c r="N411" s="553">
        <v>0</v>
      </c>
      <c r="O411" s="553">
        <v>0</v>
      </c>
      <c r="P411" s="553">
        <v>0</v>
      </c>
      <c r="Q411" s="552">
        <v>0</v>
      </c>
      <c r="R411" s="553">
        <v>79</v>
      </c>
      <c r="S411" s="552">
        <v>0</v>
      </c>
      <c r="T411" s="552">
        <v>0</v>
      </c>
      <c r="U411" s="553">
        <v>0</v>
      </c>
      <c r="V411" s="552">
        <v>0</v>
      </c>
      <c r="W411" s="553">
        <v>7</v>
      </c>
      <c r="X411" s="554">
        <f t="shared" si="93"/>
        <v>2711</v>
      </c>
      <c r="Y411" s="554">
        <f t="shared" si="94"/>
        <v>256</v>
      </c>
      <c r="Z411" s="554">
        <f t="shared" si="80"/>
        <v>2967</v>
      </c>
    </row>
    <row r="412" spans="1:26" ht="102" hidden="1" outlineLevel="1">
      <c r="A412" s="781"/>
      <c r="B412" s="551" t="s">
        <v>541</v>
      </c>
      <c r="C412" s="551" t="s">
        <v>542</v>
      </c>
      <c r="D412" s="552">
        <v>0</v>
      </c>
      <c r="E412" s="552">
        <v>0</v>
      </c>
      <c r="F412" s="552">
        <v>0</v>
      </c>
      <c r="G412" s="552">
        <v>0</v>
      </c>
      <c r="H412" s="553">
        <v>193</v>
      </c>
      <c r="I412" s="552">
        <v>0</v>
      </c>
      <c r="J412" s="552">
        <v>0</v>
      </c>
      <c r="K412" s="552">
        <v>0</v>
      </c>
      <c r="L412" s="552">
        <v>0</v>
      </c>
      <c r="M412" s="552">
        <v>0</v>
      </c>
      <c r="N412" s="552">
        <v>0</v>
      </c>
      <c r="O412" s="552">
        <v>0</v>
      </c>
      <c r="P412" s="552">
        <v>0</v>
      </c>
      <c r="Q412" s="552">
        <v>0</v>
      </c>
      <c r="R412" s="553">
        <v>7</v>
      </c>
      <c r="S412" s="552">
        <v>0</v>
      </c>
      <c r="T412" s="552">
        <v>0</v>
      </c>
      <c r="U412" s="552">
        <v>0</v>
      </c>
      <c r="V412" s="552">
        <v>0</v>
      </c>
      <c r="W412" s="552">
        <v>0</v>
      </c>
      <c r="X412" s="557">
        <f t="shared" si="93"/>
        <v>200</v>
      </c>
      <c r="Y412" s="557">
        <f t="shared" si="94"/>
        <v>0</v>
      </c>
      <c r="Z412" s="554">
        <f t="shared" si="80"/>
        <v>200</v>
      </c>
    </row>
    <row r="413" spans="1:26" ht="12.95" customHeight="1" collapsed="1">
      <c r="A413" s="777" t="s">
        <v>543</v>
      </c>
      <c r="B413" s="777"/>
      <c r="C413" s="777"/>
      <c r="D413" s="549">
        <f t="shared" ref="D413:W413" si="95">SUM(D414:D461)</f>
        <v>66</v>
      </c>
      <c r="E413" s="549">
        <f t="shared" si="95"/>
        <v>282</v>
      </c>
      <c r="F413" s="549">
        <f t="shared" si="95"/>
        <v>542</v>
      </c>
      <c r="G413" s="549">
        <f t="shared" si="95"/>
        <v>212</v>
      </c>
      <c r="H413" s="549">
        <f t="shared" si="95"/>
        <v>53920</v>
      </c>
      <c r="I413" s="549">
        <f t="shared" si="95"/>
        <v>17</v>
      </c>
      <c r="J413" s="549">
        <f t="shared" si="95"/>
        <v>62</v>
      </c>
      <c r="K413" s="549">
        <f t="shared" si="95"/>
        <v>120</v>
      </c>
      <c r="L413" s="549">
        <f t="shared" si="95"/>
        <v>44</v>
      </c>
      <c r="M413" s="549">
        <f t="shared" si="95"/>
        <v>5101</v>
      </c>
      <c r="N413" s="549">
        <f t="shared" si="95"/>
        <v>0</v>
      </c>
      <c r="O413" s="549">
        <f t="shared" si="95"/>
        <v>0</v>
      </c>
      <c r="P413" s="549">
        <f t="shared" si="95"/>
        <v>4</v>
      </c>
      <c r="Q413" s="549">
        <f t="shared" si="95"/>
        <v>0</v>
      </c>
      <c r="R413" s="549">
        <f t="shared" si="95"/>
        <v>2451</v>
      </c>
      <c r="S413" s="549">
        <f t="shared" si="95"/>
        <v>0</v>
      </c>
      <c r="T413" s="549">
        <f t="shared" si="95"/>
        <v>0</v>
      </c>
      <c r="U413" s="549">
        <f t="shared" si="95"/>
        <v>0</v>
      </c>
      <c r="V413" s="549">
        <f t="shared" si="95"/>
        <v>0</v>
      </c>
      <c r="W413" s="549">
        <f t="shared" si="95"/>
        <v>98</v>
      </c>
      <c r="X413" s="550">
        <f>SUM(X414:X461)</f>
        <v>57477</v>
      </c>
      <c r="Y413" s="550">
        <f>SUM(Y414:Y461)</f>
        <v>5442</v>
      </c>
      <c r="Z413" s="550">
        <f>SUM(Z414:Z461)</f>
        <v>62919</v>
      </c>
    </row>
    <row r="414" spans="1:26" ht="76.5" hidden="1" outlineLevel="1">
      <c r="A414" s="781" t="s">
        <v>543</v>
      </c>
      <c r="B414" s="781" t="s">
        <v>544</v>
      </c>
      <c r="C414" s="551" t="s">
        <v>545</v>
      </c>
      <c r="D414" s="552">
        <v>0</v>
      </c>
      <c r="E414" s="552">
        <v>0</v>
      </c>
      <c r="F414" s="552">
        <v>0</v>
      </c>
      <c r="G414" s="552">
        <v>0</v>
      </c>
      <c r="H414" s="552">
        <v>0</v>
      </c>
      <c r="I414" s="552">
        <v>0</v>
      </c>
      <c r="J414" s="552">
        <v>0</v>
      </c>
      <c r="K414" s="552">
        <v>0</v>
      </c>
      <c r="L414" s="552">
        <v>0</v>
      </c>
      <c r="M414" s="552">
        <v>0</v>
      </c>
      <c r="N414" s="552">
        <v>0</v>
      </c>
      <c r="O414" s="552">
        <v>0</v>
      </c>
      <c r="P414" s="552">
        <v>0</v>
      </c>
      <c r="Q414" s="552">
        <v>0</v>
      </c>
      <c r="R414" s="552">
        <v>0</v>
      </c>
      <c r="S414" s="552">
        <v>0</v>
      </c>
      <c r="T414" s="552">
        <v>0</v>
      </c>
      <c r="U414" s="552">
        <v>0</v>
      </c>
      <c r="V414" s="552">
        <v>0</v>
      </c>
      <c r="W414" s="552">
        <v>0</v>
      </c>
      <c r="X414" s="557">
        <f t="shared" ref="X414:X461" si="96">D414+E414+F414+G414+H414+N414+O414+P414+Q414+R414</f>
        <v>0</v>
      </c>
      <c r="Y414" s="554">
        <f t="shared" ref="Y414:Y461" si="97">I414+J414+K414+L414+M414+S414+T414+U414+V414+W414</f>
        <v>0</v>
      </c>
      <c r="Z414" s="554">
        <f t="shared" si="80"/>
        <v>0</v>
      </c>
    </row>
    <row r="415" spans="1:26" ht="76.5" hidden="1" outlineLevel="1">
      <c r="A415" s="781"/>
      <c r="B415" s="781"/>
      <c r="C415" s="551" t="s">
        <v>546</v>
      </c>
      <c r="D415" s="553">
        <v>2</v>
      </c>
      <c r="E415" s="553">
        <v>6</v>
      </c>
      <c r="F415" s="553">
        <v>6</v>
      </c>
      <c r="G415" s="553">
        <v>0</v>
      </c>
      <c r="H415" s="553">
        <v>2424</v>
      </c>
      <c r="I415" s="552">
        <v>0</v>
      </c>
      <c r="J415" s="553">
        <v>0</v>
      </c>
      <c r="K415" s="552">
        <v>0</v>
      </c>
      <c r="L415" s="552">
        <v>0</v>
      </c>
      <c r="M415" s="553">
        <v>0</v>
      </c>
      <c r="N415" s="553">
        <v>0</v>
      </c>
      <c r="O415" s="553">
        <v>0</v>
      </c>
      <c r="P415" s="553">
        <v>0</v>
      </c>
      <c r="Q415" s="553">
        <v>0</v>
      </c>
      <c r="R415" s="553">
        <v>99</v>
      </c>
      <c r="S415" s="552">
        <v>0</v>
      </c>
      <c r="T415" s="553">
        <v>0</v>
      </c>
      <c r="U415" s="552">
        <v>0</v>
      </c>
      <c r="V415" s="552">
        <v>0</v>
      </c>
      <c r="W415" s="553">
        <v>0</v>
      </c>
      <c r="X415" s="554">
        <f t="shared" si="96"/>
        <v>2537</v>
      </c>
      <c r="Y415" s="554">
        <f t="shared" si="97"/>
        <v>0</v>
      </c>
      <c r="Z415" s="554">
        <f t="shared" si="80"/>
        <v>2537</v>
      </c>
    </row>
    <row r="416" spans="1:26" ht="38.25" hidden="1" outlineLevel="1">
      <c r="A416" s="781"/>
      <c r="B416" s="781"/>
      <c r="C416" s="551" t="s">
        <v>547</v>
      </c>
      <c r="D416" s="553">
        <v>1</v>
      </c>
      <c r="E416" s="553">
        <v>12</v>
      </c>
      <c r="F416" s="553">
        <v>21</v>
      </c>
      <c r="G416" s="553">
        <v>12</v>
      </c>
      <c r="H416" s="553">
        <v>3962</v>
      </c>
      <c r="I416" s="552">
        <v>0</v>
      </c>
      <c r="J416" s="552">
        <v>2</v>
      </c>
      <c r="K416" s="552">
        <v>9</v>
      </c>
      <c r="L416" s="552">
        <v>0</v>
      </c>
      <c r="M416" s="553">
        <v>65</v>
      </c>
      <c r="N416" s="553">
        <v>0</v>
      </c>
      <c r="O416" s="553">
        <v>0</v>
      </c>
      <c r="P416" s="553">
        <v>0</v>
      </c>
      <c r="Q416" s="553">
        <v>0</v>
      </c>
      <c r="R416" s="553">
        <v>198</v>
      </c>
      <c r="S416" s="552">
        <v>0</v>
      </c>
      <c r="T416" s="552">
        <v>0</v>
      </c>
      <c r="U416" s="552">
        <v>0</v>
      </c>
      <c r="V416" s="552">
        <v>0</v>
      </c>
      <c r="W416" s="553">
        <v>0</v>
      </c>
      <c r="X416" s="554">
        <f t="shared" si="96"/>
        <v>4206</v>
      </c>
      <c r="Y416" s="554">
        <f t="shared" si="97"/>
        <v>76</v>
      </c>
      <c r="Z416" s="554">
        <f t="shared" si="80"/>
        <v>4282</v>
      </c>
    </row>
    <row r="417" spans="1:26" ht="63.75" hidden="1" outlineLevel="1">
      <c r="A417" s="781"/>
      <c r="B417" s="781"/>
      <c r="C417" s="551" t="s">
        <v>548</v>
      </c>
      <c r="D417" s="552">
        <v>0</v>
      </c>
      <c r="E417" s="553">
        <v>2</v>
      </c>
      <c r="F417" s="552">
        <v>12</v>
      </c>
      <c r="G417" s="552">
        <v>0</v>
      </c>
      <c r="H417" s="553">
        <v>371</v>
      </c>
      <c r="I417" s="552">
        <v>0</v>
      </c>
      <c r="J417" s="552">
        <v>0</v>
      </c>
      <c r="K417" s="552">
        <v>0</v>
      </c>
      <c r="L417" s="552">
        <v>0</v>
      </c>
      <c r="M417" s="552">
        <v>34</v>
      </c>
      <c r="N417" s="552">
        <v>0</v>
      </c>
      <c r="O417" s="553">
        <v>0</v>
      </c>
      <c r="P417" s="552">
        <v>0</v>
      </c>
      <c r="Q417" s="552">
        <v>0</v>
      </c>
      <c r="R417" s="553">
        <v>5</v>
      </c>
      <c r="S417" s="552">
        <v>0</v>
      </c>
      <c r="T417" s="552">
        <v>0</v>
      </c>
      <c r="U417" s="552">
        <v>0</v>
      </c>
      <c r="V417" s="552">
        <v>0</v>
      </c>
      <c r="W417" s="552">
        <v>0</v>
      </c>
      <c r="X417" s="557">
        <f t="shared" si="96"/>
        <v>390</v>
      </c>
      <c r="Y417" s="557">
        <f t="shared" si="97"/>
        <v>34</v>
      </c>
      <c r="Z417" s="554">
        <f t="shared" si="80"/>
        <v>424</v>
      </c>
    </row>
    <row r="418" spans="1:26" ht="63.75" hidden="1" outlineLevel="1">
      <c r="A418" s="781"/>
      <c r="B418" s="781"/>
      <c r="C418" s="551" t="s">
        <v>549</v>
      </c>
      <c r="D418" s="552">
        <v>0</v>
      </c>
      <c r="E418" s="553">
        <v>4</v>
      </c>
      <c r="F418" s="553">
        <v>0</v>
      </c>
      <c r="G418" s="552">
        <v>0</v>
      </c>
      <c r="H418" s="553">
        <v>304</v>
      </c>
      <c r="I418" s="552">
        <v>0</v>
      </c>
      <c r="J418" s="552">
        <v>0</v>
      </c>
      <c r="K418" s="552">
        <v>0</v>
      </c>
      <c r="L418" s="552">
        <v>0</v>
      </c>
      <c r="M418" s="553">
        <v>49</v>
      </c>
      <c r="N418" s="552">
        <v>0</v>
      </c>
      <c r="O418" s="553">
        <v>0</v>
      </c>
      <c r="P418" s="553">
        <v>0</v>
      </c>
      <c r="Q418" s="552">
        <v>0</v>
      </c>
      <c r="R418" s="553">
        <v>13</v>
      </c>
      <c r="S418" s="552">
        <v>0</v>
      </c>
      <c r="T418" s="552">
        <v>0</v>
      </c>
      <c r="U418" s="552">
        <v>0</v>
      </c>
      <c r="V418" s="552">
        <v>0</v>
      </c>
      <c r="W418" s="553">
        <v>0</v>
      </c>
      <c r="X418" s="554">
        <f t="shared" si="96"/>
        <v>321</v>
      </c>
      <c r="Y418" s="554">
        <f t="shared" si="97"/>
        <v>49</v>
      </c>
      <c r="Z418" s="554">
        <f t="shared" si="80"/>
        <v>370</v>
      </c>
    </row>
    <row r="419" spans="1:26" ht="51" hidden="1" outlineLevel="1">
      <c r="A419" s="781"/>
      <c r="B419" s="781"/>
      <c r="C419" s="551" t="s">
        <v>550</v>
      </c>
      <c r="D419" s="552">
        <v>0</v>
      </c>
      <c r="E419" s="553">
        <v>4</v>
      </c>
      <c r="F419" s="553">
        <v>0</v>
      </c>
      <c r="G419" s="553">
        <v>4</v>
      </c>
      <c r="H419" s="553">
        <v>90</v>
      </c>
      <c r="I419" s="552">
        <v>0</v>
      </c>
      <c r="J419" s="552">
        <v>2</v>
      </c>
      <c r="K419" s="552">
        <v>3</v>
      </c>
      <c r="L419" s="552">
        <v>0</v>
      </c>
      <c r="M419" s="553">
        <v>172</v>
      </c>
      <c r="N419" s="552">
        <v>0</v>
      </c>
      <c r="O419" s="553">
        <v>0</v>
      </c>
      <c r="P419" s="553">
        <v>0</v>
      </c>
      <c r="Q419" s="553">
        <v>0</v>
      </c>
      <c r="R419" s="553">
        <v>2</v>
      </c>
      <c r="S419" s="552">
        <v>0</v>
      </c>
      <c r="T419" s="552">
        <v>0</v>
      </c>
      <c r="U419" s="552">
        <v>0</v>
      </c>
      <c r="V419" s="552">
        <v>0</v>
      </c>
      <c r="W419" s="553">
        <v>7</v>
      </c>
      <c r="X419" s="557">
        <f t="shared" si="96"/>
        <v>100</v>
      </c>
      <c r="Y419" s="557">
        <f t="shared" si="97"/>
        <v>184</v>
      </c>
      <c r="Z419" s="554">
        <f t="shared" si="80"/>
        <v>284</v>
      </c>
    </row>
    <row r="420" spans="1:26" ht="38.25" hidden="1" outlineLevel="1">
      <c r="A420" s="781"/>
      <c r="B420" s="781"/>
      <c r="C420" s="551" t="s">
        <v>551</v>
      </c>
      <c r="D420" s="552">
        <v>2</v>
      </c>
      <c r="E420" s="553">
        <v>16</v>
      </c>
      <c r="F420" s="553">
        <v>33</v>
      </c>
      <c r="G420" s="553">
        <v>16</v>
      </c>
      <c r="H420" s="553">
        <v>2973</v>
      </c>
      <c r="I420" s="552">
        <v>2</v>
      </c>
      <c r="J420" s="553">
        <v>0</v>
      </c>
      <c r="K420" s="552">
        <v>3</v>
      </c>
      <c r="L420" s="552">
        <v>4</v>
      </c>
      <c r="M420" s="553">
        <v>223</v>
      </c>
      <c r="N420" s="552">
        <v>0</v>
      </c>
      <c r="O420" s="553">
        <v>0</v>
      </c>
      <c r="P420" s="553">
        <v>0</v>
      </c>
      <c r="Q420" s="553">
        <v>0</v>
      </c>
      <c r="R420" s="553">
        <v>111</v>
      </c>
      <c r="S420" s="552">
        <v>0</v>
      </c>
      <c r="T420" s="553">
        <v>0</v>
      </c>
      <c r="U420" s="552">
        <v>0</v>
      </c>
      <c r="V420" s="552">
        <v>0</v>
      </c>
      <c r="W420" s="553">
        <v>0</v>
      </c>
      <c r="X420" s="557">
        <f t="shared" si="96"/>
        <v>3151</v>
      </c>
      <c r="Y420" s="554">
        <f t="shared" si="97"/>
        <v>232</v>
      </c>
      <c r="Z420" s="554">
        <f t="shared" si="80"/>
        <v>3383</v>
      </c>
    </row>
    <row r="421" spans="1:26" ht="51" hidden="1" outlineLevel="1">
      <c r="A421" s="781"/>
      <c r="B421" s="781"/>
      <c r="C421" s="551" t="s">
        <v>552</v>
      </c>
      <c r="D421" s="553">
        <v>0</v>
      </c>
      <c r="E421" s="553">
        <v>2</v>
      </c>
      <c r="F421" s="553">
        <v>6</v>
      </c>
      <c r="G421" s="552">
        <v>4</v>
      </c>
      <c r="H421" s="553">
        <v>1243</v>
      </c>
      <c r="I421" s="552">
        <v>0</v>
      </c>
      <c r="J421" s="552">
        <v>2</v>
      </c>
      <c r="K421" s="552">
        <v>3</v>
      </c>
      <c r="L421" s="552">
        <v>0</v>
      </c>
      <c r="M421" s="553">
        <v>139</v>
      </c>
      <c r="N421" s="553">
        <v>0</v>
      </c>
      <c r="O421" s="553">
        <v>0</v>
      </c>
      <c r="P421" s="553">
        <v>0</v>
      </c>
      <c r="Q421" s="552">
        <v>0</v>
      </c>
      <c r="R421" s="553">
        <v>29</v>
      </c>
      <c r="S421" s="552">
        <v>0</v>
      </c>
      <c r="T421" s="552">
        <v>0</v>
      </c>
      <c r="U421" s="552">
        <v>0</v>
      </c>
      <c r="V421" s="552">
        <v>0</v>
      </c>
      <c r="W421" s="553">
        <v>0</v>
      </c>
      <c r="X421" s="557">
        <f t="shared" si="96"/>
        <v>1284</v>
      </c>
      <c r="Y421" s="554">
        <f t="shared" si="97"/>
        <v>144</v>
      </c>
      <c r="Z421" s="554">
        <f t="shared" si="80"/>
        <v>1428</v>
      </c>
    </row>
    <row r="422" spans="1:26" ht="25.5" hidden="1" outlineLevel="1">
      <c r="A422" s="781"/>
      <c r="B422" s="781"/>
      <c r="C422" s="551" t="s">
        <v>553</v>
      </c>
      <c r="D422" s="552">
        <v>0</v>
      </c>
      <c r="E422" s="552">
        <v>2</v>
      </c>
      <c r="F422" s="553">
        <v>15</v>
      </c>
      <c r="G422" s="552">
        <v>0</v>
      </c>
      <c r="H422" s="553">
        <v>369</v>
      </c>
      <c r="I422" s="552">
        <v>0</v>
      </c>
      <c r="J422" s="552">
        <v>0</v>
      </c>
      <c r="K422" s="552">
        <v>0</v>
      </c>
      <c r="L422" s="552">
        <v>0</v>
      </c>
      <c r="M422" s="553">
        <v>33</v>
      </c>
      <c r="N422" s="552">
        <v>0</v>
      </c>
      <c r="O422" s="552">
        <v>0</v>
      </c>
      <c r="P422" s="553">
        <v>0</v>
      </c>
      <c r="Q422" s="552">
        <v>0</v>
      </c>
      <c r="R422" s="553">
        <v>0</v>
      </c>
      <c r="S422" s="552">
        <v>0</v>
      </c>
      <c r="T422" s="552">
        <v>0</v>
      </c>
      <c r="U422" s="552">
        <v>0</v>
      </c>
      <c r="V422" s="552">
        <v>0</v>
      </c>
      <c r="W422" s="553">
        <v>0</v>
      </c>
      <c r="X422" s="557">
        <f t="shared" si="96"/>
        <v>386</v>
      </c>
      <c r="Y422" s="554">
        <f t="shared" si="97"/>
        <v>33</v>
      </c>
      <c r="Z422" s="554">
        <f t="shared" si="80"/>
        <v>419</v>
      </c>
    </row>
    <row r="423" spans="1:26" ht="51" hidden="1" outlineLevel="1">
      <c r="A423" s="781"/>
      <c r="B423" s="781" t="s">
        <v>554</v>
      </c>
      <c r="C423" s="551" t="s">
        <v>555</v>
      </c>
      <c r="D423" s="553">
        <v>2</v>
      </c>
      <c r="E423" s="553">
        <v>0</v>
      </c>
      <c r="F423" s="553">
        <v>15</v>
      </c>
      <c r="G423" s="553">
        <v>0</v>
      </c>
      <c r="H423" s="553">
        <v>2233</v>
      </c>
      <c r="I423" s="552">
        <v>4</v>
      </c>
      <c r="J423" s="552">
        <v>8</v>
      </c>
      <c r="K423" s="553">
        <v>18</v>
      </c>
      <c r="L423" s="552">
        <v>4</v>
      </c>
      <c r="M423" s="553">
        <v>259</v>
      </c>
      <c r="N423" s="553">
        <v>0</v>
      </c>
      <c r="O423" s="553">
        <v>0</v>
      </c>
      <c r="P423" s="553">
        <v>0</v>
      </c>
      <c r="Q423" s="553">
        <v>0</v>
      </c>
      <c r="R423" s="553">
        <v>124</v>
      </c>
      <c r="S423" s="552">
        <v>0</v>
      </c>
      <c r="T423" s="552">
        <v>0</v>
      </c>
      <c r="U423" s="553">
        <v>0</v>
      </c>
      <c r="V423" s="552">
        <v>0</v>
      </c>
      <c r="W423" s="553">
        <v>0</v>
      </c>
      <c r="X423" s="554">
        <f t="shared" si="96"/>
        <v>2374</v>
      </c>
      <c r="Y423" s="554">
        <f t="shared" si="97"/>
        <v>293</v>
      </c>
      <c r="Z423" s="554">
        <f t="shared" si="80"/>
        <v>2667</v>
      </c>
    </row>
    <row r="424" spans="1:26" ht="38.25" hidden="1" outlineLevel="1">
      <c r="A424" s="781"/>
      <c r="B424" s="781"/>
      <c r="C424" s="551" t="s">
        <v>556</v>
      </c>
      <c r="D424" s="552">
        <v>0</v>
      </c>
      <c r="E424" s="552">
        <v>2</v>
      </c>
      <c r="F424" s="552">
        <v>0</v>
      </c>
      <c r="G424" s="552">
        <v>0</v>
      </c>
      <c r="H424" s="552">
        <v>0</v>
      </c>
      <c r="I424" s="552">
        <v>0</v>
      </c>
      <c r="J424" s="552">
        <v>0</v>
      </c>
      <c r="K424" s="552">
        <v>6</v>
      </c>
      <c r="L424" s="552">
        <v>0</v>
      </c>
      <c r="M424" s="552">
        <v>0</v>
      </c>
      <c r="N424" s="552">
        <v>0</v>
      </c>
      <c r="O424" s="552">
        <v>0</v>
      </c>
      <c r="P424" s="552">
        <v>0</v>
      </c>
      <c r="Q424" s="552">
        <v>0</v>
      </c>
      <c r="R424" s="552">
        <v>0</v>
      </c>
      <c r="S424" s="552">
        <v>0</v>
      </c>
      <c r="T424" s="552">
        <v>0</v>
      </c>
      <c r="U424" s="552">
        <v>0</v>
      </c>
      <c r="V424" s="552">
        <v>0</v>
      </c>
      <c r="W424" s="552">
        <v>0</v>
      </c>
      <c r="X424" s="554">
        <f t="shared" si="96"/>
        <v>2</v>
      </c>
      <c r="Y424" s="554">
        <f t="shared" si="97"/>
        <v>6</v>
      </c>
      <c r="Z424" s="554">
        <f t="shared" si="80"/>
        <v>8</v>
      </c>
    </row>
    <row r="425" spans="1:26" ht="25.5" hidden="1" outlineLevel="1">
      <c r="A425" s="781"/>
      <c r="B425" s="781"/>
      <c r="C425" s="551" t="s">
        <v>557</v>
      </c>
      <c r="D425" s="552">
        <v>0</v>
      </c>
      <c r="E425" s="552">
        <v>0</v>
      </c>
      <c r="F425" s="552">
        <v>0</v>
      </c>
      <c r="G425" s="552">
        <v>0</v>
      </c>
      <c r="H425" s="553">
        <v>58</v>
      </c>
      <c r="I425" s="552">
        <v>0</v>
      </c>
      <c r="J425" s="552">
        <v>0</v>
      </c>
      <c r="K425" s="552">
        <v>0</v>
      </c>
      <c r="L425" s="552">
        <v>0</v>
      </c>
      <c r="M425" s="552">
        <v>10</v>
      </c>
      <c r="N425" s="552">
        <v>0</v>
      </c>
      <c r="O425" s="552">
        <v>0</v>
      </c>
      <c r="P425" s="552">
        <v>0</v>
      </c>
      <c r="Q425" s="552">
        <v>0</v>
      </c>
      <c r="R425" s="553">
        <v>0</v>
      </c>
      <c r="S425" s="552">
        <v>0</v>
      </c>
      <c r="T425" s="552">
        <v>0</v>
      </c>
      <c r="U425" s="552">
        <v>0</v>
      </c>
      <c r="V425" s="552">
        <v>0</v>
      </c>
      <c r="W425" s="552">
        <v>0</v>
      </c>
      <c r="X425" s="557">
        <f t="shared" si="96"/>
        <v>58</v>
      </c>
      <c r="Y425" s="557">
        <f t="shared" si="97"/>
        <v>10</v>
      </c>
      <c r="Z425" s="554">
        <f t="shared" si="80"/>
        <v>68</v>
      </c>
    </row>
    <row r="426" spans="1:26" ht="25.5" hidden="1" outlineLevel="1">
      <c r="A426" s="781"/>
      <c r="B426" s="781"/>
      <c r="C426" s="551" t="s">
        <v>558</v>
      </c>
      <c r="D426" s="552">
        <v>0</v>
      </c>
      <c r="E426" s="552">
        <v>0</v>
      </c>
      <c r="F426" s="552">
        <v>0</v>
      </c>
      <c r="G426" s="552">
        <v>0</v>
      </c>
      <c r="H426" s="553">
        <v>448</v>
      </c>
      <c r="I426" s="552">
        <v>0</v>
      </c>
      <c r="J426" s="552">
        <v>0</v>
      </c>
      <c r="K426" s="552">
        <v>0</v>
      </c>
      <c r="L426" s="552">
        <v>0</v>
      </c>
      <c r="M426" s="552">
        <v>0</v>
      </c>
      <c r="N426" s="552">
        <v>0</v>
      </c>
      <c r="O426" s="552">
        <v>0</v>
      </c>
      <c r="P426" s="552">
        <v>0</v>
      </c>
      <c r="Q426" s="552">
        <v>0</v>
      </c>
      <c r="R426" s="553">
        <v>49</v>
      </c>
      <c r="S426" s="552">
        <v>0</v>
      </c>
      <c r="T426" s="552">
        <v>0</v>
      </c>
      <c r="U426" s="552">
        <v>0</v>
      </c>
      <c r="V426" s="552">
        <v>0</v>
      </c>
      <c r="W426" s="552">
        <v>0</v>
      </c>
      <c r="X426" s="554">
        <f t="shared" si="96"/>
        <v>497</v>
      </c>
      <c r="Y426" s="554">
        <f t="shared" si="97"/>
        <v>0</v>
      </c>
      <c r="Z426" s="554">
        <f t="shared" si="80"/>
        <v>497</v>
      </c>
    </row>
    <row r="427" spans="1:26" ht="38.25" hidden="1" outlineLevel="1">
      <c r="A427" s="781"/>
      <c r="B427" s="781" t="s">
        <v>559</v>
      </c>
      <c r="C427" s="551" t="s">
        <v>560</v>
      </c>
      <c r="D427" s="552">
        <v>1</v>
      </c>
      <c r="E427" s="552">
        <v>0</v>
      </c>
      <c r="F427" s="553">
        <v>6</v>
      </c>
      <c r="G427" s="552">
        <v>4</v>
      </c>
      <c r="H427" s="553">
        <v>651</v>
      </c>
      <c r="I427" s="552">
        <v>0</v>
      </c>
      <c r="J427" s="552">
        <v>4</v>
      </c>
      <c r="K427" s="553">
        <v>12</v>
      </c>
      <c r="L427" s="553">
        <v>0</v>
      </c>
      <c r="M427" s="553">
        <v>486</v>
      </c>
      <c r="N427" s="552">
        <v>0</v>
      </c>
      <c r="O427" s="552">
        <v>0</v>
      </c>
      <c r="P427" s="553">
        <v>0</v>
      </c>
      <c r="Q427" s="552">
        <v>0</v>
      </c>
      <c r="R427" s="553">
        <v>23</v>
      </c>
      <c r="S427" s="552">
        <v>0</v>
      </c>
      <c r="T427" s="552">
        <v>0</v>
      </c>
      <c r="U427" s="553">
        <v>0</v>
      </c>
      <c r="V427" s="553">
        <v>0</v>
      </c>
      <c r="W427" s="553">
        <v>19</v>
      </c>
      <c r="X427" s="557">
        <f t="shared" si="96"/>
        <v>685</v>
      </c>
      <c r="Y427" s="557">
        <f t="shared" si="97"/>
        <v>521</v>
      </c>
      <c r="Z427" s="554">
        <f t="shared" si="80"/>
        <v>1206</v>
      </c>
    </row>
    <row r="428" spans="1:26" ht="25.5" hidden="1" outlineLevel="1">
      <c r="A428" s="781"/>
      <c r="B428" s="781"/>
      <c r="C428" s="551" t="s">
        <v>561</v>
      </c>
      <c r="D428" s="553">
        <v>0</v>
      </c>
      <c r="E428" s="553">
        <v>4</v>
      </c>
      <c r="F428" s="552">
        <v>15</v>
      </c>
      <c r="G428" s="552">
        <v>8</v>
      </c>
      <c r="H428" s="553">
        <v>363</v>
      </c>
      <c r="I428" s="552">
        <v>0</v>
      </c>
      <c r="J428" s="552">
        <v>0</v>
      </c>
      <c r="K428" s="552">
        <v>0</v>
      </c>
      <c r="L428" s="553">
        <v>0</v>
      </c>
      <c r="M428" s="553">
        <v>0</v>
      </c>
      <c r="N428" s="553">
        <v>0</v>
      </c>
      <c r="O428" s="553">
        <v>0</v>
      </c>
      <c r="P428" s="552">
        <v>0</v>
      </c>
      <c r="Q428" s="552">
        <v>0</v>
      </c>
      <c r="R428" s="553">
        <v>26</v>
      </c>
      <c r="S428" s="552">
        <v>0</v>
      </c>
      <c r="T428" s="552">
        <v>0</v>
      </c>
      <c r="U428" s="552">
        <v>0</v>
      </c>
      <c r="V428" s="553">
        <v>0</v>
      </c>
      <c r="W428" s="553">
        <v>0</v>
      </c>
      <c r="X428" s="557">
        <f t="shared" si="96"/>
        <v>416</v>
      </c>
      <c r="Y428" s="554">
        <f t="shared" si="97"/>
        <v>0</v>
      </c>
      <c r="Z428" s="554">
        <f t="shared" si="80"/>
        <v>416</v>
      </c>
    </row>
    <row r="429" spans="1:26" ht="63.75" hidden="1" outlineLevel="1">
      <c r="A429" s="781"/>
      <c r="B429" s="781"/>
      <c r="C429" s="551" t="s">
        <v>562</v>
      </c>
      <c r="D429" s="552">
        <v>1</v>
      </c>
      <c r="E429" s="552">
        <v>2</v>
      </c>
      <c r="F429" s="553">
        <v>15</v>
      </c>
      <c r="G429" s="552">
        <v>8</v>
      </c>
      <c r="H429" s="553">
        <v>678</v>
      </c>
      <c r="I429" s="552">
        <v>0</v>
      </c>
      <c r="J429" s="553">
        <v>0</v>
      </c>
      <c r="K429" s="552">
        <v>0</v>
      </c>
      <c r="L429" s="552">
        <v>4</v>
      </c>
      <c r="M429" s="553">
        <v>191</v>
      </c>
      <c r="N429" s="552">
        <v>0</v>
      </c>
      <c r="O429" s="552">
        <v>0</v>
      </c>
      <c r="P429" s="553">
        <v>0</v>
      </c>
      <c r="Q429" s="552">
        <v>0</v>
      </c>
      <c r="R429" s="553">
        <v>34</v>
      </c>
      <c r="S429" s="552">
        <v>0</v>
      </c>
      <c r="T429" s="553">
        <v>0</v>
      </c>
      <c r="U429" s="552">
        <v>0</v>
      </c>
      <c r="V429" s="552">
        <v>0</v>
      </c>
      <c r="W429" s="553">
        <v>7</v>
      </c>
      <c r="X429" s="557">
        <f t="shared" si="96"/>
        <v>738</v>
      </c>
      <c r="Y429" s="554">
        <f t="shared" si="97"/>
        <v>202</v>
      </c>
      <c r="Z429" s="554">
        <f t="shared" si="80"/>
        <v>940</v>
      </c>
    </row>
    <row r="430" spans="1:26" ht="25.5" hidden="1" outlineLevel="1">
      <c r="A430" s="781"/>
      <c r="B430" s="781"/>
      <c r="C430" s="551" t="s">
        <v>563</v>
      </c>
      <c r="D430" s="552">
        <v>2</v>
      </c>
      <c r="E430" s="552">
        <v>4</v>
      </c>
      <c r="F430" s="553">
        <v>12</v>
      </c>
      <c r="G430" s="552">
        <v>4</v>
      </c>
      <c r="H430" s="553">
        <v>629</v>
      </c>
      <c r="I430" s="552">
        <v>0</v>
      </c>
      <c r="J430" s="552">
        <v>2</v>
      </c>
      <c r="K430" s="553">
        <v>0</v>
      </c>
      <c r="L430" s="552">
        <v>0</v>
      </c>
      <c r="M430" s="553">
        <v>0</v>
      </c>
      <c r="N430" s="552">
        <v>0</v>
      </c>
      <c r="O430" s="552">
        <v>0</v>
      </c>
      <c r="P430" s="553">
        <v>0</v>
      </c>
      <c r="Q430" s="552">
        <v>0</v>
      </c>
      <c r="R430" s="553">
        <v>13</v>
      </c>
      <c r="S430" s="552">
        <v>0</v>
      </c>
      <c r="T430" s="552">
        <v>0</v>
      </c>
      <c r="U430" s="553">
        <v>0</v>
      </c>
      <c r="V430" s="552">
        <v>0</v>
      </c>
      <c r="W430" s="553">
        <v>0</v>
      </c>
      <c r="X430" s="557">
        <f t="shared" si="96"/>
        <v>664</v>
      </c>
      <c r="Y430" s="554">
        <f t="shared" si="97"/>
        <v>2</v>
      </c>
      <c r="Z430" s="554">
        <f t="shared" si="80"/>
        <v>666</v>
      </c>
    </row>
    <row r="431" spans="1:26" ht="25.5" hidden="1" outlineLevel="1">
      <c r="A431" s="781"/>
      <c r="B431" s="781"/>
      <c r="C431" s="551" t="s">
        <v>564</v>
      </c>
      <c r="D431" s="552">
        <v>0</v>
      </c>
      <c r="E431" s="552">
        <v>2</v>
      </c>
      <c r="F431" s="553">
        <v>0</v>
      </c>
      <c r="G431" s="552">
        <v>0</v>
      </c>
      <c r="H431" s="553">
        <v>282</v>
      </c>
      <c r="I431" s="552">
        <v>0</v>
      </c>
      <c r="J431" s="552">
        <v>0</v>
      </c>
      <c r="K431" s="552">
        <v>0</v>
      </c>
      <c r="L431" s="552">
        <v>0</v>
      </c>
      <c r="M431" s="553">
        <v>0</v>
      </c>
      <c r="N431" s="552">
        <v>0</v>
      </c>
      <c r="O431" s="552">
        <v>0</v>
      </c>
      <c r="P431" s="553">
        <v>0</v>
      </c>
      <c r="Q431" s="552">
        <v>0</v>
      </c>
      <c r="R431" s="553">
        <v>5</v>
      </c>
      <c r="S431" s="552">
        <v>0</v>
      </c>
      <c r="T431" s="552">
        <v>0</v>
      </c>
      <c r="U431" s="552">
        <v>0</v>
      </c>
      <c r="V431" s="552">
        <v>0</v>
      </c>
      <c r="W431" s="553">
        <v>0</v>
      </c>
      <c r="X431" s="554">
        <f t="shared" si="96"/>
        <v>289</v>
      </c>
      <c r="Y431" s="554">
        <f t="shared" si="97"/>
        <v>0</v>
      </c>
      <c r="Z431" s="554">
        <f t="shared" ref="Z431:Z495" si="98">+Y431+X431</f>
        <v>289</v>
      </c>
    </row>
    <row r="432" spans="1:26" ht="38.25" hidden="1" outlineLevel="1">
      <c r="A432" s="781"/>
      <c r="B432" s="781"/>
      <c r="C432" s="551" t="s">
        <v>565</v>
      </c>
      <c r="D432" s="552">
        <v>0</v>
      </c>
      <c r="E432" s="552">
        <v>2</v>
      </c>
      <c r="F432" s="552">
        <v>12</v>
      </c>
      <c r="G432" s="552">
        <v>0</v>
      </c>
      <c r="H432" s="553">
        <v>433</v>
      </c>
      <c r="I432" s="552">
        <v>0</v>
      </c>
      <c r="J432" s="552">
        <v>0</v>
      </c>
      <c r="K432" s="552">
        <v>0</v>
      </c>
      <c r="L432" s="552">
        <v>0</v>
      </c>
      <c r="M432" s="552">
        <v>47</v>
      </c>
      <c r="N432" s="552">
        <v>0</v>
      </c>
      <c r="O432" s="552">
        <v>0</v>
      </c>
      <c r="P432" s="552">
        <v>0</v>
      </c>
      <c r="Q432" s="552">
        <v>0</v>
      </c>
      <c r="R432" s="553">
        <v>38</v>
      </c>
      <c r="S432" s="552">
        <v>0</v>
      </c>
      <c r="T432" s="552">
        <v>0</v>
      </c>
      <c r="U432" s="552">
        <v>0</v>
      </c>
      <c r="V432" s="552">
        <v>0</v>
      </c>
      <c r="W432" s="552">
        <v>0</v>
      </c>
      <c r="X432" s="554">
        <f t="shared" si="96"/>
        <v>485</v>
      </c>
      <c r="Y432" s="554">
        <f t="shared" si="97"/>
        <v>47</v>
      </c>
      <c r="Z432" s="554">
        <f t="shared" si="98"/>
        <v>532</v>
      </c>
    </row>
    <row r="433" spans="1:26" ht="38.25" hidden="1" outlineLevel="1">
      <c r="A433" s="781"/>
      <c r="B433" s="781"/>
      <c r="C433" s="551" t="s">
        <v>566</v>
      </c>
      <c r="D433" s="553">
        <v>0</v>
      </c>
      <c r="E433" s="552">
        <v>2</v>
      </c>
      <c r="F433" s="552">
        <v>3</v>
      </c>
      <c r="G433" s="552">
        <v>0</v>
      </c>
      <c r="H433" s="553">
        <v>563</v>
      </c>
      <c r="I433" s="552">
        <v>0</v>
      </c>
      <c r="J433" s="552">
        <v>0</v>
      </c>
      <c r="K433" s="552">
        <v>0</v>
      </c>
      <c r="L433" s="552">
        <v>0</v>
      </c>
      <c r="M433" s="553">
        <v>118</v>
      </c>
      <c r="N433" s="553">
        <v>0</v>
      </c>
      <c r="O433" s="552">
        <v>0</v>
      </c>
      <c r="P433" s="552">
        <v>0</v>
      </c>
      <c r="Q433" s="552">
        <v>0</v>
      </c>
      <c r="R433" s="553">
        <v>12</v>
      </c>
      <c r="S433" s="552">
        <v>0</v>
      </c>
      <c r="T433" s="552">
        <v>0</v>
      </c>
      <c r="U433" s="552">
        <v>0</v>
      </c>
      <c r="V433" s="552">
        <v>0</v>
      </c>
      <c r="W433" s="553">
        <v>2</v>
      </c>
      <c r="X433" s="557">
        <f t="shared" si="96"/>
        <v>580</v>
      </c>
      <c r="Y433" s="557">
        <f t="shared" si="97"/>
        <v>120</v>
      </c>
      <c r="Z433" s="554">
        <f t="shared" si="98"/>
        <v>700</v>
      </c>
    </row>
    <row r="434" spans="1:26" ht="63.75" hidden="1" outlineLevel="1">
      <c r="A434" s="781"/>
      <c r="B434" s="781"/>
      <c r="C434" s="551" t="s">
        <v>567</v>
      </c>
      <c r="D434" s="552">
        <v>3</v>
      </c>
      <c r="E434" s="553">
        <v>2</v>
      </c>
      <c r="F434" s="552">
        <v>3</v>
      </c>
      <c r="G434" s="553">
        <v>4</v>
      </c>
      <c r="H434" s="553">
        <v>193</v>
      </c>
      <c r="I434" s="552">
        <v>0</v>
      </c>
      <c r="J434" s="552">
        <v>0</v>
      </c>
      <c r="K434" s="552">
        <v>3</v>
      </c>
      <c r="L434" s="552">
        <v>0</v>
      </c>
      <c r="M434" s="552">
        <v>88</v>
      </c>
      <c r="N434" s="552">
        <v>0</v>
      </c>
      <c r="O434" s="553">
        <v>0</v>
      </c>
      <c r="P434" s="552">
        <v>0</v>
      </c>
      <c r="Q434" s="553">
        <v>0</v>
      </c>
      <c r="R434" s="553">
        <v>1</v>
      </c>
      <c r="S434" s="552">
        <v>0</v>
      </c>
      <c r="T434" s="552">
        <v>0</v>
      </c>
      <c r="U434" s="552">
        <v>0</v>
      </c>
      <c r="V434" s="552">
        <v>0</v>
      </c>
      <c r="W434" s="552">
        <v>0</v>
      </c>
      <c r="X434" s="554">
        <f t="shared" si="96"/>
        <v>206</v>
      </c>
      <c r="Y434" s="554">
        <f t="shared" si="97"/>
        <v>91</v>
      </c>
      <c r="Z434" s="554">
        <f t="shared" si="98"/>
        <v>297</v>
      </c>
    </row>
    <row r="435" spans="1:26" ht="63.75" hidden="1" outlineLevel="1">
      <c r="A435" s="781"/>
      <c r="B435" s="781"/>
      <c r="C435" s="551" t="s">
        <v>568</v>
      </c>
      <c r="D435" s="553">
        <v>5</v>
      </c>
      <c r="E435" s="553">
        <v>18</v>
      </c>
      <c r="F435" s="553">
        <v>59</v>
      </c>
      <c r="G435" s="553">
        <v>24</v>
      </c>
      <c r="H435" s="553">
        <v>2983</v>
      </c>
      <c r="I435" s="553">
        <v>1</v>
      </c>
      <c r="J435" s="552">
        <v>2</v>
      </c>
      <c r="K435" s="553">
        <v>15</v>
      </c>
      <c r="L435" s="553">
        <v>12</v>
      </c>
      <c r="M435" s="553">
        <v>1215</v>
      </c>
      <c r="N435" s="553">
        <v>0</v>
      </c>
      <c r="O435" s="553">
        <v>0</v>
      </c>
      <c r="P435" s="553">
        <v>4</v>
      </c>
      <c r="Q435" s="553">
        <v>0</v>
      </c>
      <c r="R435" s="553">
        <v>136</v>
      </c>
      <c r="S435" s="553">
        <v>0</v>
      </c>
      <c r="T435" s="552">
        <v>0</v>
      </c>
      <c r="U435" s="553">
        <v>0</v>
      </c>
      <c r="V435" s="553">
        <v>0</v>
      </c>
      <c r="W435" s="553">
        <v>16</v>
      </c>
      <c r="X435" s="557">
        <f t="shared" si="96"/>
        <v>3229</v>
      </c>
      <c r="Y435" s="557">
        <f t="shared" si="97"/>
        <v>1261</v>
      </c>
      <c r="Z435" s="554">
        <f t="shared" si="98"/>
        <v>4490</v>
      </c>
    </row>
    <row r="436" spans="1:26" ht="25.5" hidden="1" outlineLevel="1">
      <c r="A436" s="781"/>
      <c r="B436" s="781" t="s">
        <v>569</v>
      </c>
      <c r="C436" s="551" t="s">
        <v>570</v>
      </c>
      <c r="D436" s="552">
        <v>11</v>
      </c>
      <c r="E436" s="553">
        <v>16</v>
      </c>
      <c r="F436" s="553">
        <v>24</v>
      </c>
      <c r="G436" s="553">
        <v>4</v>
      </c>
      <c r="H436" s="553">
        <v>1109</v>
      </c>
      <c r="I436" s="552">
        <v>5</v>
      </c>
      <c r="J436" s="553">
        <v>12</v>
      </c>
      <c r="K436" s="553">
        <v>15</v>
      </c>
      <c r="L436" s="552">
        <v>12</v>
      </c>
      <c r="M436" s="553">
        <v>588</v>
      </c>
      <c r="N436" s="552">
        <v>0</v>
      </c>
      <c r="O436" s="553">
        <v>0</v>
      </c>
      <c r="P436" s="553">
        <v>0</v>
      </c>
      <c r="Q436" s="553">
        <v>0</v>
      </c>
      <c r="R436" s="553">
        <v>34</v>
      </c>
      <c r="S436" s="552">
        <v>0</v>
      </c>
      <c r="T436" s="553">
        <v>0</v>
      </c>
      <c r="U436" s="553">
        <v>0</v>
      </c>
      <c r="V436" s="552">
        <v>0</v>
      </c>
      <c r="W436" s="553">
        <v>1</v>
      </c>
      <c r="X436" s="557">
        <f t="shared" si="96"/>
        <v>1198</v>
      </c>
      <c r="Y436" s="554">
        <f t="shared" si="97"/>
        <v>633</v>
      </c>
      <c r="Z436" s="554">
        <f t="shared" si="98"/>
        <v>1831</v>
      </c>
    </row>
    <row r="437" spans="1:26" ht="25.5" hidden="1" outlineLevel="1">
      <c r="A437" s="781"/>
      <c r="B437" s="781"/>
      <c r="C437" s="551" t="s">
        <v>571</v>
      </c>
      <c r="D437" s="552">
        <v>3</v>
      </c>
      <c r="E437" s="552">
        <v>4</v>
      </c>
      <c r="F437" s="552">
        <v>9</v>
      </c>
      <c r="G437" s="553">
        <v>8</v>
      </c>
      <c r="H437" s="553">
        <v>804</v>
      </c>
      <c r="I437" s="552">
        <v>0</v>
      </c>
      <c r="J437" s="552">
        <v>4</v>
      </c>
      <c r="K437" s="552">
        <v>0</v>
      </c>
      <c r="L437" s="552">
        <v>4</v>
      </c>
      <c r="M437" s="553">
        <v>178</v>
      </c>
      <c r="N437" s="552">
        <v>0</v>
      </c>
      <c r="O437" s="552">
        <v>0</v>
      </c>
      <c r="P437" s="552">
        <v>0</v>
      </c>
      <c r="Q437" s="553">
        <v>0</v>
      </c>
      <c r="R437" s="553">
        <v>12</v>
      </c>
      <c r="S437" s="552">
        <v>0</v>
      </c>
      <c r="T437" s="552">
        <v>0</v>
      </c>
      <c r="U437" s="552">
        <v>0</v>
      </c>
      <c r="V437" s="552">
        <v>0</v>
      </c>
      <c r="W437" s="553">
        <v>3</v>
      </c>
      <c r="X437" s="557">
        <f t="shared" si="96"/>
        <v>840</v>
      </c>
      <c r="Y437" s="554">
        <f t="shared" si="97"/>
        <v>189</v>
      </c>
      <c r="Z437" s="554">
        <f t="shared" si="98"/>
        <v>1029</v>
      </c>
    </row>
    <row r="438" spans="1:26" ht="25.5" hidden="1" outlineLevel="1">
      <c r="A438" s="781"/>
      <c r="B438" s="781"/>
      <c r="C438" s="551" t="s">
        <v>572</v>
      </c>
      <c r="D438" s="552">
        <v>4</v>
      </c>
      <c r="E438" s="553">
        <v>6</v>
      </c>
      <c r="F438" s="553">
        <v>27</v>
      </c>
      <c r="G438" s="553">
        <v>0</v>
      </c>
      <c r="H438" s="553">
        <v>862</v>
      </c>
      <c r="I438" s="553">
        <v>0</v>
      </c>
      <c r="J438" s="553">
        <v>0</v>
      </c>
      <c r="K438" s="553">
        <v>3</v>
      </c>
      <c r="L438" s="552">
        <v>0</v>
      </c>
      <c r="M438" s="553">
        <v>185</v>
      </c>
      <c r="N438" s="552">
        <v>0</v>
      </c>
      <c r="O438" s="553">
        <v>0</v>
      </c>
      <c r="P438" s="553">
        <v>0</v>
      </c>
      <c r="Q438" s="553">
        <v>0</v>
      </c>
      <c r="R438" s="553">
        <v>22</v>
      </c>
      <c r="S438" s="553">
        <v>0</v>
      </c>
      <c r="T438" s="553">
        <v>0</v>
      </c>
      <c r="U438" s="553">
        <v>0</v>
      </c>
      <c r="V438" s="552">
        <v>0</v>
      </c>
      <c r="W438" s="553">
        <v>5</v>
      </c>
      <c r="X438" s="557">
        <f t="shared" si="96"/>
        <v>921</v>
      </c>
      <c r="Y438" s="554">
        <f t="shared" si="97"/>
        <v>193</v>
      </c>
      <c r="Z438" s="554">
        <f t="shared" si="98"/>
        <v>1114</v>
      </c>
    </row>
    <row r="439" spans="1:26" ht="51" hidden="1" outlineLevel="1">
      <c r="A439" s="781"/>
      <c r="B439" s="781"/>
      <c r="C439" s="551" t="s">
        <v>573</v>
      </c>
      <c r="D439" s="552">
        <v>0</v>
      </c>
      <c r="E439" s="552">
        <v>4</v>
      </c>
      <c r="F439" s="553">
        <v>6</v>
      </c>
      <c r="G439" s="553">
        <v>0</v>
      </c>
      <c r="H439" s="553">
        <v>467</v>
      </c>
      <c r="I439" s="552">
        <v>0</v>
      </c>
      <c r="J439" s="552">
        <v>2</v>
      </c>
      <c r="K439" s="552">
        <v>9</v>
      </c>
      <c r="L439" s="552">
        <v>0</v>
      </c>
      <c r="M439" s="553">
        <v>107</v>
      </c>
      <c r="N439" s="552">
        <v>0</v>
      </c>
      <c r="O439" s="552">
        <v>0</v>
      </c>
      <c r="P439" s="553">
        <v>0</v>
      </c>
      <c r="Q439" s="553">
        <v>0</v>
      </c>
      <c r="R439" s="553">
        <v>9</v>
      </c>
      <c r="S439" s="552">
        <v>0</v>
      </c>
      <c r="T439" s="552">
        <v>0</v>
      </c>
      <c r="U439" s="552">
        <v>0</v>
      </c>
      <c r="V439" s="552">
        <v>0</v>
      </c>
      <c r="W439" s="553">
        <v>3</v>
      </c>
      <c r="X439" s="554">
        <f t="shared" si="96"/>
        <v>486</v>
      </c>
      <c r="Y439" s="554">
        <f t="shared" si="97"/>
        <v>121</v>
      </c>
      <c r="Z439" s="554">
        <f t="shared" si="98"/>
        <v>607</v>
      </c>
    </row>
    <row r="440" spans="1:26" ht="38.25" hidden="1" outlineLevel="1">
      <c r="A440" s="781"/>
      <c r="B440" s="781"/>
      <c r="C440" s="551" t="s">
        <v>574</v>
      </c>
      <c r="D440" s="553">
        <v>0</v>
      </c>
      <c r="E440" s="553">
        <v>0</v>
      </c>
      <c r="F440" s="552">
        <v>3</v>
      </c>
      <c r="G440" s="552">
        <v>4</v>
      </c>
      <c r="H440" s="553">
        <v>249</v>
      </c>
      <c r="I440" s="552">
        <v>0</v>
      </c>
      <c r="J440" s="552">
        <v>0</v>
      </c>
      <c r="K440" s="552">
        <v>0</v>
      </c>
      <c r="L440" s="552">
        <v>0</v>
      </c>
      <c r="M440" s="552">
        <v>28</v>
      </c>
      <c r="N440" s="553">
        <v>0</v>
      </c>
      <c r="O440" s="553">
        <v>0</v>
      </c>
      <c r="P440" s="552">
        <v>0</v>
      </c>
      <c r="Q440" s="552">
        <v>0</v>
      </c>
      <c r="R440" s="553">
        <v>0</v>
      </c>
      <c r="S440" s="552">
        <v>0</v>
      </c>
      <c r="T440" s="552">
        <v>0</v>
      </c>
      <c r="U440" s="552">
        <v>0</v>
      </c>
      <c r="V440" s="552">
        <v>0</v>
      </c>
      <c r="W440" s="552">
        <v>0</v>
      </c>
      <c r="X440" s="554">
        <f t="shared" si="96"/>
        <v>256</v>
      </c>
      <c r="Y440" s="554">
        <f t="shared" si="97"/>
        <v>28</v>
      </c>
      <c r="Z440" s="554">
        <f t="shared" si="98"/>
        <v>284</v>
      </c>
    </row>
    <row r="441" spans="1:26" ht="38.25" hidden="1" outlineLevel="1">
      <c r="A441" s="781"/>
      <c r="B441" s="781"/>
      <c r="C441" s="551" t="s">
        <v>575</v>
      </c>
      <c r="D441" s="553">
        <v>6</v>
      </c>
      <c r="E441" s="553">
        <v>26</v>
      </c>
      <c r="F441" s="553">
        <v>57</v>
      </c>
      <c r="G441" s="553">
        <v>12</v>
      </c>
      <c r="H441" s="553">
        <v>3303</v>
      </c>
      <c r="I441" s="552">
        <v>0</v>
      </c>
      <c r="J441" s="552">
        <v>2</v>
      </c>
      <c r="K441" s="552">
        <v>3</v>
      </c>
      <c r="L441" s="552">
        <v>0</v>
      </c>
      <c r="M441" s="552">
        <v>69</v>
      </c>
      <c r="N441" s="553">
        <v>0</v>
      </c>
      <c r="O441" s="553">
        <v>0</v>
      </c>
      <c r="P441" s="553">
        <v>0</v>
      </c>
      <c r="Q441" s="553">
        <v>0</v>
      </c>
      <c r="R441" s="553">
        <v>78</v>
      </c>
      <c r="S441" s="552">
        <v>0</v>
      </c>
      <c r="T441" s="552">
        <v>0</v>
      </c>
      <c r="U441" s="552">
        <v>0</v>
      </c>
      <c r="V441" s="552">
        <v>0</v>
      </c>
      <c r="W441" s="552">
        <v>0</v>
      </c>
      <c r="X441" s="557">
        <f t="shared" si="96"/>
        <v>3482</v>
      </c>
      <c r="Y441" s="557">
        <f t="shared" si="97"/>
        <v>74</v>
      </c>
      <c r="Z441" s="554">
        <f t="shared" si="98"/>
        <v>3556</v>
      </c>
    </row>
    <row r="442" spans="1:26" ht="51" hidden="1" outlineLevel="1">
      <c r="A442" s="781"/>
      <c r="B442" s="781"/>
      <c r="C442" s="551" t="s">
        <v>576</v>
      </c>
      <c r="D442" s="553">
        <v>2</v>
      </c>
      <c r="E442" s="553">
        <v>12</v>
      </c>
      <c r="F442" s="553">
        <v>18</v>
      </c>
      <c r="G442" s="553">
        <v>0</v>
      </c>
      <c r="H442" s="553">
        <v>918</v>
      </c>
      <c r="I442" s="553">
        <v>3</v>
      </c>
      <c r="J442" s="552">
        <v>0</v>
      </c>
      <c r="K442" s="552">
        <v>3</v>
      </c>
      <c r="L442" s="552">
        <v>0</v>
      </c>
      <c r="M442" s="553">
        <v>68</v>
      </c>
      <c r="N442" s="553">
        <v>0</v>
      </c>
      <c r="O442" s="553">
        <v>0</v>
      </c>
      <c r="P442" s="553">
        <v>0</v>
      </c>
      <c r="Q442" s="553">
        <v>0</v>
      </c>
      <c r="R442" s="553">
        <v>22</v>
      </c>
      <c r="S442" s="553">
        <v>0</v>
      </c>
      <c r="T442" s="552">
        <v>0</v>
      </c>
      <c r="U442" s="552">
        <v>0</v>
      </c>
      <c r="V442" s="552">
        <v>0</v>
      </c>
      <c r="W442" s="553">
        <v>0</v>
      </c>
      <c r="X442" s="554">
        <f t="shared" si="96"/>
        <v>972</v>
      </c>
      <c r="Y442" s="554">
        <f t="shared" si="97"/>
        <v>74</v>
      </c>
      <c r="Z442" s="554">
        <f t="shared" si="98"/>
        <v>1046</v>
      </c>
    </row>
    <row r="443" spans="1:26" ht="25.5" hidden="1" outlineLevel="1">
      <c r="A443" s="781"/>
      <c r="B443" s="781"/>
      <c r="C443" s="551" t="s">
        <v>577</v>
      </c>
      <c r="D443" s="552">
        <v>0</v>
      </c>
      <c r="E443" s="552">
        <v>0</v>
      </c>
      <c r="F443" s="552">
        <v>0</v>
      </c>
      <c r="G443" s="552">
        <v>0</v>
      </c>
      <c r="H443" s="553">
        <v>7</v>
      </c>
      <c r="I443" s="552">
        <v>0</v>
      </c>
      <c r="J443" s="552">
        <v>0</v>
      </c>
      <c r="K443" s="552">
        <v>0</v>
      </c>
      <c r="L443" s="552">
        <v>0</v>
      </c>
      <c r="M443" s="552">
        <v>10</v>
      </c>
      <c r="N443" s="552">
        <v>0</v>
      </c>
      <c r="O443" s="552">
        <v>0</v>
      </c>
      <c r="P443" s="552">
        <v>0</v>
      </c>
      <c r="Q443" s="552">
        <v>0</v>
      </c>
      <c r="R443" s="553">
        <v>0</v>
      </c>
      <c r="S443" s="552">
        <v>0</v>
      </c>
      <c r="T443" s="552">
        <v>0</v>
      </c>
      <c r="U443" s="552">
        <v>0</v>
      </c>
      <c r="V443" s="552">
        <v>0</v>
      </c>
      <c r="W443" s="552">
        <v>0</v>
      </c>
      <c r="X443" s="557">
        <f t="shared" si="96"/>
        <v>7</v>
      </c>
      <c r="Y443" s="557">
        <f t="shared" si="97"/>
        <v>10</v>
      </c>
      <c r="Z443" s="554">
        <f t="shared" si="98"/>
        <v>17</v>
      </c>
    </row>
    <row r="444" spans="1:26" ht="38.25" hidden="1" outlineLevel="1">
      <c r="A444" s="781"/>
      <c r="B444" s="781"/>
      <c r="C444" s="551" t="s">
        <v>578</v>
      </c>
      <c r="D444" s="552">
        <v>0</v>
      </c>
      <c r="E444" s="553">
        <v>4</v>
      </c>
      <c r="F444" s="553">
        <v>6</v>
      </c>
      <c r="G444" s="552">
        <v>0</v>
      </c>
      <c r="H444" s="553">
        <v>819</v>
      </c>
      <c r="I444" s="552">
        <v>0</v>
      </c>
      <c r="J444" s="552">
        <v>2</v>
      </c>
      <c r="K444" s="552">
        <v>0</v>
      </c>
      <c r="L444" s="552">
        <v>0</v>
      </c>
      <c r="M444" s="553">
        <v>15</v>
      </c>
      <c r="N444" s="552">
        <v>0</v>
      </c>
      <c r="O444" s="553">
        <v>0</v>
      </c>
      <c r="P444" s="553">
        <v>0</v>
      </c>
      <c r="Q444" s="552">
        <v>0</v>
      </c>
      <c r="R444" s="553">
        <v>18</v>
      </c>
      <c r="S444" s="552">
        <v>0</v>
      </c>
      <c r="T444" s="552">
        <v>0</v>
      </c>
      <c r="U444" s="552">
        <v>0</v>
      </c>
      <c r="V444" s="552">
        <v>0</v>
      </c>
      <c r="W444" s="553">
        <v>0</v>
      </c>
      <c r="X444" s="557">
        <f t="shared" si="96"/>
        <v>847</v>
      </c>
      <c r="Y444" s="554">
        <f t="shared" si="97"/>
        <v>17</v>
      </c>
      <c r="Z444" s="554">
        <f t="shared" si="98"/>
        <v>864</v>
      </c>
    </row>
    <row r="445" spans="1:26" ht="51" hidden="1" outlineLevel="1">
      <c r="A445" s="781"/>
      <c r="B445" s="781" t="s">
        <v>579</v>
      </c>
      <c r="C445" s="551" t="s">
        <v>580</v>
      </c>
      <c r="D445" s="552">
        <v>0</v>
      </c>
      <c r="E445" s="552">
        <v>0</v>
      </c>
      <c r="F445" s="552">
        <v>0</v>
      </c>
      <c r="G445" s="552">
        <v>0</v>
      </c>
      <c r="H445" s="552">
        <v>21</v>
      </c>
      <c r="I445" s="552">
        <v>0</v>
      </c>
      <c r="J445" s="552">
        <v>0</v>
      </c>
      <c r="K445" s="553">
        <v>0</v>
      </c>
      <c r="L445" s="552">
        <v>0</v>
      </c>
      <c r="M445" s="552">
        <v>0</v>
      </c>
      <c r="N445" s="552">
        <v>0</v>
      </c>
      <c r="O445" s="552">
        <v>0</v>
      </c>
      <c r="P445" s="552">
        <v>0</v>
      </c>
      <c r="Q445" s="552">
        <v>0</v>
      </c>
      <c r="R445" s="552">
        <v>0</v>
      </c>
      <c r="S445" s="552">
        <v>0</v>
      </c>
      <c r="T445" s="552">
        <v>0</v>
      </c>
      <c r="U445" s="553">
        <v>0</v>
      </c>
      <c r="V445" s="552">
        <v>0</v>
      </c>
      <c r="W445" s="552">
        <v>0</v>
      </c>
      <c r="X445" s="557">
        <f t="shared" si="96"/>
        <v>21</v>
      </c>
      <c r="Y445" s="554">
        <f t="shared" si="97"/>
        <v>0</v>
      </c>
      <c r="Z445" s="554">
        <f t="shared" si="98"/>
        <v>21</v>
      </c>
    </row>
    <row r="446" spans="1:26" ht="63.75" hidden="1" outlineLevel="1">
      <c r="A446" s="781"/>
      <c r="B446" s="781"/>
      <c r="C446" s="551" t="s">
        <v>581</v>
      </c>
      <c r="D446" s="552">
        <v>1</v>
      </c>
      <c r="E446" s="552">
        <v>0</v>
      </c>
      <c r="F446" s="552">
        <v>0</v>
      </c>
      <c r="G446" s="552">
        <v>0</v>
      </c>
      <c r="H446" s="553">
        <v>350</v>
      </c>
      <c r="I446" s="553">
        <v>0</v>
      </c>
      <c r="J446" s="552">
        <v>0</v>
      </c>
      <c r="K446" s="552">
        <v>0</v>
      </c>
      <c r="L446" s="552">
        <v>0</v>
      </c>
      <c r="M446" s="552">
        <v>23</v>
      </c>
      <c r="N446" s="552">
        <v>0</v>
      </c>
      <c r="O446" s="552">
        <v>0</v>
      </c>
      <c r="P446" s="552">
        <v>0</v>
      </c>
      <c r="Q446" s="552">
        <v>0</v>
      </c>
      <c r="R446" s="553">
        <v>15</v>
      </c>
      <c r="S446" s="553">
        <v>0</v>
      </c>
      <c r="T446" s="552">
        <v>0</v>
      </c>
      <c r="U446" s="552">
        <v>0</v>
      </c>
      <c r="V446" s="552">
        <v>0</v>
      </c>
      <c r="W446" s="552">
        <v>0</v>
      </c>
      <c r="X446" s="557">
        <f t="shared" si="96"/>
        <v>366</v>
      </c>
      <c r="Y446" s="554">
        <f t="shared" si="97"/>
        <v>23</v>
      </c>
      <c r="Z446" s="554">
        <f t="shared" si="98"/>
        <v>389</v>
      </c>
    </row>
    <row r="447" spans="1:26" ht="63.75" hidden="1" outlineLevel="1">
      <c r="A447" s="781"/>
      <c r="B447" s="781" t="s">
        <v>582</v>
      </c>
      <c r="C447" s="551" t="s">
        <v>583</v>
      </c>
      <c r="D447" s="552">
        <v>0</v>
      </c>
      <c r="E447" s="552">
        <v>0</v>
      </c>
      <c r="F447" s="553">
        <v>0</v>
      </c>
      <c r="G447" s="552">
        <v>0</v>
      </c>
      <c r="H447" s="553">
        <v>248</v>
      </c>
      <c r="I447" s="552">
        <v>0</v>
      </c>
      <c r="J447" s="552">
        <v>0</v>
      </c>
      <c r="K447" s="552">
        <v>0</v>
      </c>
      <c r="L447" s="552">
        <v>0</v>
      </c>
      <c r="M447" s="552">
        <v>59</v>
      </c>
      <c r="N447" s="552">
        <v>0</v>
      </c>
      <c r="O447" s="552">
        <v>0</v>
      </c>
      <c r="P447" s="553">
        <v>0</v>
      </c>
      <c r="Q447" s="552">
        <v>0</v>
      </c>
      <c r="R447" s="553">
        <v>7</v>
      </c>
      <c r="S447" s="552">
        <v>0</v>
      </c>
      <c r="T447" s="552">
        <v>0</v>
      </c>
      <c r="U447" s="552">
        <v>0</v>
      </c>
      <c r="V447" s="552">
        <v>0</v>
      </c>
      <c r="W447" s="552">
        <v>35</v>
      </c>
      <c r="X447" s="554">
        <f t="shared" si="96"/>
        <v>255</v>
      </c>
      <c r="Y447" s="554">
        <f t="shared" si="97"/>
        <v>94</v>
      </c>
      <c r="Z447" s="554">
        <f t="shared" si="98"/>
        <v>349</v>
      </c>
    </row>
    <row r="448" spans="1:26" ht="25.5" hidden="1" outlineLevel="1">
      <c r="A448" s="781"/>
      <c r="B448" s="781"/>
      <c r="C448" s="551" t="s">
        <v>584</v>
      </c>
      <c r="D448" s="552">
        <v>1</v>
      </c>
      <c r="E448" s="552">
        <v>4</v>
      </c>
      <c r="F448" s="552">
        <v>0</v>
      </c>
      <c r="G448" s="552">
        <v>0</v>
      </c>
      <c r="H448" s="553">
        <v>252</v>
      </c>
      <c r="I448" s="552">
        <v>0</v>
      </c>
      <c r="J448" s="552">
        <v>0</v>
      </c>
      <c r="K448" s="552">
        <v>0</v>
      </c>
      <c r="L448" s="552">
        <v>0</v>
      </c>
      <c r="M448" s="552">
        <v>9</v>
      </c>
      <c r="N448" s="552">
        <v>0</v>
      </c>
      <c r="O448" s="552">
        <v>0</v>
      </c>
      <c r="P448" s="552">
        <v>0</v>
      </c>
      <c r="Q448" s="552">
        <v>0</v>
      </c>
      <c r="R448" s="553">
        <v>7</v>
      </c>
      <c r="S448" s="552">
        <v>0</v>
      </c>
      <c r="T448" s="552">
        <v>0</v>
      </c>
      <c r="U448" s="552">
        <v>0</v>
      </c>
      <c r="V448" s="552">
        <v>0</v>
      </c>
      <c r="W448" s="552">
        <v>0</v>
      </c>
      <c r="X448" s="554">
        <f t="shared" si="96"/>
        <v>264</v>
      </c>
      <c r="Y448" s="554">
        <f t="shared" si="97"/>
        <v>9</v>
      </c>
      <c r="Z448" s="554">
        <f t="shared" si="98"/>
        <v>273</v>
      </c>
    </row>
    <row r="449" spans="1:26" ht="51" hidden="1" outlineLevel="1">
      <c r="A449" s="781"/>
      <c r="B449" s="781"/>
      <c r="C449" s="551" t="s">
        <v>585</v>
      </c>
      <c r="D449" s="552">
        <v>0</v>
      </c>
      <c r="E449" s="552">
        <v>2</v>
      </c>
      <c r="F449" s="552">
        <v>0</v>
      </c>
      <c r="G449" s="552">
        <v>0</v>
      </c>
      <c r="H449" s="553">
        <v>152</v>
      </c>
      <c r="I449" s="552">
        <v>0</v>
      </c>
      <c r="J449" s="552">
        <v>0</v>
      </c>
      <c r="K449" s="552">
        <v>0</v>
      </c>
      <c r="L449" s="552">
        <v>0</v>
      </c>
      <c r="M449" s="552">
        <v>0</v>
      </c>
      <c r="N449" s="552">
        <v>0</v>
      </c>
      <c r="O449" s="552">
        <v>0</v>
      </c>
      <c r="P449" s="552">
        <v>0</v>
      </c>
      <c r="Q449" s="552">
        <v>0</v>
      </c>
      <c r="R449" s="553">
        <v>4</v>
      </c>
      <c r="S449" s="552">
        <v>0</v>
      </c>
      <c r="T449" s="552">
        <v>0</v>
      </c>
      <c r="U449" s="552">
        <v>0</v>
      </c>
      <c r="V449" s="552">
        <v>0</v>
      </c>
      <c r="W449" s="552">
        <v>0</v>
      </c>
      <c r="X449" s="557">
        <f t="shared" si="96"/>
        <v>158</v>
      </c>
      <c r="Y449" s="557">
        <f t="shared" si="97"/>
        <v>0</v>
      </c>
      <c r="Z449" s="554">
        <f t="shared" si="98"/>
        <v>158</v>
      </c>
    </row>
    <row r="450" spans="1:26" ht="51" hidden="1" outlineLevel="1">
      <c r="A450" s="781"/>
      <c r="B450" s="781"/>
      <c r="C450" s="551" t="s">
        <v>586</v>
      </c>
      <c r="D450" s="552">
        <v>0</v>
      </c>
      <c r="E450" s="552">
        <v>0</v>
      </c>
      <c r="F450" s="552">
        <v>0</v>
      </c>
      <c r="G450" s="552">
        <v>0</v>
      </c>
      <c r="H450" s="553">
        <v>157</v>
      </c>
      <c r="I450" s="552">
        <v>0</v>
      </c>
      <c r="J450" s="552">
        <v>0</v>
      </c>
      <c r="K450" s="552">
        <v>0</v>
      </c>
      <c r="L450" s="552">
        <v>0</v>
      </c>
      <c r="M450" s="552">
        <v>0</v>
      </c>
      <c r="N450" s="552">
        <v>0</v>
      </c>
      <c r="O450" s="552">
        <v>0</v>
      </c>
      <c r="P450" s="552">
        <v>0</v>
      </c>
      <c r="Q450" s="552">
        <v>0</v>
      </c>
      <c r="R450" s="553">
        <v>4</v>
      </c>
      <c r="S450" s="552">
        <v>0</v>
      </c>
      <c r="T450" s="552">
        <v>0</v>
      </c>
      <c r="U450" s="552">
        <v>0</v>
      </c>
      <c r="V450" s="552">
        <v>0</v>
      </c>
      <c r="W450" s="552">
        <v>0</v>
      </c>
      <c r="X450" s="554">
        <f t="shared" si="96"/>
        <v>161</v>
      </c>
      <c r="Y450" s="554">
        <f t="shared" si="97"/>
        <v>0</v>
      </c>
      <c r="Z450" s="554">
        <f t="shared" si="98"/>
        <v>161</v>
      </c>
    </row>
    <row r="451" spans="1:26" ht="38.25" hidden="1" outlineLevel="1">
      <c r="A451" s="781"/>
      <c r="B451" s="781"/>
      <c r="C451" s="551" t="s">
        <v>587</v>
      </c>
      <c r="D451" s="552">
        <v>0</v>
      </c>
      <c r="E451" s="552">
        <v>0</v>
      </c>
      <c r="F451" s="552">
        <v>0</v>
      </c>
      <c r="G451" s="552">
        <v>0</v>
      </c>
      <c r="H451" s="553">
        <v>181</v>
      </c>
      <c r="I451" s="552">
        <v>0</v>
      </c>
      <c r="J451" s="552">
        <v>0</v>
      </c>
      <c r="K451" s="552">
        <v>0</v>
      </c>
      <c r="L451" s="552">
        <v>0</v>
      </c>
      <c r="M451" s="553">
        <v>10</v>
      </c>
      <c r="N451" s="552">
        <v>0</v>
      </c>
      <c r="O451" s="552">
        <v>0</v>
      </c>
      <c r="P451" s="552">
        <v>0</v>
      </c>
      <c r="Q451" s="552">
        <v>0</v>
      </c>
      <c r="R451" s="553">
        <v>9</v>
      </c>
      <c r="S451" s="552">
        <v>0</v>
      </c>
      <c r="T451" s="552">
        <v>0</v>
      </c>
      <c r="U451" s="552">
        <v>0</v>
      </c>
      <c r="V451" s="552">
        <v>0</v>
      </c>
      <c r="W451" s="553">
        <v>0</v>
      </c>
      <c r="X451" s="557">
        <f t="shared" si="96"/>
        <v>190</v>
      </c>
      <c r="Y451" s="557">
        <f t="shared" si="97"/>
        <v>10</v>
      </c>
      <c r="Z451" s="554">
        <f t="shared" si="98"/>
        <v>200</v>
      </c>
    </row>
    <row r="452" spans="1:26" ht="38.25" hidden="1" outlineLevel="1">
      <c r="A452" s="781"/>
      <c r="B452" s="781"/>
      <c r="C452" s="551" t="s">
        <v>588</v>
      </c>
      <c r="D452" s="552">
        <v>0</v>
      </c>
      <c r="E452" s="552">
        <v>0</v>
      </c>
      <c r="F452" s="552">
        <v>0</v>
      </c>
      <c r="G452" s="552">
        <v>0</v>
      </c>
      <c r="H452" s="552">
        <v>30</v>
      </c>
      <c r="I452" s="552">
        <v>0</v>
      </c>
      <c r="J452" s="552">
        <v>0</v>
      </c>
      <c r="K452" s="552">
        <v>0</v>
      </c>
      <c r="L452" s="552">
        <v>0</v>
      </c>
      <c r="M452" s="552">
        <v>0</v>
      </c>
      <c r="N452" s="552">
        <v>0</v>
      </c>
      <c r="O452" s="552">
        <v>0</v>
      </c>
      <c r="P452" s="552">
        <v>0</v>
      </c>
      <c r="Q452" s="552">
        <v>0</v>
      </c>
      <c r="R452" s="552">
        <v>1</v>
      </c>
      <c r="S452" s="552">
        <v>0</v>
      </c>
      <c r="T452" s="552">
        <v>0</v>
      </c>
      <c r="U452" s="552">
        <v>0</v>
      </c>
      <c r="V452" s="552">
        <v>0</v>
      </c>
      <c r="W452" s="552">
        <v>0</v>
      </c>
      <c r="X452" s="557">
        <f t="shared" si="96"/>
        <v>31</v>
      </c>
      <c r="Y452" s="554">
        <f t="shared" si="97"/>
        <v>0</v>
      </c>
      <c r="Z452" s="554">
        <f t="shared" si="98"/>
        <v>31</v>
      </c>
    </row>
    <row r="453" spans="1:26" ht="38.25" hidden="1" outlineLevel="1">
      <c r="A453" s="781"/>
      <c r="B453" s="781"/>
      <c r="C453" s="551" t="s">
        <v>589</v>
      </c>
      <c r="D453" s="553">
        <v>0</v>
      </c>
      <c r="E453" s="553">
        <v>6</v>
      </c>
      <c r="F453" s="553">
        <v>3</v>
      </c>
      <c r="G453" s="553">
        <v>8</v>
      </c>
      <c r="H453" s="553">
        <v>1825</v>
      </c>
      <c r="I453" s="552">
        <v>0</v>
      </c>
      <c r="J453" s="552">
        <v>2</v>
      </c>
      <c r="K453" s="552">
        <v>0</v>
      </c>
      <c r="L453" s="552">
        <v>0</v>
      </c>
      <c r="M453" s="552">
        <v>0</v>
      </c>
      <c r="N453" s="553">
        <v>0</v>
      </c>
      <c r="O453" s="553">
        <v>0</v>
      </c>
      <c r="P453" s="553">
        <v>0</v>
      </c>
      <c r="Q453" s="553">
        <v>0</v>
      </c>
      <c r="R453" s="553">
        <v>56</v>
      </c>
      <c r="S453" s="552">
        <v>0</v>
      </c>
      <c r="T453" s="552">
        <v>0</v>
      </c>
      <c r="U453" s="552">
        <v>0</v>
      </c>
      <c r="V453" s="552">
        <v>0</v>
      </c>
      <c r="W453" s="552">
        <v>0</v>
      </c>
      <c r="X453" s="557">
        <f t="shared" si="96"/>
        <v>1898</v>
      </c>
      <c r="Y453" s="554">
        <f t="shared" si="97"/>
        <v>2</v>
      </c>
      <c r="Z453" s="554">
        <f t="shared" si="98"/>
        <v>1900</v>
      </c>
    </row>
    <row r="454" spans="1:26" ht="51" hidden="1" outlineLevel="1">
      <c r="A454" s="781"/>
      <c r="B454" s="781" t="s">
        <v>590</v>
      </c>
      <c r="C454" s="551" t="s">
        <v>591</v>
      </c>
      <c r="D454" s="552">
        <v>0</v>
      </c>
      <c r="E454" s="552">
        <v>4</v>
      </c>
      <c r="F454" s="552">
        <v>12</v>
      </c>
      <c r="G454" s="552">
        <v>0</v>
      </c>
      <c r="H454" s="553">
        <v>764</v>
      </c>
      <c r="I454" s="552">
        <v>0</v>
      </c>
      <c r="J454" s="552">
        <v>0</v>
      </c>
      <c r="K454" s="552">
        <v>0</v>
      </c>
      <c r="L454" s="552">
        <v>0</v>
      </c>
      <c r="M454" s="552">
        <v>5</v>
      </c>
      <c r="N454" s="552">
        <v>0</v>
      </c>
      <c r="O454" s="552">
        <v>0</v>
      </c>
      <c r="P454" s="552">
        <v>0</v>
      </c>
      <c r="Q454" s="552">
        <v>0</v>
      </c>
      <c r="R454" s="553">
        <v>52</v>
      </c>
      <c r="S454" s="552">
        <v>0</v>
      </c>
      <c r="T454" s="552">
        <v>0</v>
      </c>
      <c r="U454" s="552">
        <v>0</v>
      </c>
      <c r="V454" s="552">
        <v>0</v>
      </c>
      <c r="W454" s="552">
        <v>0</v>
      </c>
      <c r="X454" s="557">
        <f t="shared" si="96"/>
        <v>832</v>
      </c>
      <c r="Y454" s="554">
        <f t="shared" si="97"/>
        <v>5</v>
      </c>
      <c r="Z454" s="554">
        <f t="shared" si="98"/>
        <v>837</v>
      </c>
    </row>
    <row r="455" spans="1:26" ht="38.25" hidden="1" outlineLevel="1">
      <c r="A455" s="781"/>
      <c r="B455" s="781"/>
      <c r="C455" s="551" t="s">
        <v>592</v>
      </c>
      <c r="D455" s="552">
        <v>3</v>
      </c>
      <c r="E455" s="553">
        <v>28</v>
      </c>
      <c r="F455" s="553">
        <v>48</v>
      </c>
      <c r="G455" s="553">
        <v>20</v>
      </c>
      <c r="H455" s="553">
        <v>5524</v>
      </c>
      <c r="I455" s="552">
        <v>0</v>
      </c>
      <c r="J455" s="552">
        <v>0</v>
      </c>
      <c r="K455" s="552">
        <v>0</v>
      </c>
      <c r="L455" s="552">
        <v>0</v>
      </c>
      <c r="M455" s="553">
        <v>60</v>
      </c>
      <c r="N455" s="552">
        <v>0</v>
      </c>
      <c r="O455" s="553">
        <v>0</v>
      </c>
      <c r="P455" s="553">
        <v>0</v>
      </c>
      <c r="Q455" s="553">
        <v>0</v>
      </c>
      <c r="R455" s="553">
        <v>267</v>
      </c>
      <c r="S455" s="552">
        <v>0</v>
      </c>
      <c r="T455" s="552">
        <v>0</v>
      </c>
      <c r="U455" s="552">
        <v>0</v>
      </c>
      <c r="V455" s="552">
        <v>0</v>
      </c>
      <c r="W455" s="553">
        <v>0</v>
      </c>
      <c r="X455" s="554">
        <f t="shared" si="96"/>
        <v>5890</v>
      </c>
      <c r="Y455" s="554">
        <f t="shared" si="97"/>
        <v>60</v>
      </c>
      <c r="Z455" s="554">
        <f t="shared" si="98"/>
        <v>5950</v>
      </c>
    </row>
    <row r="456" spans="1:26" ht="51" hidden="1" outlineLevel="1">
      <c r="A456" s="781"/>
      <c r="B456" s="781"/>
      <c r="C456" s="551" t="s">
        <v>593</v>
      </c>
      <c r="D456" s="553">
        <v>12</v>
      </c>
      <c r="E456" s="553">
        <v>48</v>
      </c>
      <c r="F456" s="553">
        <v>72</v>
      </c>
      <c r="G456" s="553">
        <v>48</v>
      </c>
      <c r="H456" s="553">
        <v>6190</v>
      </c>
      <c r="I456" s="553">
        <v>1</v>
      </c>
      <c r="J456" s="553">
        <v>2</v>
      </c>
      <c r="K456" s="553">
        <v>3</v>
      </c>
      <c r="L456" s="552">
        <v>4</v>
      </c>
      <c r="M456" s="553">
        <v>130</v>
      </c>
      <c r="N456" s="553">
        <v>0</v>
      </c>
      <c r="O456" s="553">
        <v>0</v>
      </c>
      <c r="P456" s="553">
        <v>0</v>
      </c>
      <c r="Q456" s="553">
        <v>0</v>
      </c>
      <c r="R456" s="553">
        <v>356</v>
      </c>
      <c r="S456" s="553">
        <v>0</v>
      </c>
      <c r="T456" s="553">
        <v>0</v>
      </c>
      <c r="U456" s="553">
        <v>0</v>
      </c>
      <c r="V456" s="552">
        <v>0</v>
      </c>
      <c r="W456" s="553">
        <v>0</v>
      </c>
      <c r="X456" s="554">
        <f t="shared" si="96"/>
        <v>6726</v>
      </c>
      <c r="Y456" s="554">
        <f t="shared" si="97"/>
        <v>140</v>
      </c>
      <c r="Z456" s="554">
        <f t="shared" si="98"/>
        <v>6866</v>
      </c>
    </row>
    <row r="457" spans="1:26" ht="63.75" hidden="1" outlineLevel="1">
      <c r="A457" s="781"/>
      <c r="B457" s="781"/>
      <c r="C457" s="551" t="s">
        <v>594</v>
      </c>
      <c r="D457" s="553">
        <v>0</v>
      </c>
      <c r="E457" s="553">
        <v>6</v>
      </c>
      <c r="F457" s="553">
        <v>6</v>
      </c>
      <c r="G457" s="552">
        <v>0</v>
      </c>
      <c r="H457" s="553">
        <v>936</v>
      </c>
      <c r="I457" s="552">
        <v>0</v>
      </c>
      <c r="J457" s="552">
        <v>0</v>
      </c>
      <c r="K457" s="552">
        <v>3</v>
      </c>
      <c r="L457" s="552">
        <v>0</v>
      </c>
      <c r="M457" s="552">
        <v>0</v>
      </c>
      <c r="N457" s="553">
        <v>0</v>
      </c>
      <c r="O457" s="553">
        <v>0</v>
      </c>
      <c r="P457" s="553">
        <v>0</v>
      </c>
      <c r="Q457" s="552">
        <v>0</v>
      </c>
      <c r="R457" s="553">
        <v>20</v>
      </c>
      <c r="S457" s="552">
        <v>0</v>
      </c>
      <c r="T457" s="552">
        <v>0</v>
      </c>
      <c r="U457" s="552">
        <v>0</v>
      </c>
      <c r="V457" s="552">
        <v>0</v>
      </c>
      <c r="W457" s="552">
        <v>0</v>
      </c>
      <c r="X457" s="557">
        <f t="shared" si="96"/>
        <v>968</v>
      </c>
      <c r="Y457" s="557">
        <f t="shared" si="97"/>
        <v>3</v>
      </c>
      <c r="Z457" s="554">
        <f t="shared" si="98"/>
        <v>971</v>
      </c>
    </row>
    <row r="458" spans="1:26" ht="25.5" hidden="1" outlineLevel="1">
      <c r="A458" s="781"/>
      <c r="B458" s="781"/>
      <c r="C458" s="551" t="s">
        <v>595</v>
      </c>
      <c r="D458" s="552">
        <v>0</v>
      </c>
      <c r="E458" s="553">
        <v>4</v>
      </c>
      <c r="F458" s="553">
        <v>0</v>
      </c>
      <c r="G458" s="552">
        <v>0</v>
      </c>
      <c r="H458" s="553">
        <v>183</v>
      </c>
      <c r="I458" s="552">
        <v>0</v>
      </c>
      <c r="J458" s="552">
        <v>0</v>
      </c>
      <c r="K458" s="552">
        <v>3</v>
      </c>
      <c r="L458" s="552">
        <v>0</v>
      </c>
      <c r="M458" s="553">
        <v>14</v>
      </c>
      <c r="N458" s="552">
        <v>0</v>
      </c>
      <c r="O458" s="553">
        <v>0</v>
      </c>
      <c r="P458" s="553">
        <v>0</v>
      </c>
      <c r="Q458" s="552">
        <v>0</v>
      </c>
      <c r="R458" s="553">
        <v>67</v>
      </c>
      <c r="S458" s="552">
        <v>0</v>
      </c>
      <c r="T458" s="552">
        <v>0</v>
      </c>
      <c r="U458" s="552">
        <v>0</v>
      </c>
      <c r="V458" s="552">
        <v>0</v>
      </c>
      <c r="W458" s="553">
        <v>0</v>
      </c>
      <c r="X458" s="554">
        <f t="shared" si="96"/>
        <v>254</v>
      </c>
      <c r="Y458" s="554">
        <f t="shared" si="97"/>
        <v>17</v>
      </c>
      <c r="Z458" s="554">
        <f t="shared" si="98"/>
        <v>271</v>
      </c>
    </row>
    <row r="459" spans="1:26" ht="25.5" hidden="1" outlineLevel="1">
      <c r="A459" s="781"/>
      <c r="B459" s="781"/>
      <c r="C459" s="551" t="s">
        <v>596</v>
      </c>
      <c r="D459" s="552">
        <v>1</v>
      </c>
      <c r="E459" s="552">
        <v>0</v>
      </c>
      <c r="F459" s="553">
        <v>9</v>
      </c>
      <c r="G459" s="552">
        <v>0</v>
      </c>
      <c r="H459" s="553">
        <v>711</v>
      </c>
      <c r="I459" s="552">
        <v>0</v>
      </c>
      <c r="J459" s="552">
        <v>6</v>
      </c>
      <c r="K459" s="552">
        <v>3</v>
      </c>
      <c r="L459" s="552">
        <v>0</v>
      </c>
      <c r="M459" s="553">
        <v>10</v>
      </c>
      <c r="N459" s="552">
        <v>0</v>
      </c>
      <c r="O459" s="552">
        <v>0</v>
      </c>
      <c r="P459" s="553">
        <v>0</v>
      </c>
      <c r="Q459" s="552">
        <v>0</v>
      </c>
      <c r="R459" s="553">
        <v>20</v>
      </c>
      <c r="S459" s="552">
        <v>0</v>
      </c>
      <c r="T459" s="552">
        <v>0</v>
      </c>
      <c r="U459" s="552">
        <v>0</v>
      </c>
      <c r="V459" s="552">
        <v>0</v>
      </c>
      <c r="W459" s="553">
        <v>0</v>
      </c>
      <c r="X459" s="557">
        <f t="shared" si="96"/>
        <v>741</v>
      </c>
      <c r="Y459" s="557">
        <f t="shared" si="97"/>
        <v>19</v>
      </c>
      <c r="Z459" s="554">
        <f t="shared" si="98"/>
        <v>760</v>
      </c>
    </row>
    <row r="460" spans="1:26" ht="25.5" hidden="1" outlineLevel="1">
      <c r="A460" s="781"/>
      <c r="B460" s="781"/>
      <c r="C460" s="551" t="s">
        <v>597</v>
      </c>
      <c r="D460" s="553">
        <v>3</v>
      </c>
      <c r="E460" s="553">
        <v>18</v>
      </c>
      <c r="F460" s="553">
        <v>9</v>
      </c>
      <c r="G460" s="553">
        <v>16</v>
      </c>
      <c r="H460" s="553">
        <v>5126</v>
      </c>
      <c r="I460" s="552">
        <v>0</v>
      </c>
      <c r="J460" s="553">
        <v>2</v>
      </c>
      <c r="K460" s="553">
        <v>0</v>
      </c>
      <c r="L460" s="552">
        <v>0</v>
      </c>
      <c r="M460" s="553">
        <v>105</v>
      </c>
      <c r="N460" s="553">
        <v>0</v>
      </c>
      <c r="O460" s="553">
        <v>0</v>
      </c>
      <c r="P460" s="553">
        <v>0</v>
      </c>
      <c r="Q460" s="553">
        <v>0</v>
      </c>
      <c r="R460" s="553">
        <v>428</v>
      </c>
      <c r="S460" s="552">
        <v>0</v>
      </c>
      <c r="T460" s="553">
        <v>0</v>
      </c>
      <c r="U460" s="553">
        <v>0</v>
      </c>
      <c r="V460" s="552">
        <v>0</v>
      </c>
      <c r="W460" s="553">
        <v>0</v>
      </c>
      <c r="X460" s="557">
        <f t="shared" si="96"/>
        <v>5600</v>
      </c>
      <c r="Y460" s="554">
        <f t="shared" si="97"/>
        <v>107</v>
      </c>
      <c r="Z460" s="554">
        <f t="shared" si="98"/>
        <v>5707</v>
      </c>
    </row>
    <row r="461" spans="1:26" ht="114.75" hidden="1" outlineLevel="1">
      <c r="A461" s="781"/>
      <c r="B461" s="551" t="s">
        <v>598</v>
      </c>
      <c r="C461" s="551" t="s">
        <v>599</v>
      </c>
      <c r="D461" s="553">
        <v>0</v>
      </c>
      <c r="E461" s="553">
        <v>4</v>
      </c>
      <c r="F461" s="553">
        <v>0</v>
      </c>
      <c r="G461" s="553">
        <v>4</v>
      </c>
      <c r="H461" s="553">
        <v>1482</v>
      </c>
      <c r="I461" s="552">
        <v>1</v>
      </c>
      <c r="J461" s="553">
        <v>6</v>
      </c>
      <c r="K461" s="552">
        <v>3</v>
      </c>
      <c r="L461" s="552">
        <v>0</v>
      </c>
      <c r="M461" s="553">
        <v>299</v>
      </c>
      <c r="N461" s="553">
        <v>0</v>
      </c>
      <c r="O461" s="553">
        <v>0</v>
      </c>
      <c r="P461" s="553">
        <v>0</v>
      </c>
      <c r="Q461" s="553">
        <v>0</v>
      </c>
      <c r="R461" s="553">
        <v>25</v>
      </c>
      <c r="S461" s="552">
        <v>0</v>
      </c>
      <c r="T461" s="553">
        <v>0</v>
      </c>
      <c r="U461" s="552">
        <v>0</v>
      </c>
      <c r="V461" s="552">
        <v>0</v>
      </c>
      <c r="W461" s="553">
        <v>0</v>
      </c>
      <c r="X461" s="557">
        <f t="shared" si="96"/>
        <v>1515</v>
      </c>
      <c r="Y461" s="554">
        <f t="shared" si="97"/>
        <v>309</v>
      </c>
      <c r="Z461" s="554">
        <f t="shared" si="98"/>
        <v>1824</v>
      </c>
    </row>
    <row r="462" spans="1:26" ht="12.95" customHeight="1" collapsed="1">
      <c r="A462" s="777" t="s">
        <v>600</v>
      </c>
      <c r="B462" s="777"/>
      <c r="C462" s="777"/>
      <c r="D462" s="549">
        <f t="shared" ref="D462:W462" si="99">SUM(D463:D499)</f>
        <v>92</v>
      </c>
      <c r="E462" s="549">
        <f t="shared" si="99"/>
        <v>440</v>
      </c>
      <c r="F462" s="549">
        <f t="shared" si="99"/>
        <v>999</v>
      </c>
      <c r="G462" s="549">
        <f t="shared" si="99"/>
        <v>298</v>
      </c>
      <c r="H462" s="549">
        <f t="shared" si="99"/>
        <v>53042</v>
      </c>
      <c r="I462" s="549">
        <f t="shared" si="99"/>
        <v>45</v>
      </c>
      <c r="J462" s="549">
        <f t="shared" si="99"/>
        <v>178</v>
      </c>
      <c r="K462" s="549">
        <f t="shared" si="99"/>
        <v>403</v>
      </c>
      <c r="L462" s="549">
        <f t="shared" si="99"/>
        <v>153</v>
      </c>
      <c r="M462" s="549">
        <f t="shared" si="99"/>
        <v>12284</v>
      </c>
      <c r="N462" s="549">
        <f t="shared" si="99"/>
        <v>0</v>
      </c>
      <c r="O462" s="549">
        <f t="shared" si="99"/>
        <v>4</v>
      </c>
      <c r="P462" s="549">
        <f t="shared" si="99"/>
        <v>0</v>
      </c>
      <c r="Q462" s="549">
        <f t="shared" si="99"/>
        <v>2</v>
      </c>
      <c r="R462" s="549">
        <f t="shared" si="99"/>
        <v>2602</v>
      </c>
      <c r="S462" s="549">
        <f t="shared" si="99"/>
        <v>0</v>
      </c>
      <c r="T462" s="549">
        <f t="shared" si="99"/>
        <v>0</v>
      </c>
      <c r="U462" s="549">
        <f t="shared" si="99"/>
        <v>2</v>
      </c>
      <c r="V462" s="549">
        <f t="shared" si="99"/>
        <v>3</v>
      </c>
      <c r="W462" s="549">
        <f t="shared" si="99"/>
        <v>272</v>
      </c>
      <c r="X462" s="550">
        <f>SUM(X463:X499)</f>
        <v>57479</v>
      </c>
      <c r="Y462" s="550">
        <f>SUM(Y463:Y499)</f>
        <v>13340</v>
      </c>
      <c r="Z462" s="550">
        <f>SUM(Z463:Z499)</f>
        <v>70819</v>
      </c>
    </row>
    <row r="463" spans="1:26" ht="76.5" hidden="1" outlineLevel="1">
      <c r="A463" s="781" t="s">
        <v>600</v>
      </c>
      <c r="B463" s="781" t="s">
        <v>601</v>
      </c>
      <c r="C463" s="551" t="s">
        <v>602</v>
      </c>
      <c r="D463" s="553">
        <v>47</v>
      </c>
      <c r="E463" s="553">
        <v>246</v>
      </c>
      <c r="F463" s="553">
        <v>552</v>
      </c>
      <c r="G463" s="553">
        <v>155</v>
      </c>
      <c r="H463" s="553">
        <v>18129</v>
      </c>
      <c r="I463" s="553">
        <v>27</v>
      </c>
      <c r="J463" s="553">
        <v>94</v>
      </c>
      <c r="K463" s="553">
        <v>222</v>
      </c>
      <c r="L463" s="553">
        <v>90</v>
      </c>
      <c r="M463" s="553">
        <v>6371</v>
      </c>
      <c r="N463" s="553">
        <v>0</v>
      </c>
      <c r="O463" s="553">
        <v>4</v>
      </c>
      <c r="P463" s="553">
        <v>0</v>
      </c>
      <c r="Q463" s="553">
        <v>1</v>
      </c>
      <c r="R463" s="553">
        <v>515</v>
      </c>
      <c r="S463" s="553">
        <v>0</v>
      </c>
      <c r="T463" s="553">
        <v>0</v>
      </c>
      <c r="U463" s="553">
        <v>0</v>
      </c>
      <c r="V463" s="553">
        <v>2</v>
      </c>
      <c r="W463" s="553">
        <v>98</v>
      </c>
      <c r="X463" s="557">
        <f t="shared" ref="X463:X499" si="100">D463+E463+F463+G463+H463+N463+O463+P463+Q463+R463</f>
        <v>19649</v>
      </c>
      <c r="Y463" s="554">
        <f t="shared" ref="Y463:Y499" si="101">I463+J463+K463+L463+M463+S463+T463+U463+V463+W463</f>
        <v>6904</v>
      </c>
      <c r="Z463" s="554">
        <f t="shared" si="98"/>
        <v>26553</v>
      </c>
    </row>
    <row r="464" spans="1:26" ht="63.75" hidden="1" outlineLevel="1">
      <c r="A464" s="781"/>
      <c r="B464" s="781"/>
      <c r="C464" s="551" t="s">
        <v>603</v>
      </c>
      <c r="D464" s="553">
        <v>7</v>
      </c>
      <c r="E464" s="553">
        <v>22</v>
      </c>
      <c r="F464" s="553">
        <v>42</v>
      </c>
      <c r="G464" s="553">
        <v>16</v>
      </c>
      <c r="H464" s="553">
        <v>2094</v>
      </c>
      <c r="I464" s="553">
        <v>2</v>
      </c>
      <c r="J464" s="553">
        <v>8</v>
      </c>
      <c r="K464" s="553">
        <v>36</v>
      </c>
      <c r="L464" s="553">
        <v>12</v>
      </c>
      <c r="M464" s="553">
        <v>458</v>
      </c>
      <c r="N464" s="553">
        <v>0</v>
      </c>
      <c r="O464" s="553">
        <v>0</v>
      </c>
      <c r="P464" s="553">
        <v>0</v>
      </c>
      <c r="Q464" s="553">
        <v>0</v>
      </c>
      <c r="R464" s="553">
        <v>40</v>
      </c>
      <c r="S464" s="553">
        <v>0</v>
      </c>
      <c r="T464" s="553">
        <v>0</v>
      </c>
      <c r="U464" s="553">
        <v>0</v>
      </c>
      <c r="V464" s="553">
        <v>0</v>
      </c>
      <c r="W464" s="553">
        <v>3</v>
      </c>
      <c r="X464" s="554">
        <f t="shared" si="100"/>
        <v>2221</v>
      </c>
      <c r="Y464" s="554">
        <f t="shared" si="101"/>
        <v>519</v>
      </c>
      <c r="Z464" s="554">
        <f t="shared" si="98"/>
        <v>2740</v>
      </c>
    </row>
    <row r="465" spans="1:26" ht="51" hidden="1" outlineLevel="1">
      <c r="A465" s="781"/>
      <c r="B465" s="781" t="s">
        <v>604</v>
      </c>
      <c r="C465" s="551" t="s">
        <v>605</v>
      </c>
      <c r="D465" s="552">
        <v>1</v>
      </c>
      <c r="E465" s="553">
        <v>4</v>
      </c>
      <c r="F465" s="553">
        <v>6</v>
      </c>
      <c r="G465" s="553">
        <v>0</v>
      </c>
      <c r="H465" s="553">
        <v>194</v>
      </c>
      <c r="I465" s="552">
        <v>0</v>
      </c>
      <c r="J465" s="552">
        <v>0</v>
      </c>
      <c r="K465" s="552">
        <v>0</v>
      </c>
      <c r="L465" s="552">
        <v>0</v>
      </c>
      <c r="M465" s="553">
        <v>18</v>
      </c>
      <c r="N465" s="552">
        <v>0</v>
      </c>
      <c r="O465" s="553">
        <v>0</v>
      </c>
      <c r="P465" s="553">
        <v>0</v>
      </c>
      <c r="Q465" s="553">
        <v>0</v>
      </c>
      <c r="R465" s="553">
        <v>15</v>
      </c>
      <c r="S465" s="552">
        <v>0</v>
      </c>
      <c r="T465" s="552">
        <v>0</v>
      </c>
      <c r="U465" s="552">
        <v>0</v>
      </c>
      <c r="V465" s="552">
        <v>0</v>
      </c>
      <c r="W465" s="553">
        <v>0</v>
      </c>
      <c r="X465" s="554">
        <f t="shared" si="100"/>
        <v>220</v>
      </c>
      <c r="Y465" s="554">
        <f t="shared" si="101"/>
        <v>18</v>
      </c>
      <c r="Z465" s="554">
        <f t="shared" si="98"/>
        <v>238</v>
      </c>
    </row>
    <row r="466" spans="1:26" ht="51" hidden="1" outlineLevel="1">
      <c r="A466" s="781"/>
      <c r="B466" s="781"/>
      <c r="C466" s="551" t="s">
        <v>606</v>
      </c>
      <c r="D466" s="553">
        <v>4</v>
      </c>
      <c r="E466" s="553">
        <v>6</v>
      </c>
      <c r="F466" s="553">
        <v>18</v>
      </c>
      <c r="G466" s="553">
        <v>8</v>
      </c>
      <c r="H466" s="553">
        <v>2169</v>
      </c>
      <c r="I466" s="552">
        <v>1</v>
      </c>
      <c r="J466" s="553">
        <v>0</v>
      </c>
      <c r="K466" s="552">
        <v>3</v>
      </c>
      <c r="L466" s="552">
        <v>0</v>
      </c>
      <c r="M466" s="553">
        <v>129</v>
      </c>
      <c r="N466" s="553">
        <v>0</v>
      </c>
      <c r="O466" s="553">
        <v>0</v>
      </c>
      <c r="P466" s="553">
        <v>0</v>
      </c>
      <c r="Q466" s="553">
        <v>0</v>
      </c>
      <c r="R466" s="553">
        <v>93</v>
      </c>
      <c r="S466" s="552">
        <v>0</v>
      </c>
      <c r="T466" s="553">
        <v>0</v>
      </c>
      <c r="U466" s="552">
        <v>0</v>
      </c>
      <c r="V466" s="552">
        <v>0</v>
      </c>
      <c r="W466" s="553">
        <v>1</v>
      </c>
      <c r="X466" s="557">
        <f t="shared" si="100"/>
        <v>2298</v>
      </c>
      <c r="Y466" s="557">
        <f t="shared" si="101"/>
        <v>134</v>
      </c>
      <c r="Z466" s="554">
        <f t="shared" si="98"/>
        <v>2432</v>
      </c>
    </row>
    <row r="467" spans="1:26" ht="63.75" hidden="1" outlineLevel="1">
      <c r="A467" s="781"/>
      <c r="B467" s="781"/>
      <c r="C467" s="551" t="s">
        <v>607</v>
      </c>
      <c r="D467" s="552">
        <v>0</v>
      </c>
      <c r="E467" s="552">
        <v>2</v>
      </c>
      <c r="F467" s="553">
        <v>0</v>
      </c>
      <c r="G467" s="552">
        <v>0</v>
      </c>
      <c r="H467" s="553">
        <v>117</v>
      </c>
      <c r="I467" s="552">
        <v>0</v>
      </c>
      <c r="J467" s="552">
        <v>0</v>
      </c>
      <c r="K467" s="553">
        <v>0</v>
      </c>
      <c r="L467" s="552">
        <v>0</v>
      </c>
      <c r="M467" s="552">
        <v>0</v>
      </c>
      <c r="N467" s="552">
        <v>0</v>
      </c>
      <c r="O467" s="552">
        <v>0</v>
      </c>
      <c r="P467" s="553">
        <v>0</v>
      </c>
      <c r="Q467" s="552">
        <v>0</v>
      </c>
      <c r="R467" s="553">
        <v>8</v>
      </c>
      <c r="S467" s="552">
        <v>0</v>
      </c>
      <c r="T467" s="552">
        <v>0</v>
      </c>
      <c r="U467" s="553">
        <v>0</v>
      </c>
      <c r="V467" s="552">
        <v>0</v>
      </c>
      <c r="W467" s="552">
        <v>0</v>
      </c>
      <c r="X467" s="554">
        <f t="shared" si="100"/>
        <v>127</v>
      </c>
      <c r="Y467" s="554">
        <f t="shared" si="101"/>
        <v>0</v>
      </c>
      <c r="Z467" s="554">
        <f t="shared" si="98"/>
        <v>127</v>
      </c>
    </row>
    <row r="468" spans="1:26" ht="76.5" hidden="1" outlineLevel="1">
      <c r="A468" s="781"/>
      <c r="B468" s="781"/>
      <c r="C468" s="551" t="s">
        <v>608</v>
      </c>
      <c r="D468" s="552">
        <v>0</v>
      </c>
      <c r="E468" s="552">
        <v>4</v>
      </c>
      <c r="F468" s="553">
        <v>21</v>
      </c>
      <c r="G468" s="553">
        <v>4</v>
      </c>
      <c r="H468" s="553">
        <v>802</v>
      </c>
      <c r="I468" s="552">
        <v>0</v>
      </c>
      <c r="J468" s="553">
        <v>12</v>
      </c>
      <c r="K468" s="553">
        <v>9</v>
      </c>
      <c r="L468" s="552">
        <v>0</v>
      </c>
      <c r="M468" s="553">
        <v>445</v>
      </c>
      <c r="N468" s="552">
        <v>0</v>
      </c>
      <c r="O468" s="552">
        <v>0</v>
      </c>
      <c r="P468" s="553">
        <v>0</v>
      </c>
      <c r="Q468" s="553">
        <v>0</v>
      </c>
      <c r="R468" s="553">
        <v>16</v>
      </c>
      <c r="S468" s="552">
        <v>0</v>
      </c>
      <c r="T468" s="553">
        <v>0</v>
      </c>
      <c r="U468" s="553">
        <v>0</v>
      </c>
      <c r="V468" s="552">
        <v>0</v>
      </c>
      <c r="W468" s="553">
        <v>8</v>
      </c>
      <c r="X468" s="557">
        <f t="shared" si="100"/>
        <v>847</v>
      </c>
      <c r="Y468" s="557">
        <f t="shared" si="101"/>
        <v>474</v>
      </c>
      <c r="Z468" s="554">
        <f t="shared" si="98"/>
        <v>1321</v>
      </c>
    </row>
    <row r="469" spans="1:26" ht="51" hidden="1" outlineLevel="1">
      <c r="A469" s="781"/>
      <c r="B469" s="781"/>
      <c r="C469" s="551" t="s">
        <v>609</v>
      </c>
      <c r="D469" s="552">
        <v>0</v>
      </c>
      <c r="E469" s="552">
        <v>2</v>
      </c>
      <c r="F469" s="553">
        <v>3</v>
      </c>
      <c r="G469" s="552">
        <v>0</v>
      </c>
      <c r="H469" s="553">
        <v>587</v>
      </c>
      <c r="I469" s="552">
        <v>0</v>
      </c>
      <c r="J469" s="552">
        <v>0</v>
      </c>
      <c r="K469" s="552">
        <v>0</v>
      </c>
      <c r="L469" s="552">
        <v>0</v>
      </c>
      <c r="M469" s="552">
        <v>0</v>
      </c>
      <c r="N469" s="552">
        <v>0</v>
      </c>
      <c r="O469" s="552">
        <v>0</v>
      </c>
      <c r="P469" s="553">
        <v>0</v>
      </c>
      <c r="Q469" s="552">
        <v>0</v>
      </c>
      <c r="R469" s="553">
        <v>50</v>
      </c>
      <c r="S469" s="552">
        <v>0</v>
      </c>
      <c r="T469" s="552">
        <v>0</v>
      </c>
      <c r="U469" s="552">
        <v>0</v>
      </c>
      <c r="V469" s="552">
        <v>0</v>
      </c>
      <c r="W469" s="552">
        <v>0</v>
      </c>
      <c r="X469" s="557">
        <f t="shared" si="100"/>
        <v>642</v>
      </c>
      <c r="Y469" s="554">
        <f t="shared" si="101"/>
        <v>0</v>
      </c>
      <c r="Z469" s="554">
        <f t="shared" si="98"/>
        <v>642</v>
      </c>
    </row>
    <row r="470" spans="1:26" ht="51" hidden="1" outlineLevel="1">
      <c r="A470" s="781"/>
      <c r="B470" s="781"/>
      <c r="C470" s="551" t="s">
        <v>610</v>
      </c>
      <c r="D470" s="552">
        <v>0</v>
      </c>
      <c r="E470" s="552">
        <v>0</v>
      </c>
      <c r="F470" s="553">
        <v>3</v>
      </c>
      <c r="G470" s="552">
        <v>0</v>
      </c>
      <c r="H470" s="553">
        <v>67</v>
      </c>
      <c r="I470" s="552">
        <v>0</v>
      </c>
      <c r="J470" s="552">
        <v>0</v>
      </c>
      <c r="K470" s="552">
        <v>0</v>
      </c>
      <c r="L470" s="552">
        <v>0</v>
      </c>
      <c r="M470" s="552">
        <v>0</v>
      </c>
      <c r="N470" s="552">
        <v>0</v>
      </c>
      <c r="O470" s="552">
        <v>0</v>
      </c>
      <c r="P470" s="553">
        <v>0</v>
      </c>
      <c r="Q470" s="552">
        <v>0</v>
      </c>
      <c r="R470" s="553">
        <v>0</v>
      </c>
      <c r="S470" s="552">
        <v>0</v>
      </c>
      <c r="T470" s="552">
        <v>0</v>
      </c>
      <c r="U470" s="552">
        <v>0</v>
      </c>
      <c r="V470" s="552">
        <v>0</v>
      </c>
      <c r="W470" s="552">
        <v>0</v>
      </c>
      <c r="X470" s="557">
        <f t="shared" si="100"/>
        <v>70</v>
      </c>
      <c r="Y470" s="554">
        <f t="shared" si="101"/>
        <v>0</v>
      </c>
      <c r="Z470" s="554">
        <f t="shared" si="98"/>
        <v>70</v>
      </c>
    </row>
    <row r="471" spans="1:26" ht="63.75" hidden="1" outlineLevel="1">
      <c r="A471" s="781"/>
      <c r="B471" s="781"/>
      <c r="C471" s="551" t="s">
        <v>611</v>
      </c>
      <c r="D471" s="553">
        <v>3</v>
      </c>
      <c r="E471" s="553">
        <v>20</v>
      </c>
      <c r="F471" s="553">
        <v>33</v>
      </c>
      <c r="G471" s="553">
        <v>8</v>
      </c>
      <c r="H471" s="553">
        <v>2233</v>
      </c>
      <c r="I471" s="553">
        <v>2</v>
      </c>
      <c r="J471" s="553">
        <v>8</v>
      </c>
      <c r="K471" s="553">
        <v>21</v>
      </c>
      <c r="L471" s="552">
        <v>4</v>
      </c>
      <c r="M471" s="553">
        <v>465</v>
      </c>
      <c r="N471" s="553">
        <v>0</v>
      </c>
      <c r="O471" s="553">
        <v>0</v>
      </c>
      <c r="P471" s="553">
        <v>0</v>
      </c>
      <c r="Q471" s="553">
        <v>0</v>
      </c>
      <c r="R471" s="553">
        <v>88</v>
      </c>
      <c r="S471" s="553">
        <v>0</v>
      </c>
      <c r="T471" s="553">
        <v>0</v>
      </c>
      <c r="U471" s="553">
        <v>0</v>
      </c>
      <c r="V471" s="552">
        <v>0</v>
      </c>
      <c r="W471" s="553">
        <v>29</v>
      </c>
      <c r="X471" s="557">
        <f t="shared" si="100"/>
        <v>2385</v>
      </c>
      <c r="Y471" s="554">
        <f t="shared" si="101"/>
        <v>529</v>
      </c>
      <c r="Z471" s="554">
        <f t="shared" si="98"/>
        <v>2914</v>
      </c>
    </row>
    <row r="472" spans="1:26" ht="102" hidden="1" outlineLevel="1">
      <c r="A472" s="781"/>
      <c r="B472" s="551" t="s">
        <v>612</v>
      </c>
      <c r="C472" s="551" t="s">
        <v>613</v>
      </c>
      <c r="D472" s="553">
        <v>1</v>
      </c>
      <c r="E472" s="553">
        <v>10</v>
      </c>
      <c r="F472" s="553">
        <v>69</v>
      </c>
      <c r="G472" s="553">
        <v>24</v>
      </c>
      <c r="H472" s="553">
        <v>5319</v>
      </c>
      <c r="I472" s="552">
        <v>0</v>
      </c>
      <c r="J472" s="553">
        <v>4</v>
      </c>
      <c r="K472" s="552">
        <v>0</v>
      </c>
      <c r="L472" s="552">
        <v>0</v>
      </c>
      <c r="M472" s="553">
        <v>154</v>
      </c>
      <c r="N472" s="553">
        <v>0</v>
      </c>
      <c r="O472" s="553">
        <v>0</v>
      </c>
      <c r="P472" s="553">
        <v>0</v>
      </c>
      <c r="Q472" s="553">
        <v>0</v>
      </c>
      <c r="R472" s="553">
        <v>507</v>
      </c>
      <c r="S472" s="552">
        <v>0</v>
      </c>
      <c r="T472" s="553">
        <v>0</v>
      </c>
      <c r="U472" s="552">
        <v>0</v>
      </c>
      <c r="V472" s="552">
        <v>0</v>
      </c>
      <c r="W472" s="553">
        <v>7</v>
      </c>
      <c r="X472" s="554">
        <f t="shared" si="100"/>
        <v>5930</v>
      </c>
      <c r="Y472" s="554">
        <f t="shared" si="101"/>
        <v>165</v>
      </c>
      <c r="Z472" s="554">
        <f t="shared" si="98"/>
        <v>6095</v>
      </c>
    </row>
    <row r="473" spans="1:26" ht="102" hidden="1" outlineLevel="1">
      <c r="A473" s="781"/>
      <c r="B473" s="781" t="s">
        <v>614</v>
      </c>
      <c r="C473" s="551" t="s">
        <v>615</v>
      </c>
      <c r="D473" s="552">
        <v>2</v>
      </c>
      <c r="E473" s="553">
        <v>2</v>
      </c>
      <c r="F473" s="553">
        <v>3</v>
      </c>
      <c r="G473" s="552">
        <v>8</v>
      </c>
      <c r="H473" s="553">
        <v>705</v>
      </c>
      <c r="I473" s="552">
        <v>0</v>
      </c>
      <c r="J473" s="552">
        <v>4</v>
      </c>
      <c r="K473" s="553">
        <v>0</v>
      </c>
      <c r="L473" s="552">
        <v>0</v>
      </c>
      <c r="M473" s="553">
        <v>56</v>
      </c>
      <c r="N473" s="552">
        <v>0</v>
      </c>
      <c r="O473" s="553">
        <v>0</v>
      </c>
      <c r="P473" s="553">
        <v>0</v>
      </c>
      <c r="Q473" s="552">
        <v>0</v>
      </c>
      <c r="R473" s="553">
        <v>60</v>
      </c>
      <c r="S473" s="552">
        <v>0</v>
      </c>
      <c r="T473" s="552">
        <v>0</v>
      </c>
      <c r="U473" s="553">
        <v>0</v>
      </c>
      <c r="V473" s="552">
        <v>0</v>
      </c>
      <c r="W473" s="553">
        <v>0</v>
      </c>
      <c r="X473" s="554">
        <f t="shared" si="100"/>
        <v>780</v>
      </c>
      <c r="Y473" s="554">
        <f t="shared" si="101"/>
        <v>60</v>
      </c>
      <c r="Z473" s="554">
        <f t="shared" si="98"/>
        <v>840</v>
      </c>
    </row>
    <row r="474" spans="1:26" ht="76.5" hidden="1" outlineLevel="1">
      <c r="A474" s="781"/>
      <c r="B474" s="781"/>
      <c r="C474" s="551" t="s">
        <v>616</v>
      </c>
      <c r="D474" s="552">
        <v>1</v>
      </c>
      <c r="E474" s="552">
        <v>0</v>
      </c>
      <c r="F474" s="553">
        <v>0</v>
      </c>
      <c r="G474" s="552">
        <v>0</v>
      </c>
      <c r="H474" s="553">
        <v>447</v>
      </c>
      <c r="I474" s="552">
        <v>0</v>
      </c>
      <c r="J474" s="553">
        <v>0</v>
      </c>
      <c r="K474" s="552">
        <v>0</v>
      </c>
      <c r="L474" s="552">
        <v>0</v>
      </c>
      <c r="M474" s="552">
        <v>13</v>
      </c>
      <c r="N474" s="552">
        <v>0</v>
      </c>
      <c r="O474" s="552">
        <v>0</v>
      </c>
      <c r="P474" s="553">
        <v>0</v>
      </c>
      <c r="Q474" s="552">
        <v>0</v>
      </c>
      <c r="R474" s="553">
        <v>10</v>
      </c>
      <c r="S474" s="552">
        <v>0</v>
      </c>
      <c r="T474" s="553">
        <v>0</v>
      </c>
      <c r="U474" s="552">
        <v>0</v>
      </c>
      <c r="V474" s="552">
        <v>0</v>
      </c>
      <c r="W474" s="552">
        <v>0</v>
      </c>
      <c r="X474" s="557">
        <f t="shared" si="100"/>
        <v>458</v>
      </c>
      <c r="Y474" s="557">
        <f t="shared" si="101"/>
        <v>13</v>
      </c>
      <c r="Z474" s="554">
        <f t="shared" si="98"/>
        <v>471</v>
      </c>
    </row>
    <row r="475" spans="1:26" ht="63.75" hidden="1" outlineLevel="1">
      <c r="A475" s="781"/>
      <c r="B475" s="781"/>
      <c r="C475" s="551" t="s">
        <v>617</v>
      </c>
      <c r="D475" s="553">
        <v>0</v>
      </c>
      <c r="E475" s="553">
        <v>0</v>
      </c>
      <c r="F475" s="553">
        <v>6</v>
      </c>
      <c r="G475" s="553">
        <v>4</v>
      </c>
      <c r="H475" s="553">
        <v>121</v>
      </c>
      <c r="I475" s="552">
        <v>0</v>
      </c>
      <c r="J475" s="552">
        <v>2</v>
      </c>
      <c r="K475" s="552">
        <v>0</v>
      </c>
      <c r="L475" s="552">
        <v>0</v>
      </c>
      <c r="M475" s="552">
        <v>18</v>
      </c>
      <c r="N475" s="553">
        <v>0</v>
      </c>
      <c r="O475" s="553">
        <v>0</v>
      </c>
      <c r="P475" s="553">
        <v>0</v>
      </c>
      <c r="Q475" s="553">
        <v>0</v>
      </c>
      <c r="R475" s="553">
        <v>4</v>
      </c>
      <c r="S475" s="552">
        <v>0</v>
      </c>
      <c r="T475" s="552">
        <v>0</v>
      </c>
      <c r="U475" s="552">
        <v>0</v>
      </c>
      <c r="V475" s="552">
        <v>0</v>
      </c>
      <c r="W475" s="552">
        <v>0</v>
      </c>
      <c r="X475" s="554">
        <f t="shared" si="100"/>
        <v>135</v>
      </c>
      <c r="Y475" s="554">
        <f t="shared" si="101"/>
        <v>20</v>
      </c>
      <c r="Z475" s="554">
        <f t="shared" si="98"/>
        <v>155</v>
      </c>
    </row>
    <row r="476" spans="1:26" ht="63.75" hidden="1" outlineLevel="1">
      <c r="A476" s="781"/>
      <c r="B476" s="781" t="s">
        <v>618</v>
      </c>
      <c r="C476" s="551" t="s">
        <v>619</v>
      </c>
      <c r="D476" s="553">
        <v>3</v>
      </c>
      <c r="E476" s="553">
        <v>14</v>
      </c>
      <c r="F476" s="553">
        <v>33</v>
      </c>
      <c r="G476" s="553">
        <v>4</v>
      </c>
      <c r="H476" s="553">
        <v>811</v>
      </c>
      <c r="I476" s="553">
        <v>3</v>
      </c>
      <c r="J476" s="553">
        <v>10</v>
      </c>
      <c r="K476" s="553">
        <v>24</v>
      </c>
      <c r="L476" s="552">
        <v>8</v>
      </c>
      <c r="M476" s="553">
        <v>1034</v>
      </c>
      <c r="N476" s="553">
        <v>0</v>
      </c>
      <c r="O476" s="553">
        <v>0</v>
      </c>
      <c r="P476" s="553">
        <v>0</v>
      </c>
      <c r="Q476" s="553">
        <v>0</v>
      </c>
      <c r="R476" s="553">
        <v>56</v>
      </c>
      <c r="S476" s="553">
        <v>0</v>
      </c>
      <c r="T476" s="553">
        <v>0</v>
      </c>
      <c r="U476" s="553">
        <v>0</v>
      </c>
      <c r="V476" s="552">
        <v>0</v>
      </c>
      <c r="W476" s="553">
        <v>63</v>
      </c>
      <c r="X476" s="557">
        <f t="shared" si="100"/>
        <v>921</v>
      </c>
      <c r="Y476" s="557">
        <f t="shared" si="101"/>
        <v>1142</v>
      </c>
      <c r="Z476" s="554">
        <f t="shared" si="98"/>
        <v>2063</v>
      </c>
    </row>
    <row r="477" spans="1:26" ht="76.5" hidden="1" outlineLevel="1">
      <c r="A477" s="781"/>
      <c r="B477" s="781"/>
      <c r="C477" s="551" t="s">
        <v>620</v>
      </c>
      <c r="D477" s="553">
        <v>11</v>
      </c>
      <c r="E477" s="553">
        <v>32</v>
      </c>
      <c r="F477" s="553">
        <v>45</v>
      </c>
      <c r="G477" s="553">
        <v>16</v>
      </c>
      <c r="H477" s="553">
        <v>6263</v>
      </c>
      <c r="I477" s="553">
        <v>0</v>
      </c>
      <c r="J477" s="553">
        <v>0</v>
      </c>
      <c r="K477" s="553">
        <v>0</v>
      </c>
      <c r="L477" s="552">
        <v>0</v>
      </c>
      <c r="M477" s="553">
        <v>72</v>
      </c>
      <c r="N477" s="553">
        <v>0</v>
      </c>
      <c r="O477" s="553">
        <v>0</v>
      </c>
      <c r="P477" s="553">
        <v>0</v>
      </c>
      <c r="Q477" s="553">
        <v>0</v>
      </c>
      <c r="R477" s="553">
        <v>489</v>
      </c>
      <c r="S477" s="553">
        <v>0</v>
      </c>
      <c r="T477" s="553">
        <v>0</v>
      </c>
      <c r="U477" s="553">
        <v>0</v>
      </c>
      <c r="V477" s="552">
        <v>0</v>
      </c>
      <c r="W477" s="553">
        <v>0</v>
      </c>
      <c r="X477" s="557">
        <f t="shared" si="100"/>
        <v>6856</v>
      </c>
      <c r="Y477" s="554">
        <f t="shared" si="101"/>
        <v>72</v>
      </c>
      <c r="Z477" s="554">
        <f t="shared" si="98"/>
        <v>6928</v>
      </c>
    </row>
    <row r="478" spans="1:26" ht="76.5" hidden="1" outlineLevel="1">
      <c r="A478" s="781"/>
      <c r="B478" s="781"/>
      <c r="C478" s="551" t="s">
        <v>621</v>
      </c>
      <c r="D478" s="552">
        <v>0</v>
      </c>
      <c r="E478" s="552">
        <v>6</v>
      </c>
      <c r="F478" s="552">
        <v>0</v>
      </c>
      <c r="G478" s="552">
        <v>0</v>
      </c>
      <c r="H478" s="553">
        <v>741</v>
      </c>
      <c r="I478" s="552">
        <v>0</v>
      </c>
      <c r="J478" s="552">
        <v>2</v>
      </c>
      <c r="K478" s="552">
        <v>0</v>
      </c>
      <c r="L478" s="552">
        <v>0</v>
      </c>
      <c r="M478" s="552">
        <v>7</v>
      </c>
      <c r="N478" s="552">
        <v>0</v>
      </c>
      <c r="O478" s="552">
        <v>0</v>
      </c>
      <c r="P478" s="552">
        <v>0</v>
      </c>
      <c r="Q478" s="552">
        <v>0</v>
      </c>
      <c r="R478" s="553">
        <v>24</v>
      </c>
      <c r="S478" s="552">
        <v>0</v>
      </c>
      <c r="T478" s="552">
        <v>0</v>
      </c>
      <c r="U478" s="552">
        <v>0</v>
      </c>
      <c r="V478" s="552">
        <v>0</v>
      </c>
      <c r="W478" s="552">
        <v>0</v>
      </c>
      <c r="X478" s="557">
        <f t="shared" si="100"/>
        <v>771</v>
      </c>
      <c r="Y478" s="554">
        <f t="shared" si="101"/>
        <v>9</v>
      </c>
      <c r="Z478" s="554">
        <f t="shared" si="98"/>
        <v>780</v>
      </c>
    </row>
    <row r="479" spans="1:26" ht="63.75" hidden="1" outlineLevel="1">
      <c r="A479" s="781"/>
      <c r="B479" s="781"/>
      <c r="C479" s="551" t="s">
        <v>622</v>
      </c>
      <c r="D479" s="553">
        <v>1</v>
      </c>
      <c r="E479" s="553">
        <v>6</v>
      </c>
      <c r="F479" s="553">
        <v>24</v>
      </c>
      <c r="G479" s="552">
        <v>0</v>
      </c>
      <c r="H479" s="553">
        <v>1913</v>
      </c>
      <c r="I479" s="552">
        <v>0</v>
      </c>
      <c r="J479" s="553">
        <v>2</v>
      </c>
      <c r="K479" s="553">
        <v>3</v>
      </c>
      <c r="L479" s="553">
        <v>4</v>
      </c>
      <c r="M479" s="553">
        <v>69</v>
      </c>
      <c r="N479" s="553">
        <v>0</v>
      </c>
      <c r="O479" s="553">
        <v>0</v>
      </c>
      <c r="P479" s="553">
        <v>0</v>
      </c>
      <c r="Q479" s="552">
        <v>0</v>
      </c>
      <c r="R479" s="553">
        <v>157</v>
      </c>
      <c r="S479" s="552">
        <v>0</v>
      </c>
      <c r="T479" s="553">
        <v>0</v>
      </c>
      <c r="U479" s="553">
        <v>0</v>
      </c>
      <c r="V479" s="553">
        <v>0</v>
      </c>
      <c r="W479" s="553">
        <v>1</v>
      </c>
      <c r="X479" s="557">
        <f t="shared" si="100"/>
        <v>2101</v>
      </c>
      <c r="Y479" s="554">
        <f t="shared" si="101"/>
        <v>79</v>
      </c>
      <c r="Z479" s="554">
        <f t="shared" si="98"/>
        <v>2180</v>
      </c>
    </row>
    <row r="480" spans="1:26" ht="89.25" hidden="1" outlineLevel="1">
      <c r="A480" s="781"/>
      <c r="B480" s="781"/>
      <c r="C480" s="551" t="s">
        <v>623</v>
      </c>
      <c r="D480" s="553">
        <v>2</v>
      </c>
      <c r="E480" s="553">
        <v>20</v>
      </c>
      <c r="F480" s="553">
        <v>42</v>
      </c>
      <c r="G480" s="553">
        <v>4</v>
      </c>
      <c r="H480" s="553">
        <v>3643</v>
      </c>
      <c r="I480" s="553">
        <v>2</v>
      </c>
      <c r="J480" s="552">
        <v>2</v>
      </c>
      <c r="K480" s="553">
        <v>9</v>
      </c>
      <c r="L480" s="553">
        <v>8</v>
      </c>
      <c r="M480" s="553">
        <v>375</v>
      </c>
      <c r="N480" s="553">
        <v>0</v>
      </c>
      <c r="O480" s="553">
        <v>0</v>
      </c>
      <c r="P480" s="553">
        <v>0</v>
      </c>
      <c r="Q480" s="553">
        <v>0</v>
      </c>
      <c r="R480" s="553">
        <v>115</v>
      </c>
      <c r="S480" s="553">
        <v>0</v>
      </c>
      <c r="T480" s="552">
        <v>0</v>
      </c>
      <c r="U480" s="553">
        <v>0</v>
      </c>
      <c r="V480" s="553">
        <v>0</v>
      </c>
      <c r="W480" s="553">
        <v>3</v>
      </c>
      <c r="X480" s="554">
        <f t="shared" si="100"/>
        <v>3826</v>
      </c>
      <c r="Y480" s="554">
        <f t="shared" si="101"/>
        <v>399</v>
      </c>
      <c r="Z480" s="554">
        <f t="shared" si="98"/>
        <v>4225</v>
      </c>
    </row>
    <row r="481" spans="1:26" ht="63.75" hidden="1" outlineLevel="1">
      <c r="A481" s="781"/>
      <c r="B481" s="781" t="s">
        <v>624</v>
      </c>
      <c r="C481" s="551" t="s">
        <v>625</v>
      </c>
      <c r="D481" s="552">
        <v>0</v>
      </c>
      <c r="E481" s="552">
        <v>0</v>
      </c>
      <c r="F481" s="552">
        <v>0</v>
      </c>
      <c r="G481" s="552">
        <v>0</v>
      </c>
      <c r="H481" s="553">
        <v>114</v>
      </c>
      <c r="I481" s="552">
        <v>0</v>
      </c>
      <c r="J481" s="553">
        <v>0</v>
      </c>
      <c r="K481" s="552">
        <v>0</v>
      </c>
      <c r="L481" s="552">
        <v>0</v>
      </c>
      <c r="M481" s="553">
        <v>143</v>
      </c>
      <c r="N481" s="552">
        <v>0</v>
      </c>
      <c r="O481" s="552">
        <v>0</v>
      </c>
      <c r="P481" s="552">
        <v>0</v>
      </c>
      <c r="Q481" s="552">
        <v>0</v>
      </c>
      <c r="R481" s="553">
        <v>0</v>
      </c>
      <c r="S481" s="552">
        <v>0</v>
      </c>
      <c r="T481" s="553">
        <v>0</v>
      </c>
      <c r="U481" s="552">
        <v>0</v>
      </c>
      <c r="V481" s="552">
        <v>0</v>
      </c>
      <c r="W481" s="553">
        <v>4</v>
      </c>
      <c r="X481" s="554">
        <f t="shared" si="100"/>
        <v>114</v>
      </c>
      <c r="Y481" s="554">
        <f t="shared" si="101"/>
        <v>147</v>
      </c>
      <c r="Z481" s="554">
        <f t="shared" si="98"/>
        <v>261</v>
      </c>
    </row>
    <row r="482" spans="1:26" ht="76.5" hidden="1" outlineLevel="1">
      <c r="A482" s="781"/>
      <c r="B482" s="781"/>
      <c r="C482" s="551" t="s">
        <v>626</v>
      </c>
      <c r="D482" s="552">
        <v>0</v>
      </c>
      <c r="E482" s="553">
        <v>0</v>
      </c>
      <c r="F482" s="552">
        <v>6</v>
      </c>
      <c r="G482" s="552">
        <v>0</v>
      </c>
      <c r="H482" s="553">
        <v>144</v>
      </c>
      <c r="I482" s="552">
        <v>0</v>
      </c>
      <c r="J482" s="552">
        <v>0</v>
      </c>
      <c r="K482" s="552">
        <v>0</v>
      </c>
      <c r="L482" s="552">
        <v>0</v>
      </c>
      <c r="M482" s="553">
        <v>22</v>
      </c>
      <c r="N482" s="552">
        <v>0</v>
      </c>
      <c r="O482" s="553">
        <v>0</v>
      </c>
      <c r="P482" s="552">
        <v>0</v>
      </c>
      <c r="Q482" s="552">
        <v>0</v>
      </c>
      <c r="R482" s="553">
        <v>6</v>
      </c>
      <c r="S482" s="552">
        <v>0</v>
      </c>
      <c r="T482" s="552">
        <v>0</v>
      </c>
      <c r="U482" s="552">
        <v>0</v>
      </c>
      <c r="V482" s="552">
        <v>0</v>
      </c>
      <c r="W482" s="553">
        <v>0</v>
      </c>
      <c r="X482" s="557">
        <f t="shared" si="100"/>
        <v>156</v>
      </c>
      <c r="Y482" s="557">
        <f t="shared" si="101"/>
        <v>22</v>
      </c>
      <c r="Z482" s="554">
        <f t="shared" si="98"/>
        <v>178</v>
      </c>
    </row>
    <row r="483" spans="1:26" ht="63.75" hidden="1" outlineLevel="1">
      <c r="A483" s="781"/>
      <c r="B483" s="781"/>
      <c r="C483" s="551" t="s">
        <v>627</v>
      </c>
      <c r="D483" s="552">
        <v>0</v>
      </c>
      <c r="E483" s="552">
        <v>0</v>
      </c>
      <c r="F483" s="552">
        <v>0</v>
      </c>
      <c r="G483" s="552">
        <v>0</v>
      </c>
      <c r="H483" s="552">
        <v>0</v>
      </c>
      <c r="I483" s="552">
        <v>0</v>
      </c>
      <c r="J483" s="552">
        <v>0</v>
      </c>
      <c r="K483" s="552">
        <v>0</v>
      </c>
      <c r="L483" s="552">
        <v>0</v>
      </c>
      <c r="M483" s="552">
        <v>0</v>
      </c>
      <c r="N483" s="552">
        <v>0</v>
      </c>
      <c r="O483" s="552">
        <v>0</v>
      </c>
      <c r="P483" s="552">
        <v>0</v>
      </c>
      <c r="Q483" s="552">
        <v>0</v>
      </c>
      <c r="R483" s="552">
        <v>0</v>
      </c>
      <c r="S483" s="552">
        <v>0</v>
      </c>
      <c r="T483" s="552">
        <v>0</v>
      </c>
      <c r="U483" s="552">
        <v>0</v>
      </c>
      <c r="V483" s="552">
        <v>0</v>
      </c>
      <c r="W483" s="552">
        <v>0</v>
      </c>
      <c r="X483" s="554">
        <f t="shared" si="100"/>
        <v>0</v>
      </c>
      <c r="Y483" s="554">
        <f t="shared" si="101"/>
        <v>0</v>
      </c>
      <c r="Z483" s="554">
        <f t="shared" si="98"/>
        <v>0</v>
      </c>
    </row>
    <row r="484" spans="1:26" ht="63.75" hidden="1" outlineLevel="1">
      <c r="A484" s="781"/>
      <c r="B484" s="781"/>
      <c r="C484" s="551" t="s">
        <v>628</v>
      </c>
      <c r="D484" s="553">
        <v>0</v>
      </c>
      <c r="E484" s="552">
        <v>0</v>
      </c>
      <c r="F484" s="552">
        <v>0</v>
      </c>
      <c r="G484" s="552">
        <v>4</v>
      </c>
      <c r="H484" s="553">
        <v>195</v>
      </c>
      <c r="I484" s="552">
        <v>0</v>
      </c>
      <c r="J484" s="553">
        <v>0</v>
      </c>
      <c r="K484" s="552">
        <v>0</v>
      </c>
      <c r="L484" s="552">
        <v>0</v>
      </c>
      <c r="M484" s="553">
        <v>30</v>
      </c>
      <c r="N484" s="553">
        <v>0</v>
      </c>
      <c r="O484" s="552">
        <v>0</v>
      </c>
      <c r="P484" s="552">
        <v>0</v>
      </c>
      <c r="Q484" s="552">
        <v>0</v>
      </c>
      <c r="R484" s="553">
        <v>11</v>
      </c>
      <c r="S484" s="552">
        <v>0</v>
      </c>
      <c r="T484" s="553">
        <v>0</v>
      </c>
      <c r="U484" s="552">
        <v>0</v>
      </c>
      <c r="V484" s="552">
        <v>0</v>
      </c>
      <c r="W484" s="553">
        <v>0</v>
      </c>
      <c r="X484" s="557">
        <f t="shared" si="100"/>
        <v>210</v>
      </c>
      <c r="Y484" s="557">
        <f t="shared" si="101"/>
        <v>30</v>
      </c>
      <c r="Z484" s="554">
        <f t="shared" si="98"/>
        <v>240</v>
      </c>
    </row>
    <row r="485" spans="1:26" ht="63.75" hidden="1" outlineLevel="1">
      <c r="A485" s="781"/>
      <c r="B485" s="781"/>
      <c r="C485" s="551" t="s">
        <v>629</v>
      </c>
      <c r="D485" s="552">
        <v>0</v>
      </c>
      <c r="E485" s="552">
        <v>6</v>
      </c>
      <c r="F485" s="552">
        <v>0</v>
      </c>
      <c r="G485" s="552">
        <v>0</v>
      </c>
      <c r="H485" s="553">
        <v>96</v>
      </c>
      <c r="I485" s="552">
        <v>0</v>
      </c>
      <c r="J485" s="552">
        <v>0</v>
      </c>
      <c r="K485" s="552">
        <v>3</v>
      </c>
      <c r="L485" s="553">
        <v>0</v>
      </c>
      <c r="M485" s="553">
        <v>10</v>
      </c>
      <c r="N485" s="552">
        <v>0</v>
      </c>
      <c r="O485" s="552">
        <v>0</v>
      </c>
      <c r="P485" s="552">
        <v>0</v>
      </c>
      <c r="Q485" s="552">
        <v>0</v>
      </c>
      <c r="R485" s="553">
        <v>0</v>
      </c>
      <c r="S485" s="552">
        <v>0</v>
      </c>
      <c r="T485" s="552">
        <v>0</v>
      </c>
      <c r="U485" s="552">
        <v>0</v>
      </c>
      <c r="V485" s="553">
        <v>0</v>
      </c>
      <c r="W485" s="553">
        <v>0</v>
      </c>
      <c r="X485" s="557">
        <f t="shared" si="100"/>
        <v>102</v>
      </c>
      <c r="Y485" s="554">
        <f t="shared" si="101"/>
        <v>13</v>
      </c>
      <c r="Z485" s="554">
        <f t="shared" si="98"/>
        <v>115</v>
      </c>
    </row>
    <row r="486" spans="1:26" ht="63.75" hidden="1" outlineLevel="1">
      <c r="A486" s="781"/>
      <c r="B486" s="781" t="s">
        <v>630</v>
      </c>
      <c r="C486" s="551" t="s">
        <v>631</v>
      </c>
      <c r="D486" s="553">
        <v>4</v>
      </c>
      <c r="E486" s="553">
        <v>12</v>
      </c>
      <c r="F486" s="553">
        <v>36</v>
      </c>
      <c r="G486" s="552">
        <v>12</v>
      </c>
      <c r="H486" s="553">
        <v>1255</v>
      </c>
      <c r="I486" s="553">
        <v>5</v>
      </c>
      <c r="J486" s="553">
        <v>22</v>
      </c>
      <c r="K486" s="553">
        <v>43</v>
      </c>
      <c r="L486" s="553">
        <v>24</v>
      </c>
      <c r="M486" s="553">
        <v>1403</v>
      </c>
      <c r="N486" s="553">
        <v>0</v>
      </c>
      <c r="O486" s="553">
        <v>0</v>
      </c>
      <c r="P486" s="553">
        <v>0</v>
      </c>
      <c r="Q486" s="552">
        <v>0</v>
      </c>
      <c r="R486" s="553">
        <v>25</v>
      </c>
      <c r="S486" s="553">
        <v>0</v>
      </c>
      <c r="T486" s="553">
        <v>0</v>
      </c>
      <c r="U486" s="553">
        <v>2</v>
      </c>
      <c r="V486" s="553">
        <v>0</v>
      </c>
      <c r="W486" s="553">
        <v>37</v>
      </c>
      <c r="X486" s="557">
        <f t="shared" si="100"/>
        <v>1344</v>
      </c>
      <c r="Y486" s="554">
        <f t="shared" si="101"/>
        <v>1536</v>
      </c>
      <c r="Z486" s="554">
        <f t="shared" si="98"/>
        <v>2880</v>
      </c>
    </row>
    <row r="487" spans="1:26" ht="76.5" hidden="1" outlineLevel="1">
      <c r="A487" s="781"/>
      <c r="B487" s="781"/>
      <c r="C487" s="551" t="s">
        <v>632</v>
      </c>
      <c r="D487" s="552">
        <v>1</v>
      </c>
      <c r="E487" s="552">
        <v>10</v>
      </c>
      <c r="F487" s="552">
        <v>9</v>
      </c>
      <c r="G487" s="552">
        <v>12</v>
      </c>
      <c r="H487" s="553">
        <v>827</v>
      </c>
      <c r="I487" s="552">
        <v>1</v>
      </c>
      <c r="J487" s="553">
        <v>2</v>
      </c>
      <c r="K487" s="553">
        <v>21</v>
      </c>
      <c r="L487" s="552">
        <v>0</v>
      </c>
      <c r="M487" s="553">
        <v>202</v>
      </c>
      <c r="N487" s="552">
        <v>0</v>
      </c>
      <c r="O487" s="552">
        <v>0</v>
      </c>
      <c r="P487" s="552">
        <v>0</v>
      </c>
      <c r="Q487" s="552">
        <v>0</v>
      </c>
      <c r="R487" s="553">
        <v>19</v>
      </c>
      <c r="S487" s="552">
        <v>0</v>
      </c>
      <c r="T487" s="553">
        <v>0</v>
      </c>
      <c r="U487" s="553">
        <v>0</v>
      </c>
      <c r="V487" s="552">
        <v>0</v>
      </c>
      <c r="W487" s="553">
        <v>0</v>
      </c>
      <c r="X487" s="557">
        <f t="shared" si="100"/>
        <v>878</v>
      </c>
      <c r="Y487" s="554">
        <f t="shared" si="101"/>
        <v>226</v>
      </c>
      <c r="Z487" s="554">
        <f t="shared" si="98"/>
        <v>1104</v>
      </c>
    </row>
    <row r="488" spans="1:26" ht="76.5" hidden="1" outlineLevel="1">
      <c r="A488" s="781"/>
      <c r="B488" s="781"/>
      <c r="C488" s="551" t="s">
        <v>633</v>
      </c>
      <c r="D488" s="552">
        <v>0</v>
      </c>
      <c r="E488" s="552">
        <v>10</v>
      </c>
      <c r="F488" s="552">
        <v>3</v>
      </c>
      <c r="G488" s="552">
        <v>4</v>
      </c>
      <c r="H488" s="553">
        <v>1168</v>
      </c>
      <c r="I488" s="552">
        <v>0</v>
      </c>
      <c r="J488" s="552">
        <v>0</v>
      </c>
      <c r="K488" s="552">
        <v>0</v>
      </c>
      <c r="L488" s="552">
        <v>0</v>
      </c>
      <c r="M488" s="553">
        <v>65</v>
      </c>
      <c r="N488" s="552">
        <v>0</v>
      </c>
      <c r="O488" s="552">
        <v>0</v>
      </c>
      <c r="P488" s="552">
        <v>0</v>
      </c>
      <c r="Q488" s="552">
        <v>0</v>
      </c>
      <c r="R488" s="553">
        <v>92</v>
      </c>
      <c r="S488" s="552">
        <v>0</v>
      </c>
      <c r="T488" s="552">
        <v>0</v>
      </c>
      <c r="U488" s="552">
        <v>0</v>
      </c>
      <c r="V488" s="552">
        <v>0</v>
      </c>
      <c r="W488" s="553">
        <v>0</v>
      </c>
      <c r="X488" s="554">
        <f t="shared" si="100"/>
        <v>1277</v>
      </c>
      <c r="Y488" s="554">
        <f t="shared" si="101"/>
        <v>65</v>
      </c>
      <c r="Z488" s="554">
        <f t="shared" si="98"/>
        <v>1342</v>
      </c>
    </row>
    <row r="489" spans="1:26" ht="63.75" hidden="1" outlineLevel="1">
      <c r="A489" s="781"/>
      <c r="B489" s="781"/>
      <c r="C489" s="551" t="s">
        <v>634</v>
      </c>
      <c r="D489" s="552">
        <v>1</v>
      </c>
      <c r="E489" s="553">
        <v>0</v>
      </c>
      <c r="F489" s="552">
        <v>0</v>
      </c>
      <c r="G489" s="552">
        <v>0</v>
      </c>
      <c r="H489" s="553">
        <v>178</v>
      </c>
      <c r="I489" s="552">
        <v>0</v>
      </c>
      <c r="J489" s="552">
        <v>2</v>
      </c>
      <c r="K489" s="552">
        <v>0</v>
      </c>
      <c r="L489" s="552">
        <v>0</v>
      </c>
      <c r="M489" s="553">
        <v>77</v>
      </c>
      <c r="N489" s="552">
        <v>0</v>
      </c>
      <c r="O489" s="553">
        <v>0</v>
      </c>
      <c r="P489" s="552">
        <v>0</v>
      </c>
      <c r="Q489" s="552">
        <v>0</v>
      </c>
      <c r="R489" s="553">
        <v>27</v>
      </c>
      <c r="S489" s="552">
        <v>0</v>
      </c>
      <c r="T489" s="552">
        <v>0</v>
      </c>
      <c r="U489" s="552">
        <v>0</v>
      </c>
      <c r="V489" s="552">
        <v>0</v>
      </c>
      <c r="W489" s="553">
        <v>0</v>
      </c>
      <c r="X489" s="554">
        <f t="shared" si="100"/>
        <v>206</v>
      </c>
      <c r="Y489" s="554">
        <f t="shared" si="101"/>
        <v>79</v>
      </c>
      <c r="Z489" s="554">
        <f t="shared" si="98"/>
        <v>285</v>
      </c>
    </row>
    <row r="490" spans="1:26" ht="76.5" hidden="1" outlineLevel="1">
      <c r="A490" s="781"/>
      <c r="B490" s="781"/>
      <c r="C490" s="551" t="s">
        <v>635</v>
      </c>
      <c r="D490" s="552">
        <v>2</v>
      </c>
      <c r="E490" s="552">
        <v>4</v>
      </c>
      <c r="F490" s="552">
        <v>9</v>
      </c>
      <c r="G490" s="552">
        <v>8</v>
      </c>
      <c r="H490" s="553">
        <v>204</v>
      </c>
      <c r="I490" s="552">
        <v>2</v>
      </c>
      <c r="J490" s="552">
        <v>4</v>
      </c>
      <c r="K490" s="553">
        <v>3</v>
      </c>
      <c r="L490" s="552">
        <v>3</v>
      </c>
      <c r="M490" s="553">
        <v>257</v>
      </c>
      <c r="N490" s="552">
        <v>0</v>
      </c>
      <c r="O490" s="552">
        <v>0</v>
      </c>
      <c r="P490" s="552">
        <v>0</v>
      </c>
      <c r="Q490" s="552">
        <v>0</v>
      </c>
      <c r="R490" s="553">
        <v>0</v>
      </c>
      <c r="S490" s="552">
        <v>0</v>
      </c>
      <c r="T490" s="552">
        <v>0</v>
      </c>
      <c r="U490" s="553">
        <v>0</v>
      </c>
      <c r="V490" s="552">
        <v>1</v>
      </c>
      <c r="W490" s="553">
        <v>9</v>
      </c>
      <c r="X490" s="557">
        <f t="shared" si="100"/>
        <v>227</v>
      </c>
      <c r="Y490" s="557">
        <f t="shared" si="101"/>
        <v>279</v>
      </c>
      <c r="Z490" s="554">
        <f t="shared" si="98"/>
        <v>506</v>
      </c>
    </row>
    <row r="491" spans="1:26" ht="89.25" hidden="1" outlineLevel="1">
      <c r="A491" s="781"/>
      <c r="B491" s="781"/>
      <c r="C491" s="551" t="s">
        <v>636</v>
      </c>
      <c r="D491" s="552">
        <v>0</v>
      </c>
      <c r="E491" s="553">
        <v>0</v>
      </c>
      <c r="F491" s="552">
        <v>6</v>
      </c>
      <c r="G491" s="552">
        <v>4</v>
      </c>
      <c r="H491" s="553">
        <v>608</v>
      </c>
      <c r="I491" s="552">
        <v>0</v>
      </c>
      <c r="J491" s="552">
        <v>0</v>
      </c>
      <c r="K491" s="552">
        <v>0</v>
      </c>
      <c r="L491" s="552">
        <v>0</v>
      </c>
      <c r="M491" s="552">
        <v>0</v>
      </c>
      <c r="N491" s="552">
        <v>0</v>
      </c>
      <c r="O491" s="553">
        <v>0</v>
      </c>
      <c r="P491" s="552">
        <v>0</v>
      </c>
      <c r="Q491" s="552">
        <v>0</v>
      </c>
      <c r="R491" s="553">
        <v>21</v>
      </c>
      <c r="S491" s="552">
        <v>0</v>
      </c>
      <c r="T491" s="552">
        <v>0</v>
      </c>
      <c r="U491" s="552">
        <v>0</v>
      </c>
      <c r="V491" s="552">
        <v>0</v>
      </c>
      <c r="W491" s="552">
        <v>0</v>
      </c>
      <c r="X491" s="554">
        <f t="shared" si="100"/>
        <v>639</v>
      </c>
      <c r="Y491" s="554">
        <f t="shared" si="101"/>
        <v>0</v>
      </c>
      <c r="Z491" s="554">
        <f t="shared" si="98"/>
        <v>639</v>
      </c>
    </row>
    <row r="492" spans="1:26" ht="63.75" hidden="1" outlineLevel="1">
      <c r="A492" s="781"/>
      <c r="B492" s="781"/>
      <c r="C492" s="551" t="s">
        <v>637</v>
      </c>
      <c r="D492" s="552">
        <v>0</v>
      </c>
      <c r="E492" s="552">
        <v>2</v>
      </c>
      <c r="F492" s="552">
        <v>0</v>
      </c>
      <c r="G492" s="552">
        <v>0</v>
      </c>
      <c r="H492" s="553">
        <v>39</v>
      </c>
      <c r="I492" s="552">
        <v>0</v>
      </c>
      <c r="J492" s="552">
        <v>0</v>
      </c>
      <c r="K492" s="552">
        <v>0</v>
      </c>
      <c r="L492" s="553">
        <v>0</v>
      </c>
      <c r="M492" s="552">
        <v>88</v>
      </c>
      <c r="N492" s="552">
        <v>0</v>
      </c>
      <c r="O492" s="552">
        <v>0</v>
      </c>
      <c r="P492" s="552">
        <v>0</v>
      </c>
      <c r="Q492" s="552">
        <v>0</v>
      </c>
      <c r="R492" s="553">
        <v>0</v>
      </c>
      <c r="S492" s="552">
        <v>0</v>
      </c>
      <c r="T492" s="552">
        <v>0</v>
      </c>
      <c r="U492" s="552">
        <v>0</v>
      </c>
      <c r="V492" s="553">
        <v>0</v>
      </c>
      <c r="W492" s="552">
        <v>5</v>
      </c>
      <c r="X492" s="557">
        <f t="shared" si="100"/>
        <v>41</v>
      </c>
      <c r="Y492" s="557">
        <f t="shared" si="101"/>
        <v>93</v>
      </c>
      <c r="Z492" s="554">
        <f t="shared" si="98"/>
        <v>134</v>
      </c>
    </row>
    <row r="493" spans="1:26" ht="63.75" hidden="1" outlineLevel="1">
      <c r="A493" s="781"/>
      <c r="B493" s="781"/>
      <c r="C493" s="551" t="s">
        <v>638</v>
      </c>
      <c r="D493" s="553">
        <v>0</v>
      </c>
      <c r="E493" s="553">
        <v>0</v>
      </c>
      <c r="F493" s="553">
        <v>21</v>
      </c>
      <c r="G493" s="552">
        <v>3</v>
      </c>
      <c r="H493" s="553">
        <v>1304</v>
      </c>
      <c r="I493" s="552">
        <v>0</v>
      </c>
      <c r="J493" s="553">
        <v>0</v>
      </c>
      <c r="K493" s="553">
        <v>6</v>
      </c>
      <c r="L493" s="552">
        <v>0</v>
      </c>
      <c r="M493" s="553">
        <v>214</v>
      </c>
      <c r="N493" s="553">
        <v>0</v>
      </c>
      <c r="O493" s="553">
        <v>0</v>
      </c>
      <c r="P493" s="553">
        <v>0</v>
      </c>
      <c r="Q493" s="552">
        <v>1</v>
      </c>
      <c r="R493" s="553">
        <v>121</v>
      </c>
      <c r="S493" s="552">
        <v>0</v>
      </c>
      <c r="T493" s="553">
        <v>0</v>
      </c>
      <c r="U493" s="553">
        <v>0</v>
      </c>
      <c r="V493" s="552">
        <v>0</v>
      </c>
      <c r="W493" s="553">
        <v>2</v>
      </c>
      <c r="X493" s="557">
        <f t="shared" si="100"/>
        <v>1450</v>
      </c>
      <c r="Y493" s="554">
        <f t="shared" si="101"/>
        <v>222</v>
      </c>
      <c r="Z493" s="554">
        <f t="shared" si="98"/>
        <v>1672</v>
      </c>
    </row>
    <row r="494" spans="1:26" ht="51" hidden="1" outlineLevel="1">
      <c r="A494" s="781"/>
      <c r="B494" s="781"/>
      <c r="C494" s="551" t="s">
        <v>639</v>
      </c>
      <c r="D494" s="552">
        <v>0</v>
      </c>
      <c r="E494" s="552">
        <v>0</v>
      </c>
      <c r="F494" s="552">
        <v>3</v>
      </c>
      <c r="G494" s="552">
        <v>0</v>
      </c>
      <c r="H494" s="553">
        <v>321</v>
      </c>
      <c r="I494" s="552">
        <v>0</v>
      </c>
      <c r="J494" s="552">
        <v>0</v>
      </c>
      <c r="K494" s="552">
        <v>0</v>
      </c>
      <c r="L494" s="552">
        <v>0</v>
      </c>
      <c r="M494" s="553">
        <v>0</v>
      </c>
      <c r="N494" s="552">
        <v>0</v>
      </c>
      <c r="O494" s="552">
        <v>0</v>
      </c>
      <c r="P494" s="552">
        <v>0</v>
      </c>
      <c r="Q494" s="552">
        <v>0</v>
      </c>
      <c r="R494" s="553">
        <v>33</v>
      </c>
      <c r="S494" s="552">
        <v>0</v>
      </c>
      <c r="T494" s="552">
        <v>0</v>
      </c>
      <c r="U494" s="552">
        <v>0</v>
      </c>
      <c r="V494" s="552">
        <v>0</v>
      </c>
      <c r="W494" s="553">
        <v>0</v>
      </c>
      <c r="X494" s="557">
        <f t="shared" si="100"/>
        <v>357</v>
      </c>
      <c r="Y494" s="554">
        <f t="shared" si="101"/>
        <v>0</v>
      </c>
      <c r="Z494" s="554">
        <f t="shared" si="98"/>
        <v>357</v>
      </c>
    </row>
    <row r="495" spans="1:26" ht="63.75" hidden="1" outlineLevel="1">
      <c r="A495" s="781"/>
      <c r="B495" s="781" t="s">
        <v>640</v>
      </c>
      <c r="C495" s="551" t="s">
        <v>641</v>
      </c>
      <c r="D495" s="552">
        <v>0</v>
      </c>
      <c r="E495" s="552">
        <v>0</v>
      </c>
      <c r="F495" s="552">
        <v>0</v>
      </c>
      <c r="G495" s="553">
        <v>0</v>
      </c>
      <c r="H495" s="553">
        <v>17</v>
      </c>
      <c r="I495" s="552">
        <v>0</v>
      </c>
      <c r="J495" s="552">
        <v>0</v>
      </c>
      <c r="K495" s="552">
        <v>0</v>
      </c>
      <c r="L495" s="552">
        <v>0</v>
      </c>
      <c r="M495" s="552">
        <v>10</v>
      </c>
      <c r="N495" s="552">
        <v>0</v>
      </c>
      <c r="O495" s="552">
        <v>0</v>
      </c>
      <c r="P495" s="552">
        <v>0</v>
      </c>
      <c r="Q495" s="553">
        <v>0</v>
      </c>
      <c r="R495" s="553">
        <v>0</v>
      </c>
      <c r="S495" s="552">
        <v>0</v>
      </c>
      <c r="T495" s="552">
        <v>0</v>
      </c>
      <c r="U495" s="552">
        <v>0</v>
      </c>
      <c r="V495" s="552">
        <v>0</v>
      </c>
      <c r="W495" s="552">
        <v>0</v>
      </c>
      <c r="X495" s="557">
        <f t="shared" si="100"/>
        <v>17</v>
      </c>
      <c r="Y495" s="554">
        <f t="shared" si="101"/>
        <v>10</v>
      </c>
      <c r="Z495" s="554">
        <f t="shared" si="98"/>
        <v>27</v>
      </c>
    </row>
    <row r="496" spans="1:26" ht="63.75" hidden="1" outlineLevel="1">
      <c r="A496" s="781"/>
      <c r="B496" s="781"/>
      <c r="C496" s="551" t="s">
        <v>642</v>
      </c>
      <c r="D496" s="552">
        <v>0</v>
      </c>
      <c r="E496" s="552">
        <v>0</v>
      </c>
      <c r="F496" s="552">
        <v>0</v>
      </c>
      <c r="G496" s="552">
        <v>0</v>
      </c>
      <c r="H496" s="553">
        <v>0</v>
      </c>
      <c r="I496" s="552">
        <v>0</v>
      </c>
      <c r="J496" s="552">
        <v>0</v>
      </c>
      <c r="K496" s="552">
        <v>0</v>
      </c>
      <c r="L496" s="552">
        <v>0</v>
      </c>
      <c r="M496" s="552">
        <v>79</v>
      </c>
      <c r="N496" s="552">
        <v>0</v>
      </c>
      <c r="O496" s="552">
        <v>0</v>
      </c>
      <c r="P496" s="552">
        <v>0</v>
      </c>
      <c r="Q496" s="552">
        <v>0</v>
      </c>
      <c r="R496" s="553">
        <v>0</v>
      </c>
      <c r="S496" s="552">
        <v>0</v>
      </c>
      <c r="T496" s="552">
        <v>0</v>
      </c>
      <c r="U496" s="552">
        <v>0</v>
      </c>
      <c r="V496" s="552">
        <v>0</v>
      </c>
      <c r="W496" s="552">
        <v>2</v>
      </c>
      <c r="X496" s="554">
        <f t="shared" si="100"/>
        <v>0</v>
      </c>
      <c r="Y496" s="554">
        <f t="shared" si="101"/>
        <v>81</v>
      </c>
      <c r="Z496" s="554">
        <f t="shared" ref="Z496:Z512" si="102">+Y496+X496</f>
        <v>81</v>
      </c>
    </row>
    <row r="497" spans="1:26" ht="51" hidden="1" outlineLevel="1">
      <c r="A497" s="781"/>
      <c r="B497" s="781"/>
      <c r="C497" s="551" t="s">
        <v>643</v>
      </c>
      <c r="D497" s="552">
        <v>0</v>
      </c>
      <c r="E497" s="552">
        <v>0</v>
      </c>
      <c r="F497" s="553">
        <v>0</v>
      </c>
      <c r="G497" s="552">
        <v>0</v>
      </c>
      <c r="H497" s="552">
        <v>0</v>
      </c>
      <c r="I497" s="552">
        <v>0</v>
      </c>
      <c r="J497" s="552">
        <v>0</v>
      </c>
      <c r="K497" s="552">
        <v>0</v>
      </c>
      <c r="L497" s="552">
        <v>0</v>
      </c>
      <c r="M497" s="552">
        <v>0</v>
      </c>
      <c r="N497" s="552">
        <v>0</v>
      </c>
      <c r="O497" s="552">
        <v>0</v>
      </c>
      <c r="P497" s="553">
        <v>0</v>
      </c>
      <c r="Q497" s="552">
        <v>0</v>
      </c>
      <c r="R497" s="552">
        <v>0</v>
      </c>
      <c r="S497" s="552">
        <v>0</v>
      </c>
      <c r="T497" s="552">
        <v>0</v>
      </c>
      <c r="U497" s="552">
        <v>0</v>
      </c>
      <c r="V497" s="552">
        <v>0</v>
      </c>
      <c r="W497" s="552">
        <v>0</v>
      </c>
      <c r="X497" s="554">
        <f t="shared" si="100"/>
        <v>0</v>
      </c>
      <c r="Y497" s="554">
        <f t="shared" si="101"/>
        <v>0</v>
      </c>
      <c r="Z497" s="554">
        <f t="shared" si="102"/>
        <v>0</v>
      </c>
    </row>
    <row r="498" spans="1:26" ht="51" hidden="1" outlineLevel="1">
      <c r="A498" s="781"/>
      <c r="B498" s="781" t="s">
        <v>644</v>
      </c>
      <c r="C498" s="551" t="s">
        <v>645</v>
      </c>
      <c r="D498" s="552">
        <v>1</v>
      </c>
      <c r="E498" s="552">
        <v>0</v>
      </c>
      <c r="F498" s="553">
        <v>6</v>
      </c>
      <c r="G498" s="552">
        <v>0</v>
      </c>
      <c r="H498" s="553">
        <v>212</v>
      </c>
      <c r="I498" s="552">
        <v>0</v>
      </c>
      <c r="J498" s="552">
        <v>0</v>
      </c>
      <c r="K498" s="552">
        <v>0</v>
      </c>
      <c r="L498" s="552">
        <v>0</v>
      </c>
      <c r="M498" s="553">
        <v>0</v>
      </c>
      <c r="N498" s="552">
        <v>0</v>
      </c>
      <c r="O498" s="552">
        <v>0</v>
      </c>
      <c r="P498" s="553">
        <v>0</v>
      </c>
      <c r="Q498" s="552">
        <v>0</v>
      </c>
      <c r="R498" s="553">
        <v>0</v>
      </c>
      <c r="S498" s="552">
        <v>0</v>
      </c>
      <c r="T498" s="552">
        <v>0</v>
      </c>
      <c r="U498" s="552">
        <v>0</v>
      </c>
      <c r="V498" s="552">
        <v>0</v>
      </c>
      <c r="W498" s="553">
        <v>0</v>
      </c>
      <c r="X498" s="557">
        <f t="shared" si="100"/>
        <v>219</v>
      </c>
      <c r="Y498" s="557">
        <f t="shared" si="101"/>
        <v>0</v>
      </c>
      <c r="Z498" s="554">
        <f t="shared" si="102"/>
        <v>219</v>
      </c>
    </row>
    <row r="499" spans="1:26" ht="63.75" hidden="1" outlineLevel="1">
      <c r="A499" s="788"/>
      <c r="B499" s="788"/>
      <c r="C499" s="555" t="s">
        <v>646</v>
      </c>
      <c r="D499" s="558">
        <v>0</v>
      </c>
      <c r="E499" s="558">
        <v>0</v>
      </c>
      <c r="F499" s="559">
        <v>0</v>
      </c>
      <c r="G499" s="558">
        <v>0</v>
      </c>
      <c r="H499" s="559">
        <v>5</v>
      </c>
      <c r="I499" s="558">
        <v>0</v>
      </c>
      <c r="J499" s="558">
        <v>0</v>
      </c>
      <c r="K499" s="558">
        <v>0</v>
      </c>
      <c r="L499" s="558">
        <v>0</v>
      </c>
      <c r="M499" s="558">
        <v>0</v>
      </c>
      <c r="N499" s="558">
        <v>0</v>
      </c>
      <c r="O499" s="558">
        <v>0</v>
      </c>
      <c r="P499" s="559">
        <v>0</v>
      </c>
      <c r="Q499" s="558">
        <v>0</v>
      </c>
      <c r="R499" s="559">
        <v>0</v>
      </c>
      <c r="S499" s="558">
        <v>0</v>
      </c>
      <c r="T499" s="558">
        <v>0</v>
      </c>
      <c r="U499" s="558">
        <v>0</v>
      </c>
      <c r="V499" s="558">
        <v>0</v>
      </c>
      <c r="W499" s="558">
        <v>0</v>
      </c>
      <c r="X499" s="560">
        <f t="shared" si="100"/>
        <v>5</v>
      </c>
      <c r="Y499" s="560">
        <f t="shared" si="101"/>
        <v>0</v>
      </c>
      <c r="Z499" s="560">
        <f t="shared" si="102"/>
        <v>5</v>
      </c>
    </row>
    <row r="500" spans="1:26" ht="12.95" customHeight="1" collapsed="1">
      <c r="A500" s="793" t="s">
        <v>647</v>
      </c>
      <c r="B500" s="793"/>
      <c r="C500" s="793"/>
      <c r="D500" s="561">
        <f t="shared" ref="D500:W500" si="103">SUM(D501:D512)</f>
        <v>111</v>
      </c>
      <c r="E500" s="561">
        <f t="shared" si="103"/>
        <v>562</v>
      </c>
      <c r="F500" s="561">
        <f t="shared" si="103"/>
        <v>1059</v>
      </c>
      <c r="G500" s="561">
        <f t="shared" si="103"/>
        <v>380</v>
      </c>
      <c r="H500" s="561">
        <f t="shared" si="103"/>
        <v>97896</v>
      </c>
      <c r="I500" s="561">
        <f t="shared" si="103"/>
        <v>4</v>
      </c>
      <c r="J500" s="561">
        <f t="shared" si="103"/>
        <v>16</v>
      </c>
      <c r="K500" s="561">
        <f t="shared" si="103"/>
        <v>39</v>
      </c>
      <c r="L500" s="561">
        <f t="shared" si="103"/>
        <v>12</v>
      </c>
      <c r="M500" s="561">
        <f t="shared" si="103"/>
        <v>2099</v>
      </c>
      <c r="N500" s="561">
        <f t="shared" si="103"/>
        <v>0</v>
      </c>
      <c r="O500" s="561">
        <f t="shared" si="103"/>
        <v>0</v>
      </c>
      <c r="P500" s="561">
        <f t="shared" si="103"/>
        <v>0</v>
      </c>
      <c r="Q500" s="561">
        <f t="shared" si="103"/>
        <v>0</v>
      </c>
      <c r="R500" s="561">
        <f t="shared" si="103"/>
        <v>5211</v>
      </c>
      <c r="S500" s="561">
        <f t="shared" si="103"/>
        <v>0</v>
      </c>
      <c r="T500" s="561">
        <f t="shared" si="103"/>
        <v>0</v>
      </c>
      <c r="U500" s="561">
        <f t="shared" si="103"/>
        <v>0</v>
      </c>
      <c r="V500" s="561">
        <f t="shared" si="103"/>
        <v>0</v>
      </c>
      <c r="W500" s="561">
        <f t="shared" si="103"/>
        <v>80</v>
      </c>
      <c r="X500" s="562">
        <f>SUM(X501:X512)</f>
        <v>105219</v>
      </c>
      <c r="Y500" s="562">
        <f>SUM(Y501:Y512)</f>
        <v>2250</v>
      </c>
      <c r="Z500" s="562">
        <f>SUM(Z501:Z512)</f>
        <v>107469</v>
      </c>
    </row>
    <row r="501" spans="1:26" ht="76.5" hidden="1" outlineLevel="1">
      <c r="A501" s="794" t="s">
        <v>647</v>
      </c>
      <c r="B501" s="563" t="s">
        <v>648</v>
      </c>
      <c r="C501" s="563" t="s">
        <v>649</v>
      </c>
      <c r="D501" s="564">
        <v>0</v>
      </c>
      <c r="E501" s="565">
        <v>0</v>
      </c>
      <c r="F501" s="565">
        <v>6</v>
      </c>
      <c r="G501" s="565">
        <v>0</v>
      </c>
      <c r="H501" s="564">
        <v>214</v>
      </c>
      <c r="I501" s="565">
        <v>0</v>
      </c>
      <c r="J501" s="565">
        <v>0</v>
      </c>
      <c r="K501" s="565">
        <v>0</v>
      </c>
      <c r="L501" s="565">
        <v>0</v>
      </c>
      <c r="M501" s="565">
        <v>0</v>
      </c>
      <c r="N501" s="564">
        <v>0</v>
      </c>
      <c r="O501" s="565">
        <v>0</v>
      </c>
      <c r="P501" s="565">
        <v>0</v>
      </c>
      <c r="Q501" s="565">
        <v>0</v>
      </c>
      <c r="R501" s="564">
        <v>0</v>
      </c>
      <c r="S501" s="565">
        <v>0</v>
      </c>
      <c r="T501" s="565">
        <v>0</v>
      </c>
      <c r="U501" s="565">
        <v>0</v>
      </c>
      <c r="V501" s="565">
        <v>0</v>
      </c>
      <c r="W501" s="565">
        <v>0</v>
      </c>
      <c r="X501" s="566">
        <f t="shared" ref="X501:X512" si="104">D501+E501+F501+G501+H501+N501+O501+P501+Q501+R501</f>
        <v>220</v>
      </c>
      <c r="Y501" s="567">
        <f t="shared" ref="Y501:Y512" si="105">I501+J501+K501+L501+M501+S501+T501+U501+V501+W501</f>
        <v>0</v>
      </c>
      <c r="Z501" s="568">
        <f t="shared" si="102"/>
        <v>220</v>
      </c>
    </row>
    <row r="502" spans="1:26" ht="51" hidden="1" outlineLevel="1">
      <c r="A502" s="795"/>
      <c r="B502" s="569" t="s">
        <v>650</v>
      </c>
      <c r="C502" s="569" t="s">
        <v>651</v>
      </c>
      <c r="D502" s="570">
        <v>0</v>
      </c>
      <c r="E502" s="570">
        <v>2</v>
      </c>
      <c r="F502" s="570">
        <v>3</v>
      </c>
      <c r="G502" s="570">
        <v>4</v>
      </c>
      <c r="H502" s="571">
        <v>23</v>
      </c>
      <c r="I502" s="570">
        <v>0</v>
      </c>
      <c r="J502" s="570">
        <v>0</v>
      </c>
      <c r="K502" s="570">
        <v>0</v>
      </c>
      <c r="L502" s="570">
        <v>0</v>
      </c>
      <c r="M502" s="570">
        <v>0</v>
      </c>
      <c r="N502" s="570">
        <v>0</v>
      </c>
      <c r="O502" s="570">
        <v>0</v>
      </c>
      <c r="P502" s="570">
        <v>0</v>
      </c>
      <c r="Q502" s="570">
        <v>0</v>
      </c>
      <c r="R502" s="571">
        <v>0</v>
      </c>
      <c r="S502" s="570">
        <v>0</v>
      </c>
      <c r="T502" s="570">
        <v>0</v>
      </c>
      <c r="U502" s="570">
        <v>0</v>
      </c>
      <c r="V502" s="570">
        <v>0</v>
      </c>
      <c r="W502" s="570">
        <v>0</v>
      </c>
      <c r="X502" s="553">
        <f t="shared" si="104"/>
        <v>32</v>
      </c>
      <c r="Y502" s="553">
        <f t="shared" si="105"/>
        <v>0</v>
      </c>
      <c r="Z502" s="554">
        <f t="shared" si="102"/>
        <v>32</v>
      </c>
    </row>
    <row r="503" spans="1:26" ht="38.25" hidden="1" outlineLevel="1">
      <c r="A503" s="795"/>
      <c r="B503" s="795" t="s">
        <v>652</v>
      </c>
      <c r="C503" s="569" t="s">
        <v>653</v>
      </c>
      <c r="D503" s="570">
        <v>10</v>
      </c>
      <c r="E503" s="570">
        <v>68</v>
      </c>
      <c r="F503" s="570">
        <v>84</v>
      </c>
      <c r="G503" s="570">
        <v>28</v>
      </c>
      <c r="H503" s="571">
        <v>6115</v>
      </c>
      <c r="I503" s="570">
        <v>0</v>
      </c>
      <c r="J503" s="570">
        <v>0</v>
      </c>
      <c r="K503" s="570">
        <v>6</v>
      </c>
      <c r="L503" s="570">
        <v>0</v>
      </c>
      <c r="M503" s="570">
        <v>50</v>
      </c>
      <c r="N503" s="570">
        <v>0</v>
      </c>
      <c r="O503" s="570">
        <v>0</v>
      </c>
      <c r="P503" s="570">
        <v>0</v>
      </c>
      <c r="Q503" s="570">
        <v>0</v>
      </c>
      <c r="R503" s="571">
        <v>395</v>
      </c>
      <c r="S503" s="570">
        <v>0</v>
      </c>
      <c r="T503" s="570">
        <v>0</v>
      </c>
      <c r="U503" s="570">
        <v>0</v>
      </c>
      <c r="V503" s="570">
        <v>0</v>
      </c>
      <c r="W503" s="570">
        <v>0</v>
      </c>
      <c r="X503" s="553">
        <f t="shared" si="104"/>
        <v>6700</v>
      </c>
      <c r="Y503" s="553">
        <f t="shared" si="105"/>
        <v>56</v>
      </c>
      <c r="Z503" s="554">
        <f t="shared" si="102"/>
        <v>6756</v>
      </c>
    </row>
    <row r="504" spans="1:26" hidden="1" outlineLevel="1">
      <c r="A504" s="795"/>
      <c r="B504" s="795"/>
      <c r="C504" s="569" t="s">
        <v>654</v>
      </c>
      <c r="D504" s="571">
        <v>1</v>
      </c>
      <c r="E504" s="571">
        <v>4</v>
      </c>
      <c r="F504" s="571">
        <v>3</v>
      </c>
      <c r="G504" s="570">
        <v>4</v>
      </c>
      <c r="H504" s="571">
        <v>1140</v>
      </c>
      <c r="I504" s="570">
        <v>0</v>
      </c>
      <c r="J504" s="570">
        <v>0</v>
      </c>
      <c r="K504" s="570">
        <v>3</v>
      </c>
      <c r="L504" s="570">
        <v>0</v>
      </c>
      <c r="M504" s="570">
        <v>0</v>
      </c>
      <c r="N504" s="571">
        <v>0</v>
      </c>
      <c r="O504" s="571">
        <v>0</v>
      </c>
      <c r="P504" s="571">
        <v>0</v>
      </c>
      <c r="Q504" s="570">
        <v>0</v>
      </c>
      <c r="R504" s="571">
        <v>22</v>
      </c>
      <c r="S504" s="570">
        <v>0</v>
      </c>
      <c r="T504" s="570">
        <v>0</v>
      </c>
      <c r="U504" s="570">
        <v>0</v>
      </c>
      <c r="V504" s="570">
        <v>0</v>
      </c>
      <c r="W504" s="570">
        <v>0</v>
      </c>
      <c r="X504" s="552">
        <f t="shared" si="104"/>
        <v>1174</v>
      </c>
      <c r="Y504" s="552">
        <f t="shared" si="105"/>
        <v>3</v>
      </c>
      <c r="Z504" s="554">
        <f t="shared" si="102"/>
        <v>1177</v>
      </c>
    </row>
    <row r="505" spans="1:26" hidden="1" outlineLevel="1">
      <c r="A505" s="795"/>
      <c r="B505" s="795"/>
      <c r="C505" s="569" t="s">
        <v>655</v>
      </c>
      <c r="D505" s="570">
        <v>0</v>
      </c>
      <c r="E505" s="570">
        <v>0</v>
      </c>
      <c r="F505" s="570">
        <v>0</v>
      </c>
      <c r="G505" s="570">
        <v>0</v>
      </c>
      <c r="H505" s="570">
        <v>0</v>
      </c>
      <c r="I505" s="570">
        <v>0</v>
      </c>
      <c r="J505" s="570">
        <v>0</v>
      </c>
      <c r="K505" s="570">
        <v>0</v>
      </c>
      <c r="L505" s="570">
        <v>0</v>
      </c>
      <c r="M505" s="570">
        <v>0</v>
      </c>
      <c r="N505" s="570">
        <v>0</v>
      </c>
      <c r="O505" s="570">
        <v>0</v>
      </c>
      <c r="P505" s="570">
        <v>0</v>
      </c>
      <c r="Q505" s="570">
        <v>0</v>
      </c>
      <c r="R505" s="570">
        <v>0</v>
      </c>
      <c r="S505" s="570">
        <v>0</v>
      </c>
      <c r="T505" s="570">
        <v>0</v>
      </c>
      <c r="U505" s="570">
        <v>0</v>
      </c>
      <c r="V505" s="570">
        <v>0</v>
      </c>
      <c r="W505" s="570">
        <v>0</v>
      </c>
      <c r="X505" s="553">
        <f t="shared" si="104"/>
        <v>0</v>
      </c>
      <c r="Y505" s="553">
        <f t="shared" si="105"/>
        <v>0</v>
      </c>
      <c r="Z505" s="554">
        <f t="shared" si="102"/>
        <v>0</v>
      </c>
    </row>
    <row r="506" spans="1:26" ht="38.25" hidden="1" outlineLevel="1">
      <c r="A506" s="795"/>
      <c r="B506" s="795"/>
      <c r="C506" s="569" t="s">
        <v>656</v>
      </c>
      <c r="D506" s="570">
        <v>0</v>
      </c>
      <c r="E506" s="570">
        <v>0</v>
      </c>
      <c r="F506" s="570">
        <v>0</v>
      </c>
      <c r="G506" s="570">
        <v>0</v>
      </c>
      <c r="H506" s="570">
        <v>0</v>
      </c>
      <c r="I506" s="570">
        <v>0</v>
      </c>
      <c r="J506" s="570">
        <v>0</v>
      </c>
      <c r="K506" s="570">
        <v>0</v>
      </c>
      <c r="L506" s="570">
        <v>0</v>
      </c>
      <c r="M506" s="570">
        <v>0</v>
      </c>
      <c r="N506" s="570">
        <v>0</v>
      </c>
      <c r="O506" s="570">
        <v>0</v>
      </c>
      <c r="P506" s="570">
        <v>0</v>
      </c>
      <c r="Q506" s="570">
        <v>0</v>
      </c>
      <c r="R506" s="570">
        <v>0</v>
      </c>
      <c r="S506" s="570">
        <v>0</v>
      </c>
      <c r="T506" s="570">
        <v>0</v>
      </c>
      <c r="U506" s="570">
        <v>0</v>
      </c>
      <c r="V506" s="570">
        <v>0</v>
      </c>
      <c r="W506" s="570">
        <v>0</v>
      </c>
      <c r="X506" s="552">
        <f t="shared" si="104"/>
        <v>0</v>
      </c>
      <c r="Y506" s="552">
        <f t="shared" si="105"/>
        <v>0</v>
      </c>
      <c r="Z506" s="554">
        <f t="shared" si="102"/>
        <v>0</v>
      </c>
    </row>
    <row r="507" spans="1:26" hidden="1" outlineLevel="1">
      <c r="A507" s="795"/>
      <c r="B507" s="795"/>
      <c r="C507" s="569" t="s">
        <v>657</v>
      </c>
      <c r="D507" s="570">
        <v>0</v>
      </c>
      <c r="E507" s="570">
        <v>0</v>
      </c>
      <c r="F507" s="571">
        <v>0</v>
      </c>
      <c r="G507" s="571">
        <v>0</v>
      </c>
      <c r="H507" s="570">
        <v>0</v>
      </c>
      <c r="I507" s="570">
        <v>0</v>
      </c>
      <c r="J507" s="570">
        <v>0</v>
      </c>
      <c r="K507" s="570">
        <v>0</v>
      </c>
      <c r="L507" s="570">
        <v>0</v>
      </c>
      <c r="M507" s="570">
        <v>0</v>
      </c>
      <c r="N507" s="570">
        <v>0</v>
      </c>
      <c r="O507" s="570">
        <v>0</v>
      </c>
      <c r="P507" s="571">
        <v>0</v>
      </c>
      <c r="Q507" s="571">
        <v>0</v>
      </c>
      <c r="R507" s="570">
        <v>0</v>
      </c>
      <c r="S507" s="570">
        <v>0</v>
      </c>
      <c r="T507" s="570">
        <v>0</v>
      </c>
      <c r="U507" s="570">
        <v>0</v>
      </c>
      <c r="V507" s="570">
        <v>0</v>
      </c>
      <c r="W507" s="570">
        <v>0</v>
      </c>
      <c r="X507" s="552">
        <f t="shared" si="104"/>
        <v>0</v>
      </c>
      <c r="Y507" s="553">
        <f t="shared" si="105"/>
        <v>0</v>
      </c>
      <c r="Z507" s="554">
        <f t="shared" si="102"/>
        <v>0</v>
      </c>
    </row>
    <row r="508" spans="1:26" ht="25.5" hidden="1" outlineLevel="1">
      <c r="A508" s="795"/>
      <c r="B508" s="795"/>
      <c r="C508" s="569" t="s">
        <v>658</v>
      </c>
      <c r="D508" s="571">
        <v>0</v>
      </c>
      <c r="E508" s="571">
        <v>0</v>
      </c>
      <c r="F508" s="571">
        <v>0</v>
      </c>
      <c r="G508" s="571">
        <v>0</v>
      </c>
      <c r="H508" s="571">
        <v>0</v>
      </c>
      <c r="I508" s="570">
        <v>0</v>
      </c>
      <c r="J508" s="570">
        <v>0</v>
      </c>
      <c r="K508" s="571">
        <v>0</v>
      </c>
      <c r="L508" s="570">
        <v>0</v>
      </c>
      <c r="M508" s="571">
        <v>0</v>
      </c>
      <c r="N508" s="571">
        <v>0</v>
      </c>
      <c r="O508" s="571">
        <v>0</v>
      </c>
      <c r="P508" s="571">
        <v>0</v>
      </c>
      <c r="Q508" s="571">
        <v>0</v>
      </c>
      <c r="R508" s="571">
        <v>0</v>
      </c>
      <c r="S508" s="570">
        <v>0</v>
      </c>
      <c r="T508" s="570">
        <v>0</v>
      </c>
      <c r="U508" s="571">
        <v>0</v>
      </c>
      <c r="V508" s="570">
        <v>0</v>
      </c>
      <c r="W508" s="571">
        <v>0</v>
      </c>
      <c r="X508" s="552">
        <f t="shared" si="104"/>
        <v>0</v>
      </c>
      <c r="Y508" s="553">
        <f t="shared" si="105"/>
        <v>0</v>
      </c>
      <c r="Z508" s="554">
        <f t="shared" si="102"/>
        <v>0</v>
      </c>
    </row>
    <row r="509" spans="1:26" ht="63.75" hidden="1" outlineLevel="1">
      <c r="A509" s="795"/>
      <c r="B509" s="795"/>
      <c r="C509" s="569" t="s">
        <v>659</v>
      </c>
      <c r="D509" s="571">
        <v>7</v>
      </c>
      <c r="E509" s="571">
        <v>40</v>
      </c>
      <c r="F509" s="571">
        <v>24</v>
      </c>
      <c r="G509" s="571">
        <v>12</v>
      </c>
      <c r="H509" s="571">
        <v>4953</v>
      </c>
      <c r="I509" s="570">
        <v>1</v>
      </c>
      <c r="J509" s="570">
        <v>2</v>
      </c>
      <c r="K509" s="570">
        <v>3</v>
      </c>
      <c r="L509" s="570">
        <v>0</v>
      </c>
      <c r="M509" s="571">
        <v>172</v>
      </c>
      <c r="N509" s="571">
        <v>0</v>
      </c>
      <c r="O509" s="571">
        <v>0</v>
      </c>
      <c r="P509" s="571">
        <v>0</v>
      </c>
      <c r="Q509" s="571">
        <v>0</v>
      </c>
      <c r="R509" s="571">
        <v>203</v>
      </c>
      <c r="S509" s="570">
        <v>0</v>
      </c>
      <c r="T509" s="570">
        <v>0</v>
      </c>
      <c r="U509" s="570">
        <v>0</v>
      </c>
      <c r="V509" s="570">
        <v>0</v>
      </c>
      <c r="W509" s="571">
        <v>12</v>
      </c>
      <c r="X509" s="552">
        <f t="shared" si="104"/>
        <v>5239</v>
      </c>
      <c r="Y509" s="553">
        <f t="shared" si="105"/>
        <v>190</v>
      </c>
      <c r="Z509" s="554">
        <f t="shared" si="102"/>
        <v>5429</v>
      </c>
    </row>
    <row r="510" spans="1:26" ht="25.5" hidden="1" outlineLevel="1">
      <c r="A510" s="795"/>
      <c r="B510" s="795" t="s">
        <v>660</v>
      </c>
      <c r="C510" s="569" t="s">
        <v>661</v>
      </c>
      <c r="D510" s="571">
        <v>67</v>
      </c>
      <c r="E510" s="571">
        <v>338</v>
      </c>
      <c r="F510" s="571">
        <v>648</v>
      </c>
      <c r="G510" s="571">
        <v>232</v>
      </c>
      <c r="H510" s="571">
        <v>62154</v>
      </c>
      <c r="I510" s="571">
        <v>3</v>
      </c>
      <c r="J510" s="571">
        <v>12</v>
      </c>
      <c r="K510" s="571">
        <v>21</v>
      </c>
      <c r="L510" s="571">
        <v>8</v>
      </c>
      <c r="M510" s="571">
        <v>1185</v>
      </c>
      <c r="N510" s="571">
        <v>0</v>
      </c>
      <c r="O510" s="571">
        <v>0</v>
      </c>
      <c r="P510" s="571">
        <v>0</v>
      </c>
      <c r="Q510" s="571">
        <v>0</v>
      </c>
      <c r="R510" s="571">
        <v>3497</v>
      </c>
      <c r="S510" s="571">
        <v>0</v>
      </c>
      <c r="T510" s="571">
        <v>0</v>
      </c>
      <c r="U510" s="571">
        <v>0</v>
      </c>
      <c r="V510" s="571">
        <v>0</v>
      </c>
      <c r="W510" s="571">
        <v>35</v>
      </c>
      <c r="X510" s="553">
        <f t="shared" si="104"/>
        <v>66936</v>
      </c>
      <c r="Y510" s="553">
        <f t="shared" si="105"/>
        <v>1264</v>
      </c>
      <c r="Z510" s="554">
        <f t="shared" si="102"/>
        <v>68200</v>
      </c>
    </row>
    <row r="511" spans="1:26" ht="38.25" hidden="1" outlineLevel="1">
      <c r="A511" s="795"/>
      <c r="B511" s="795"/>
      <c r="C511" s="569" t="s">
        <v>662</v>
      </c>
      <c r="D511" s="571">
        <v>25</v>
      </c>
      <c r="E511" s="571">
        <v>110</v>
      </c>
      <c r="F511" s="571">
        <v>291</v>
      </c>
      <c r="G511" s="571">
        <v>100</v>
      </c>
      <c r="H511" s="571">
        <v>23137</v>
      </c>
      <c r="I511" s="571">
        <v>0</v>
      </c>
      <c r="J511" s="570">
        <v>2</v>
      </c>
      <c r="K511" s="571">
        <v>6</v>
      </c>
      <c r="L511" s="571">
        <v>4</v>
      </c>
      <c r="M511" s="571">
        <v>692</v>
      </c>
      <c r="N511" s="571">
        <v>0</v>
      </c>
      <c r="O511" s="571">
        <v>0</v>
      </c>
      <c r="P511" s="571">
        <v>0</v>
      </c>
      <c r="Q511" s="571">
        <v>0</v>
      </c>
      <c r="R511" s="571">
        <v>1093</v>
      </c>
      <c r="S511" s="571">
        <v>0</v>
      </c>
      <c r="T511" s="570">
        <v>0</v>
      </c>
      <c r="U511" s="571">
        <v>0</v>
      </c>
      <c r="V511" s="571">
        <v>0</v>
      </c>
      <c r="W511" s="571">
        <v>33</v>
      </c>
      <c r="X511" s="553">
        <f t="shared" si="104"/>
        <v>24756</v>
      </c>
      <c r="Y511" s="553">
        <f t="shared" si="105"/>
        <v>737</v>
      </c>
      <c r="Z511" s="554">
        <f t="shared" si="102"/>
        <v>25493</v>
      </c>
    </row>
    <row r="512" spans="1:26" ht="38.25" hidden="1" outlineLevel="1">
      <c r="A512" s="795"/>
      <c r="B512" s="569" t="s">
        <v>663</v>
      </c>
      <c r="C512" s="569" t="s">
        <v>664</v>
      </c>
      <c r="D512" s="570">
        <v>1</v>
      </c>
      <c r="E512" s="570">
        <v>0</v>
      </c>
      <c r="F512" s="570">
        <v>0</v>
      </c>
      <c r="G512" s="570">
        <v>0</v>
      </c>
      <c r="H512" s="571">
        <v>160</v>
      </c>
      <c r="I512" s="570">
        <v>0</v>
      </c>
      <c r="J512" s="570">
        <v>0</v>
      </c>
      <c r="K512" s="570">
        <v>0</v>
      </c>
      <c r="L512" s="571">
        <v>0</v>
      </c>
      <c r="M512" s="570">
        <v>0</v>
      </c>
      <c r="N512" s="570">
        <v>0</v>
      </c>
      <c r="O512" s="570">
        <v>0</v>
      </c>
      <c r="P512" s="570">
        <v>0</v>
      </c>
      <c r="Q512" s="570">
        <v>0</v>
      </c>
      <c r="R512" s="571">
        <v>1</v>
      </c>
      <c r="S512" s="570">
        <v>0</v>
      </c>
      <c r="T512" s="570">
        <v>0</v>
      </c>
      <c r="U512" s="570">
        <v>0</v>
      </c>
      <c r="V512" s="571">
        <v>0</v>
      </c>
      <c r="W512" s="570">
        <v>0</v>
      </c>
      <c r="X512" s="552">
        <f t="shared" si="104"/>
        <v>162</v>
      </c>
      <c r="Y512" s="552">
        <f t="shared" si="105"/>
        <v>0</v>
      </c>
      <c r="Z512" s="554">
        <f t="shared" si="102"/>
        <v>162</v>
      </c>
    </row>
    <row r="513" spans="1:26" collapsed="1">
      <c r="A513" s="572"/>
      <c r="B513" s="572"/>
      <c r="C513" s="572"/>
      <c r="D513" s="573"/>
      <c r="E513" s="573"/>
      <c r="F513" s="573"/>
      <c r="G513" s="573"/>
      <c r="H513" s="574"/>
      <c r="I513" s="573"/>
      <c r="J513" s="573"/>
      <c r="K513" s="573"/>
      <c r="L513" s="574"/>
      <c r="M513" s="573"/>
      <c r="N513" s="573"/>
      <c r="O513" s="573"/>
      <c r="P513" s="573"/>
      <c r="Q513" s="573"/>
      <c r="R513" s="574"/>
      <c r="S513" s="573"/>
      <c r="T513" s="573"/>
      <c r="U513" s="573"/>
      <c r="V513" s="574"/>
      <c r="W513" s="573"/>
      <c r="X513" s="575"/>
      <c r="Y513" s="575"/>
      <c r="Z513" s="576" t="s">
        <v>2940</v>
      </c>
    </row>
    <row r="514" spans="1:26" ht="33" customHeight="1">
      <c r="A514" s="784" t="s">
        <v>2899</v>
      </c>
      <c r="B514" s="784"/>
      <c r="C514" s="784"/>
      <c r="D514" s="787" t="s">
        <v>3048</v>
      </c>
      <c r="E514" s="787"/>
      <c r="F514" s="787"/>
      <c r="G514" s="787"/>
      <c r="H514" s="787"/>
      <c r="I514" s="787"/>
      <c r="J514" s="787"/>
      <c r="K514" s="787"/>
      <c r="L514" s="787"/>
      <c r="M514" s="787"/>
      <c r="N514" s="787" t="s">
        <v>3049</v>
      </c>
      <c r="O514" s="787"/>
      <c r="P514" s="787"/>
      <c r="Q514" s="787"/>
      <c r="R514" s="787"/>
      <c r="S514" s="787"/>
      <c r="T514" s="787"/>
      <c r="U514" s="787"/>
      <c r="V514" s="787"/>
      <c r="W514" s="787"/>
      <c r="X514" s="789" t="s">
        <v>3050</v>
      </c>
      <c r="Y514" s="790"/>
      <c r="Z514" s="790"/>
    </row>
    <row r="515" spans="1:26" ht="28.5" customHeight="1">
      <c r="A515" s="785"/>
      <c r="B515" s="785"/>
      <c r="C515" s="785"/>
      <c r="D515" s="787" t="s">
        <v>1008</v>
      </c>
      <c r="E515" s="787"/>
      <c r="F515" s="787"/>
      <c r="G515" s="787"/>
      <c r="H515" s="787"/>
      <c r="I515" s="787" t="s">
        <v>1009</v>
      </c>
      <c r="J515" s="787"/>
      <c r="K515" s="787"/>
      <c r="L515" s="787"/>
      <c r="M515" s="787"/>
      <c r="N515" s="787" t="s">
        <v>1008</v>
      </c>
      <c r="O515" s="787"/>
      <c r="P515" s="787"/>
      <c r="Q515" s="787"/>
      <c r="R515" s="787"/>
      <c r="S515" s="787" t="s">
        <v>1009</v>
      </c>
      <c r="T515" s="787"/>
      <c r="U515" s="787"/>
      <c r="V515" s="787"/>
      <c r="W515" s="787"/>
      <c r="X515" s="791"/>
      <c r="Y515" s="792"/>
      <c r="Z515" s="792"/>
    </row>
    <row r="516" spans="1:26" ht="25.5">
      <c r="A516" s="786"/>
      <c r="B516" s="786"/>
      <c r="C516" s="786"/>
      <c r="D516" s="546" t="s">
        <v>2894</v>
      </c>
      <c r="E516" s="546" t="s">
        <v>2895</v>
      </c>
      <c r="F516" s="546" t="s">
        <v>2896</v>
      </c>
      <c r="G516" s="546" t="s">
        <v>2897</v>
      </c>
      <c r="H516" s="546" t="s">
        <v>2982</v>
      </c>
      <c r="I516" s="546" t="s">
        <v>2894</v>
      </c>
      <c r="J516" s="546" t="s">
        <v>2895</v>
      </c>
      <c r="K516" s="546" t="s">
        <v>2896</v>
      </c>
      <c r="L516" s="546" t="s">
        <v>2897</v>
      </c>
      <c r="M516" s="546" t="s">
        <v>2982</v>
      </c>
      <c r="N516" s="546" t="s">
        <v>2894</v>
      </c>
      <c r="O516" s="546" t="s">
        <v>2895</v>
      </c>
      <c r="P516" s="546" t="s">
        <v>2896</v>
      </c>
      <c r="Q516" s="546" t="s">
        <v>2897</v>
      </c>
      <c r="R516" s="546" t="s">
        <v>2982</v>
      </c>
      <c r="S516" s="546" t="s">
        <v>2894</v>
      </c>
      <c r="T516" s="546" t="s">
        <v>2895</v>
      </c>
      <c r="U516" s="546" t="s">
        <v>2896</v>
      </c>
      <c r="V516" s="546" t="s">
        <v>2897</v>
      </c>
      <c r="W516" s="546" t="s">
        <v>2982</v>
      </c>
      <c r="X516" s="547" t="s">
        <v>1008</v>
      </c>
      <c r="Y516" s="547" t="s">
        <v>1009</v>
      </c>
      <c r="Z516" s="548" t="s">
        <v>1010</v>
      </c>
    </row>
    <row r="517" spans="1:26" ht="12.95" customHeight="1">
      <c r="A517" s="777" t="s">
        <v>665</v>
      </c>
      <c r="B517" s="777"/>
      <c r="C517" s="777"/>
      <c r="D517" s="549">
        <f t="shared" ref="D517:Z517" si="106">SUM(D518:D525)</f>
        <v>4</v>
      </c>
      <c r="E517" s="549">
        <f t="shared" si="106"/>
        <v>10</v>
      </c>
      <c r="F517" s="549">
        <f t="shared" si="106"/>
        <v>21</v>
      </c>
      <c r="G517" s="549">
        <f t="shared" si="106"/>
        <v>4</v>
      </c>
      <c r="H517" s="549">
        <f t="shared" si="106"/>
        <v>4564</v>
      </c>
      <c r="I517" s="549">
        <f t="shared" si="106"/>
        <v>0</v>
      </c>
      <c r="J517" s="549">
        <f t="shared" si="106"/>
        <v>0</v>
      </c>
      <c r="K517" s="549">
        <f t="shared" si="106"/>
        <v>6</v>
      </c>
      <c r="L517" s="549">
        <f t="shared" si="106"/>
        <v>0</v>
      </c>
      <c r="M517" s="549">
        <f t="shared" si="106"/>
        <v>91</v>
      </c>
      <c r="N517" s="549">
        <f t="shared" si="106"/>
        <v>0</v>
      </c>
      <c r="O517" s="549">
        <f t="shared" si="106"/>
        <v>0</v>
      </c>
      <c r="P517" s="549">
        <f t="shared" si="106"/>
        <v>0</v>
      </c>
      <c r="Q517" s="549">
        <f t="shared" si="106"/>
        <v>0</v>
      </c>
      <c r="R517" s="549">
        <f t="shared" si="106"/>
        <v>94</v>
      </c>
      <c r="S517" s="549">
        <f t="shared" si="106"/>
        <v>0</v>
      </c>
      <c r="T517" s="549">
        <f t="shared" si="106"/>
        <v>0</v>
      </c>
      <c r="U517" s="549">
        <f t="shared" si="106"/>
        <v>0</v>
      </c>
      <c r="V517" s="549">
        <f t="shared" si="106"/>
        <v>0</v>
      </c>
      <c r="W517" s="549">
        <f t="shared" si="106"/>
        <v>0</v>
      </c>
      <c r="X517" s="550">
        <f t="shared" si="106"/>
        <v>4697</v>
      </c>
      <c r="Y517" s="550">
        <f t="shared" si="106"/>
        <v>97</v>
      </c>
      <c r="Z517" s="550">
        <f t="shared" si="106"/>
        <v>4794</v>
      </c>
    </row>
    <row r="518" spans="1:26" ht="38.25" hidden="1" outlineLevel="1">
      <c r="A518" s="781" t="s">
        <v>665</v>
      </c>
      <c r="B518" s="781" t="s">
        <v>666</v>
      </c>
      <c r="C518" s="551" t="s">
        <v>667</v>
      </c>
      <c r="D518" s="552">
        <v>2</v>
      </c>
      <c r="E518" s="552">
        <v>6</v>
      </c>
      <c r="F518" s="553">
        <v>9</v>
      </c>
      <c r="G518" s="552">
        <v>0</v>
      </c>
      <c r="H518" s="553">
        <v>378</v>
      </c>
      <c r="I518" s="552">
        <v>0</v>
      </c>
      <c r="J518" s="552">
        <v>0</v>
      </c>
      <c r="K518" s="552">
        <v>6</v>
      </c>
      <c r="L518" s="552">
        <v>0</v>
      </c>
      <c r="M518" s="552">
        <v>31</v>
      </c>
      <c r="N518" s="552">
        <v>0</v>
      </c>
      <c r="O518" s="552">
        <v>0</v>
      </c>
      <c r="P518" s="553">
        <v>0</v>
      </c>
      <c r="Q518" s="552">
        <v>0</v>
      </c>
      <c r="R518" s="553">
        <v>8</v>
      </c>
      <c r="S518" s="552">
        <v>0</v>
      </c>
      <c r="T518" s="552">
        <v>0</v>
      </c>
      <c r="U518" s="552">
        <v>0</v>
      </c>
      <c r="V518" s="552">
        <v>0</v>
      </c>
      <c r="W518" s="552">
        <v>0</v>
      </c>
      <c r="X518" s="554">
        <f t="shared" ref="X518:X525" si="107">D518+E518+F518+G518+H518+N518+O518+P518+Q518+R518</f>
        <v>403</v>
      </c>
      <c r="Y518" s="554">
        <f t="shared" ref="Y518:Y525" si="108">I518+J518+K518+L518+M518+S518+T518+U518+V518+W518</f>
        <v>37</v>
      </c>
      <c r="Z518" s="554">
        <f t="shared" ref="Z518:Z597" si="109">+Y518+X518</f>
        <v>440</v>
      </c>
    </row>
    <row r="519" spans="1:26" ht="51" hidden="1" outlineLevel="1">
      <c r="A519" s="781"/>
      <c r="B519" s="781"/>
      <c r="C519" s="551" t="s">
        <v>668</v>
      </c>
      <c r="D519" s="553">
        <v>0</v>
      </c>
      <c r="E519" s="553">
        <v>0</v>
      </c>
      <c r="F519" s="553">
        <v>0</v>
      </c>
      <c r="G519" s="553">
        <v>0</v>
      </c>
      <c r="H519" s="553">
        <v>0</v>
      </c>
      <c r="I519" s="552">
        <v>0</v>
      </c>
      <c r="J519" s="552">
        <v>0</v>
      </c>
      <c r="K519" s="552">
        <v>0</v>
      </c>
      <c r="L519" s="552">
        <v>0</v>
      </c>
      <c r="M519" s="553">
        <v>0</v>
      </c>
      <c r="N519" s="553">
        <v>0</v>
      </c>
      <c r="O519" s="553">
        <v>0</v>
      </c>
      <c r="P519" s="553">
        <v>0</v>
      </c>
      <c r="Q519" s="553">
        <v>0</v>
      </c>
      <c r="R519" s="553">
        <v>0</v>
      </c>
      <c r="S519" s="552">
        <v>0</v>
      </c>
      <c r="T519" s="552">
        <v>0</v>
      </c>
      <c r="U519" s="552">
        <v>0</v>
      </c>
      <c r="V519" s="552">
        <v>0</v>
      </c>
      <c r="W519" s="553">
        <v>0</v>
      </c>
      <c r="X519" s="554">
        <f t="shared" si="107"/>
        <v>0</v>
      </c>
      <c r="Y519" s="554">
        <f t="shared" si="108"/>
        <v>0</v>
      </c>
      <c r="Z519" s="554">
        <f t="shared" si="109"/>
        <v>0</v>
      </c>
    </row>
    <row r="520" spans="1:26" ht="38.25" hidden="1" outlineLevel="1">
      <c r="A520" s="781"/>
      <c r="B520" s="781"/>
      <c r="C520" s="551" t="s">
        <v>669</v>
      </c>
      <c r="D520" s="552">
        <v>0</v>
      </c>
      <c r="E520" s="552">
        <v>0</v>
      </c>
      <c r="F520" s="553">
        <v>0</v>
      </c>
      <c r="G520" s="552">
        <v>0</v>
      </c>
      <c r="H520" s="553">
        <v>0</v>
      </c>
      <c r="I520" s="552">
        <v>0</v>
      </c>
      <c r="J520" s="552">
        <v>0</v>
      </c>
      <c r="K520" s="552">
        <v>0</v>
      </c>
      <c r="L520" s="552">
        <v>0</v>
      </c>
      <c r="M520" s="552">
        <v>0</v>
      </c>
      <c r="N520" s="552">
        <v>0</v>
      </c>
      <c r="O520" s="552">
        <v>0</v>
      </c>
      <c r="P520" s="553">
        <v>0</v>
      </c>
      <c r="Q520" s="552">
        <v>0</v>
      </c>
      <c r="R520" s="553">
        <v>0</v>
      </c>
      <c r="S520" s="552">
        <v>0</v>
      </c>
      <c r="T520" s="552">
        <v>0</v>
      </c>
      <c r="U520" s="552">
        <v>0</v>
      </c>
      <c r="V520" s="552">
        <v>0</v>
      </c>
      <c r="W520" s="552">
        <v>0</v>
      </c>
      <c r="X520" s="554">
        <f t="shared" si="107"/>
        <v>0</v>
      </c>
      <c r="Y520" s="554">
        <f t="shared" si="108"/>
        <v>0</v>
      </c>
      <c r="Z520" s="554">
        <f t="shared" si="109"/>
        <v>0</v>
      </c>
    </row>
    <row r="521" spans="1:26" ht="25.5" hidden="1" outlineLevel="1">
      <c r="A521" s="781"/>
      <c r="B521" s="781"/>
      <c r="C521" s="551" t="s">
        <v>670</v>
      </c>
      <c r="D521" s="552">
        <v>0</v>
      </c>
      <c r="E521" s="552">
        <v>0</v>
      </c>
      <c r="F521" s="552">
        <v>0</v>
      </c>
      <c r="G521" s="552">
        <v>0</v>
      </c>
      <c r="H521" s="552">
        <v>0</v>
      </c>
      <c r="I521" s="552">
        <v>0</v>
      </c>
      <c r="J521" s="552">
        <v>0</v>
      </c>
      <c r="K521" s="552">
        <v>0</v>
      </c>
      <c r="L521" s="552">
        <v>0</v>
      </c>
      <c r="M521" s="552">
        <v>0</v>
      </c>
      <c r="N521" s="552">
        <v>0</v>
      </c>
      <c r="O521" s="552">
        <v>0</v>
      </c>
      <c r="P521" s="552">
        <v>0</v>
      </c>
      <c r="Q521" s="552">
        <v>0</v>
      </c>
      <c r="R521" s="552">
        <v>0</v>
      </c>
      <c r="S521" s="552">
        <v>0</v>
      </c>
      <c r="T521" s="552">
        <v>0</v>
      </c>
      <c r="U521" s="552">
        <v>0</v>
      </c>
      <c r="V521" s="552">
        <v>0</v>
      </c>
      <c r="W521" s="552">
        <v>0</v>
      </c>
      <c r="X521" s="554">
        <f t="shared" si="107"/>
        <v>0</v>
      </c>
      <c r="Y521" s="554">
        <f t="shared" si="108"/>
        <v>0</v>
      </c>
      <c r="Z521" s="554">
        <f t="shared" si="109"/>
        <v>0</v>
      </c>
    </row>
    <row r="522" spans="1:26" ht="76.5" hidden="1" outlineLevel="1">
      <c r="A522" s="781"/>
      <c r="B522" s="781"/>
      <c r="C522" s="551" t="s">
        <v>671</v>
      </c>
      <c r="D522" s="553">
        <v>0</v>
      </c>
      <c r="E522" s="553">
        <v>0</v>
      </c>
      <c r="F522" s="553">
        <v>0</v>
      </c>
      <c r="G522" s="553">
        <v>0</v>
      </c>
      <c r="H522" s="553">
        <v>0</v>
      </c>
      <c r="I522" s="552">
        <v>0</v>
      </c>
      <c r="J522" s="552">
        <v>0</v>
      </c>
      <c r="K522" s="552">
        <v>0</v>
      </c>
      <c r="L522" s="552">
        <v>0</v>
      </c>
      <c r="M522" s="553">
        <v>0</v>
      </c>
      <c r="N522" s="553">
        <v>0</v>
      </c>
      <c r="O522" s="553">
        <v>0</v>
      </c>
      <c r="P522" s="553">
        <v>0</v>
      </c>
      <c r="Q522" s="553">
        <v>0</v>
      </c>
      <c r="R522" s="553">
        <v>0</v>
      </c>
      <c r="S522" s="552">
        <v>0</v>
      </c>
      <c r="T522" s="552">
        <v>0</v>
      </c>
      <c r="U522" s="552">
        <v>0</v>
      </c>
      <c r="V522" s="552">
        <v>0</v>
      </c>
      <c r="W522" s="553">
        <v>0</v>
      </c>
      <c r="X522" s="554">
        <f t="shared" si="107"/>
        <v>0</v>
      </c>
      <c r="Y522" s="554">
        <f t="shared" si="108"/>
        <v>0</v>
      </c>
      <c r="Z522" s="554">
        <f t="shared" si="109"/>
        <v>0</v>
      </c>
    </row>
    <row r="523" spans="1:26" ht="63.75" hidden="1" outlineLevel="1">
      <c r="A523" s="781"/>
      <c r="B523" s="551" t="s">
        <v>672</v>
      </c>
      <c r="C523" s="551" t="s">
        <v>673</v>
      </c>
      <c r="D523" s="553">
        <v>1</v>
      </c>
      <c r="E523" s="552">
        <v>4</v>
      </c>
      <c r="F523" s="552">
        <v>12</v>
      </c>
      <c r="G523" s="552">
        <v>4</v>
      </c>
      <c r="H523" s="553">
        <v>4118</v>
      </c>
      <c r="I523" s="552">
        <v>0</v>
      </c>
      <c r="J523" s="552">
        <v>0</v>
      </c>
      <c r="K523" s="552">
        <v>0</v>
      </c>
      <c r="L523" s="552">
        <v>0</v>
      </c>
      <c r="M523" s="552">
        <v>0</v>
      </c>
      <c r="N523" s="553">
        <v>0</v>
      </c>
      <c r="O523" s="552">
        <v>0</v>
      </c>
      <c r="P523" s="552">
        <v>0</v>
      </c>
      <c r="Q523" s="552">
        <v>0</v>
      </c>
      <c r="R523" s="553">
        <v>86</v>
      </c>
      <c r="S523" s="552">
        <v>0</v>
      </c>
      <c r="T523" s="552">
        <v>0</v>
      </c>
      <c r="U523" s="552">
        <v>0</v>
      </c>
      <c r="V523" s="552">
        <v>0</v>
      </c>
      <c r="W523" s="552">
        <v>0</v>
      </c>
      <c r="X523" s="554">
        <f t="shared" si="107"/>
        <v>4225</v>
      </c>
      <c r="Y523" s="554">
        <f t="shared" si="108"/>
        <v>0</v>
      </c>
      <c r="Z523" s="554">
        <f t="shared" si="109"/>
        <v>4225</v>
      </c>
    </row>
    <row r="524" spans="1:26" ht="51" hidden="1" outlineLevel="1">
      <c r="A524" s="781"/>
      <c r="B524" s="551" t="s">
        <v>674</v>
      </c>
      <c r="C524" s="551" t="s">
        <v>675</v>
      </c>
      <c r="D524" s="552">
        <v>0</v>
      </c>
      <c r="E524" s="552">
        <v>0</v>
      </c>
      <c r="F524" s="552">
        <v>0</v>
      </c>
      <c r="G524" s="552">
        <v>0</v>
      </c>
      <c r="H524" s="553">
        <v>68</v>
      </c>
      <c r="I524" s="552">
        <v>0</v>
      </c>
      <c r="J524" s="552">
        <v>0</v>
      </c>
      <c r="K524" s="552">
        <v>0</v>
      </c>
      <c r="L524" s="552">
        <v>0</v>
      </c>
      <c r="M524" s="552">
        <v>60</v>
      </c>
      <c r="N524" s="552">
        <v>0</v>
      </c>
      <c r="O524" s="552">
        <v>0</v>
      </c>
      <c r="P524" s="552">
        <v>0</v>
      </c>
      <c r="Q524" s="552">
        <v>0</v>
      </c>
      <c r="R524" s="553">
        <v>0</v>
      </c>
      <c r="S524" s="552">
        <v>0</v>
      </c>
      <c r="T524" s="552">
        <v>0</v>
      </c>
      <c r="U524" s="552">
        <v>0</v>
      </c>
      <c r="V524" s="552">
        <v>0</v>
      </c>
      <c r="W524" s="552">
        <v>0</v>
      </c>
      <c r="X524" s="554">
        <f t="shared" si="107"/>
        <v>68</v>
      </c>
      <c r="Y524" s="554">
        <f t="shared" si="108"/>
        <v>60</v>
      </c>
      <c r="Z524" s="554">
        <f t="shared" si="109"/>
        <v>128</v>
      </c>
    </row>
    <row r="525" spans="1:26" ht="51" hidden="1" outlineLevel="1">
      <c r="A525" s="781"/>
      <c r="B525" s="551" t="s">
        <v>676</v>
      </c>
      <c r="C525" s="551" t="s">
        <v>677</v>
      </c>
      <c r="D525" s="552">
        <v>1</v>
      </c>
      <c r="E525" s="552">
        <v>0</v>
      </c>
      <c r="F525" s="552">
        <v>0</v>
      </c>
      <c r="G525" s="552">
        <v>0</v>
      </c>
      <c r="H525" s="552">
        <v>0</v>
      </c>
      <c r="I525" s="552">
        <v>0</v>
      </c>
      <c r="J525" s="552">
        <v>0</v>
      </c>
      <c r="K525" s="552">
        <v>0</v>
      </c>
      <c r="L525" s="552">
        <v>0</v>
      </c>
      <c r="M525" s="553">
        <v>0</v>
      </c>
      <c r="N525" s="552">
        <v>0</v>
      </c>
      <c r="O525" s="552">
        <v>0</v>
      </c>
      <c r="P525" s="552">
        <v>0</v>
      </c>
      <c r="Q525" s="552">
        <v>0</v>
      </c>
      <c r="R525" s="552">
        <v>0</v>
      </c>
      <c r="S525" s="552">
        <v>0</v>
      </c>
      <c r="T525" s="552">
        <v>0</v>
      </c>
      <c r="U525" s="552">
        <v>0</v>
      </c>
      <c r="V525" s="552">
        <v>0</v>
      </c>
      <c r="W525" s="553">
        <v>0</v>
      </c>
      <c r="X525" s="554">
        <f t="shared" si="107"/>
        <v>1</v>
      </c>
      <c r="Y525" s="554">
        <f t="shared" si="108"/>
        <v>0</v>
      </c>
      <c r="Z525" s="554">
        <f t="shared" si="109"/>
        <v>1</v>
      </c>
    </row>
    <row r="526" spans="1:26" ht="12.95" customHeight="1" collapsed="1">
      <c r="A526" s="777" t="s">
        <v>678</v>
      </c>
      <c r="B526" s="777"/>
      <c r="C526" s="777"/>
      <c r="D526" s="549">
        <f t="shared" ref="D526:Z526" si="110">+D527+D528+D529</f>
        <v>18</v>
      </c>
      <c r="E526" s="549">
        <f t="shared" si="110"/>
        <v>46</v>
      </c>
      <c r="F526" s="549">
        <f t="shared" si="110"/>
        <v>48</v>
      </c>
      <c r="G526" s="549">
        <f t="shared" si="110"/>
        <v>32</v>
      </c>
      <c r="H526" s="549">
        <f t="shared" si="110"/>
        <v>2442</v>
      </c>
      <c r="I526" s="549">
        <f t="shared" si="110"/>
        <v>59</v>
      </c>
      <c r="J526" s="549">
        <f t="shared" si="110"/>
        <v>166</v>
      </c>
      <c r="K526" s="549">
        <f t="shared" si="110"/>
        <v>159</v>
      </c>
      <c r="L526" s="549">
        <f t="shared" si="110"/>
        <v>124</v>
      </c>
      <c r="M526" s="549">
        <f t="shared" si="110"/>
        <v>4537</v>
      </c>
      <c r="N526" s="549">
        <f t="shared" si="110"/>
        <v>0</v>
      </c>
      <c r="O526" s="549">
        <f t="shared" si="110"/>
        <v>0</v>
      </c>
      <c r="P526" s="549">
        <f t="shared" si="110"/>
        <v>0</v>
      </c>
      <c r="Q526" s="549">
        <f t="shared" si="110"/>
        <v>0</v>
      </c>
      <c r="R526" s="549">
        <f t="shared" si="110"/>
        <v>58</v>
      </c>
      <c r="S526" s="549">
        <f t="shared" si="110"/>
        <v>0</v>
      </c>
      <c r="T526" s="549">
        <f t="shared" si="110"/>
        <v>0</v>
      </c>
      <c r="U526" s="549">
        <f t="shared" si="110"/>
        <v>0</v>
      </c>
      <c r="V526" s="549">
        <f t="shared" si="110"/>
        <v>0</v>
      </c>
      <c r="W526" s="549">
        <f t="shared" si="110"/>
        <v>42</v>
      </c>
      <c r="X526" s="550">
        <f t="shared" si="110"/>
        <v>2644</v>
      </c>
      <c r="Y526" s="550">
        <f t="shared" si="110"/>
        <v>5087</v>
      </c>
      <c r="Z526" s="550">
        <f t="shared" si="110"/>
        <v>7731</v>
      </c>
    </row>
    <row r="527" spans="1:26" ht="51" hidden="1" outlineLevel="1">
      <c r="A527" s="781" t="s">
        <v>678</v>
      </c>
      <c r="B527" s="551" t="s">
        <v>679</v>
      </c>
      <c r="C527" s="551" t="s">
        <v>680</v>
      </c>
      <c r="D527" s="553">
        <v>18</v>
      </c>
      <c r="E527" s="553">
        <v>46</v>
      </c>
      <c r="F527" s="553">
        <v>48</v>
      </c>
      <c r="G527" s="553">
        <v>32</v>
      </c>
      <c r="H527" s="553">
        <v>2442</v>
      </c>
      <c r="I527" s="553">
        <v>59</v>
      </c>
      <c r="J527" s="553">
        <v>166</v>
      </c>
      <c r="K527" s="553">
        <v>159</v>
      </c>
      <c r="L527" s="553">
        <v>124</v>
      </c>
      <c r="M527" s="553">
        <v>4537</v>
      </c>
      <c r="N527" s="553">
        <v>0</v>
      </c>
      <c r="O527" s="553">
        <v>0</v>
      </c>
      <c r="P527" s="553">
        <v>0</v>
      </c>
      <c r="Q527" s="553">
        <v>0</v>
      </c>
      <c r="R527" s="553">
        <v>58</v>
      </c>
      <c r="S527" s="553">
        <v>0</v>
      </c>
      <c r="T527" s="553">
        <v>0</v>
      </c>
      <c r="U527" s="553">
        <v>0</v>
      </c>
      <c r="V527" s="553">
        <v>0</v>
      </c>
      <c r="W527" s="553">
        <v>42</v>
      </c>
      <c r="X527" s="554">
        <f>D527+E527+F527+G527+H527+N527+O527+P527+Q527+R527</f>
        <v>2644</v>
      </c>
      <c r="Y527" s="554">
        <f>I527+J527+K527+L527+M527+S527+T527+U527+V527+W527</f>
        <v>5087</v>
      </c>
      <c r="Z527" s="554">
        <f t="shared" si="109"/>
        <v>7731</v>
      </c>
    </row>
    <row r="528" spans="1:26" ht="25.5" hidden="1" outlineLevel="1">
      <c r="A528" s="781"/>
      <c r="B528" s="781" t="s">
        <v>681</v>
      </c>
      <c r="C528" s="551" t="s">
        <v>682</v>
      </c>
      <c r="D528" s="552">
        <v>0</v>
      </c>
      <c r="E528" s="552">
        <v>0</v>
      </c>
      <c r="F528" s="552">
        <v>0</v>
      </c>
      <c r="G528" s="552">
        <v>0</v>
      </c>
      <c r="H528" s="552">
        <v>0</v>
      </c>
      <c r="I528" s="552">
        <v>0</v>
      </c>
      <c r="J528" s="552">
        <v>0</v>
      </c>
      <c r="K528" s="552">
        <v>0</v>
      </c>
      <c r="L528" s="552">
        <v>0</v>
      </c>
      <c r="M528" s="552">
        <v>0</v>
      </c>
      <c r="N528" s="552">
        <v>0</v>
      </c>
      <c r="O528" s="552">
        <v>0</v>
      </c>
      <c r="P528" s="552">
        <v>0</v>
      </c>
      <c r="Q528" s="552">
        <v>0</v>
      </c>
      <c r="R528" s="552">
        <v>0</v>
      </c>
      <c r="S528" s="552">
        <v>0</v>
      </c>
      <c r="T528" s="552">
        <v>0</v>
      </c>
      <c r="U528" s="552">
        <v>0</v>
      </c>
      <c r="V528" s="552">
        <v>0</v>
      </c>
      <c r="W528" s="552">
        <v>0</v>
      </c>
      <c r="X528" s="554">
        <f>D528+E528+F528+G528+H528+N528+O528+P528+Q528+R528</f>
        <v>0</v>
      </c>
      <c r="Y528" s="554">
        <f>I528+J528+K528+L528+M528+S528+T528+U528+V528+W528</f>
        <v>0</v>
      </c>
      <c r="Z528" s="554">
        <f t="shared" si="109"/>
        <v>0</v>
      </c>
    </row>
    <row r="529" spans="1:26" hidden="1" outlineLevel="1">
      <c r="A529" s="781"/>
      <c r="B529" s="781"/>
      <c r="C529" s="551" t="s">
        <v>683</v>
      </c>
      <c r="D529" s="552">
        <v>0</v>
      </c>
      <c r="E529" s="552">
        <v>0</v>
      </c>
      <c r="F529" s="552">
        <v>0</v>
      </c>
      <c r="G529" s="552">
        <v>0</v>
      </c>
      <c r="H529" s="552">
        <v>0</v>
      </c>
      <c r="I529" s="552">
        <v>0</v>
      </c>
      <c r="J529" s="552">
        <v>0</v>
      </c>
      <c r="K529" s="552">
        <v>0</v>
      </c>
      <c r="L529" s="552">
        <v>0</v>
      </c>
      <c r="M529" s="552">
        <v>0</v>
      </c>
      <c r="N529" s="552">
        <v>0</v>
      </c>
      <c r="O529" s="552">
        <v>0</v>
      </c>
      <c r="P529" s="552">
        <v>0</v>
      </c>
      <c r="Q529" s="552">
        <v>0</v>
      </c>
      <c r="R529" s="552">
        <v>0</v>
      </c>
      <c r="S529" s="552">
        <v>0</v>
      </c>
      <c r="T529" s="552">
        <v>0</v>
      </c>
      <c r="U529" s="552">
        <v>0</v>
      </c>
      <c r="V529" s="552">
        <v>0</v>
      </c>
      <c r="W529" s="552">
        <v>0</v>
      </c>
      <c r="X529" s="554">
        <f>D529+E529+F529+G529+H529+N529+O529+P529+Q529+R529</f>
        <v>0</v>
      </c>
      <c r="Y529" s="554">
        <f>I529+J529+K529+L529+M529+S529+T529+U529+V529+W529</f>
        <v>0</v>
      </c>
      <c r="Z529" s="554">
        <f t="shared" si="109"/>
        <v>0</v>
      </c>
    </row>
    <row r="530" spans="1:26" ht="24.75" customHeight="1" collapsed="1">
      <c r="A530" s="777" t="s">
        <v>684</v>
      </c>
      <c r="B530" s="777"/>
      <c r="C530" s="777"/>
      <c r="D530" s="549">
        <f t="shared" ref="D530:Z530" si="111">SUM(D531:D537)</f>
        <v>236</v>
      </c>
      <c r="E530" s="549">
        <f t="shared" si="111"/>
        <v>760</v>
      </c>
      <c r="F530" s="549">
        <f t="shared" si="111"/>
        <v>1434</v>
      </c>
      <c r="G530" s="549">
        <f t="shared" si="111"/>
        <v>473</v>
      </c>
      <c r="H530" s="549">
        <f t="shared" si="111"/>
        <v>64375</v>
      </c>
      <c r="I530" s="549">
        <f t="shared" si="111"/>
        <v>26</v>
      </c>
      <c r="J530" s="549">
        <f t="shared" si="111"/>
        <v>110</v>
      </c>
      <c r="K530" s="549">
        <f t="shared" si="111"/>
        <v>186</v>
      </c>
      <c r="L530" s="549">
        <f t="shared" si="111"/>
        <v>40</v>
      </c>
      <c r="M530" s="549">
        <f t="shared" si="111"/>
        <v>3999</v>
      </c>
      <c r="N530" s="549">
        <f t="shared" si="111"/>
        <v>0</v>
      </c>
      <c r="O530" s="549">
        <f t="shared" si="111"/>
        <v>6</v>
      </c>
      <c r="P530" s="549">
        <f t="shared" si="111"/>
        <v>3</v>
      </c>
      <c r="Q530" s="549">
        <f t="shared" si="111"/>
        <v>3</v>
      </c>
      <c r="R530" s="549">
        <f t="shared" si="111"/>
        <v>1882</v>
      </c>
      <c r="S530" s="549">
        <f t="shared" si="111"/>
        <v>0</v>
      </c>
      <c r="T530" s="549">
        <f t="shared" si="111"/>
        <v>0</v>
      </c>
      <c r="U530" s="549">
        <f t="shared" si="111"/>
        <v>0</v>
      </c>
      <c r="V530" s="549">
        <f t="shared" si="111"/>
        <v>0</v>
      </c>
      <c r="W530" s="549">
        <f t="shared" si="111"/>
        <v>84</v>
      </c>
      <c r="X530" s="550">
        <f t="shared" si="111"/>
        <v>69172</v>
      </c>
      <c r="Y530" s="550">
        <f t="shared" si="111"/>
        <v>4445</v>
      </c>
      <c r="Z530" s="550">
        <f t="shared" si="111"/>
        <v>73617</v>
      </c>
    </row>
    <row r="531" spans="1:26" ht="25.5" hidden="1" outlineLevel="1">
      <c r="A531" s="781" t="s">
        <v>684</v>
      </c>
      <c r="B531" s="781" t="s">
        <v>685</v>
      </c>
      <c r="C531" s="551" t="s">
        <v>686</v>
      </c>
      <c r="D531" s="553">
        <v>59</v>
      </c>
      <c r="E531" s="553">
        <v>248</v>
      </c>
      <c r="F531" s="553">
        <v>516</v>
      </c>
      <c r="G531" s="553">
        <v>154</v>
      </c>
      <c r="H531" s="553">
        <v>23352</v>
      </c>
      <c r="I531" s="553">
        <v>7</v>
      </c>
      <c r="J531" s="553">
        <v>26</v>
      </c>
      <c r="K531" s="553">
        <v>57</v>
      </c>
      <c r="L531" s="553">
        <v>4</v>
      </c>
      <c r="M531" s="553">
        <v>1878</v>
      </c>
      <c r="N531" s="553">
        <v>0</v>
      </c>
      <c r="O531" s="553">
        <v>4</v>
      </c>
      <c r="P531" s="553">
        <v>0</v>
      </c>
      <c r="Q531" s="553">
        <v>2</v>
      </c>
      <c r="R531" s="553">
        <v>698</v>
      </c>
      <c r="S531" s="553">
        <v>0</v>
      </c>
      <c r="T531" s="553">
        <v>0</v>
      </c>
      <c r="U531" s="553">
        <v>0</v>
      </c>
      <c r="V531" s="553">
        <v>0</v>
      </c>
      <c r="W531" s="553">
        <v>69</v>
      </c>
      <c r="X531" s="554">
        <f t="shared" ref="X531:X537" si="112">D531+E531+F531+G531+H531+N531+O531+P531+Q531+R531</f>
        <v>25033</v>
      </c>
      <c r="Y531" s="554">
        <f t="shared" ref="Y531:Y537" si="113">I531+J531+K531+L531+M531+S531+T531+U531+V531+W531</f>
        <v>2041</v>
      </c>
      <c r="Z531" s="554">
        <f t="shared" si="109"/>
        <v>27074</v>
      </c>
    </row>
    <row r="532" spans="1:26" ht="51" hidden="1" outlineLevel="1">
      <c r="A532" s="781"/>
      <c r="B532" s="781"/>
      <c r="C532" s="551" t="s">
        <v>687</v>
      </c>
      <c r="D532" s="552">
        <v>0</v>
      </c>
      <c r="E532" s="553">
        <v>0</v>
      </c>
      <c r="F532" s="552">
        <v>0</v>
      </c>
      <c r="G532" s="552">
        <v>0</v>
      </c>
      <c r="H532" s="553">
        <v>0</v>
      </c>
      <c r="I532" s="553">
        <v>0</v>
      </c>
      <c r="J532" s="553">
        <v>0</v>
      </c>
      <c r="K532" s="553">
        <v>0</v>
      </c>
      <c r="L532" s="553">
        <v>0</v>
      </c>
      <c r="M532" s="553">
        <v>0</v>
      </c>
      <c r="N532" s="552">
        <v>0</v>
      </c>
      <c r="O532" s="553">
        <v>0</v>
      </c>
      <c r="P532" s="552">
        <v>0</v>
      </c>
      <c r="Q532" s="552">
        <v>0</v>
      </c>
      <c r="R532" s="553">
        <v>0</v>
      </c>
      <c r="S532" s="553">
        <v>0</v>
      </c>
      <c r="T532" s="553">
        <v>0</v>
      </c>
      <c r="U532" s="553">
        <v>0</v>
      </c>
      <c r="V532" s="553">
        <v>0</v>
      </c>
      <c r="W532" s="553">
        <v>0</v>
      </c>
      <c r="X532" s="554">
        <f t="shared" si="112"/>
        <v>0</v>
      </c>
      <c r="Y532" s="554">
        <f t="shared" si="113"/>
        <v>0</v>
      </c>
      <c r="Z532" s="554">
        <f t="shared" si="109"/>
        <v>0</v>
      </c>
    </row>
    <row r="533" spans="1:26" ht="38.25" hidden="1" outlineLevel="1">
      <c r="A533" s="781"/>
      <c r="B533" s="781" t="s">
        <v>688</v>
      </c>
      <c r="C533" s="551" t="s">
        <v>689</v>
      </c>
      <c r="D533" s="553">
        <v>1</v>
      </c>
      <c r="E533" s="553">
        <v>0</v>
      </c>
      <c r="F533" s="553">
        <v>27</v>
      </c>
      <c r="G533" s="553">
        <v>0</v>
      </c>
      <c r="H533" s="553">
        <v>2203</v>
      </c>
      <c r="I533" s="552">
        <v>1</v>
      </c>
      <c r="J533" s="552">
        <v>0</v>
      </c>
      <c r="K533" s="552">
        <v>3</v>
      </c>
      <c r="L533" s="552">
        <v>0</v>
      </c>
      <c r="M533" s="553">
        <v>158</v>
      </c>
      <c r="N533" s="553">
        <v>0</v>
      </c>
      <c r="O533" s="553">
        <v>0</v>
      </c>
      <c r="P533" s="553">
        <v>0</v>
      </c>
      <c r="Q533" s="553">
        <v>0</v>
      </c>
      <c r="R533" s="553">
        <v>118</v>
      </c>
      <c r="S533" s="552">
        <v>0</v>
      </c>
      <c r="T533" s="552">
        <v>0</v>
      </c>
      <c r="U533" s="552">
        <v>0</v>
      </c>
      <c r="V533" s="552">
        <v>0</v>
      </c>
      <c r="W533" s="553">
        <v>3</v>
      </c>
      <c r="X533" s="554">
        <f t="shared" si="112"/>
        <v>2349</v>
      </c>
      <c r="Y533" s="554">
        <f t="shared" si="113"/>
        <v>165</v>
      </c>
      <c r="Z533" s="554">
        <f t="shared" si="109"/>
        <v>2514</v>
      </c>
    </row>
    <row r="534" spans="1:26" ht="51" hidden="1" outlineLevel="1">
      <c r="A534" s="781"/>
      <c r="B534" s="781"/>
      <c r="C534" s="551" t="s">
        <v>690</v>
      </c>
      <c r="D534" s="553">
        <v>11</v>
      </c>
      <c r="E534" s="552">
        <v>24</v>
      </c>
      <c r="F534" s="553">
        <v>42</v>
      </c>
      <c r="G534" s="552">
        <v>12</v>
      </c>
      <c r="H534" s="553">
        <v>1923</v>
      </c>
      <c r="I534" s="552">
        <v>0</v>
      </c>
      <c r="J534" s="552">
        <v>0</v>
      </c>
      <c r="K534" s="552">
        <v>0</v>
      </c>
      <c r="L534" s="552">
        <v>0</v>
      </c>
      <c r="M534" s="552">
        <v>12</v>
      </c>
      <c r="N534" s="553">
        <v>0</v>
      </c>
      <c r="O534" s="552">
        <v>2</v>
      </c>
      <c r="P534" s="553">
        <v>3</v>
      </c>
      <c r="Q534" s="552">
        <v>0</v>
      </c>
      <c r="R534" s="553">
        <v>19</v>
      </c>
      <c r="S534" s="552">
        <v>0</v>
      </c>
      <c r="T534" s="552">
        <v>0</v>
      </c>
      <c r="U534" s="552">
        <v>0</v>
      </c>
      <c r="V534" s="552">
        <v>0</v>
      </c>
      <c r="W534" s="552">
        <v>0</v>
      </c>
      <c r="X534" s="554">
        <f t="shared" si="112"/>
        <v>2036</v>
      </c>
      <c r="Y534" s="554">
        <f t="shared" si="113"/>
        <v>12</v>
      </c>
      <c r="Z534" s="554">
        <f t="shared" si="109"/>
        <v>2048</v>
      </c>
    </row>
    <row r="535" spans="1:26" ht="51" hidden="1" outlineLevel="1">
      <c r="A535" s="781"/>
      <c r="B535" s="781"/>
      <c r="C535" s="551" t="s">
        <v>691</v>
      </c>
      <c r="D535" s="553">
        <v>84</v>
      </c>
      <c r="E535" s="553">
        <v>204</v>
      </c>
      <c r="F535" s="553">
        <v>300</v>
      </c>
      <c r="G535" s="553">
        <v>144</v>
      </c>
      <c r="H535" s="553">
        <v>8038</v>
      </c>
      <c r="I535" s="553">
        <v>7</v>
      </c>
      <c r="J535" s="553">
        <v>38</v>
      </c>
      <c r="K535" s="553">
        <v>60</v>
      </c>
      <c r="L535" s="553">
        <v>16</v>
      </c>
      <c r="M535" s="553">
        <v>848</v>
      </c>
      <c r="N535" s="553">
        <v>0</v>
      </c>
      <c r="O535" s="553">
        <v>0</v>
      </c>
      <c r="P535" s="553">
        <v>0</v>
      </c>
      <c r="Q535" s="553">
        <v>0</v>
      </c>
      <c r="R535" s="553">
        <v>154</v>
      </c>
      <c r="S535" s="553">
        <v>0</v>
      </c>
      <c r="T535" s="553">
        <v>0</v>
      </c>
      <c r="U535" s="553">
        <v>0</v>
      </c>
      <c r="V535" s="553">
        <v>0</v>
      </c>
      <c r="W535" s="553">
        <v>9</v>
      </c>
      <c r="X535" s="554">
        <f t="shared" si="112"/>
        <v>8924</v>
      </c>
      <c r="Y535" s="554">
        <f t="shared" si="113"/>
        <v>978</v>
      </c>
      <c r="Z535" s="554">
        <f t="shared" si="109"/>
        <v>9902</v>
      </c>
    </row>
    <row r="536" spans="1:26" ht="25.5" hidden="1" outlineLevel="1">
      <c r="A536" s="781"/>
      <c r="B536" s="781"/>
      <c r="C536" s="551" t="s">
        <v>692</v>
      </c>
      <c r="D536" s="553">
        <v>77</v>
      </c>
      <c r="E536" s="553">
        <v>272</v>
      </c>
      <c r="F536" s="553">
        <v>513</v>
      </c>
      <c r="G536" s="553">
        <v>151</v>
      </c>
      <c r="H536" s="553">
        <v>24385</v>
      </c>
      <c r="I536" s="553">
        <v>10</v>
      </c>
      <c r="J536" s="553">
        <v>44</v>
      </c>
      <c r="K536" s="553">
        <v>66</v>
      </c>
      <c r="L536" s="553">
        <v>20</v>
      </c>
      <c r="M536" s="553">
        <v>979</v>
      </c>
      <c r="N536" s="553">
        <v>0</v>
      </c>
      <c r="O536" s="553">
        <v>0</v>
      </c>
      <c r="P536" s="553">
        <v>0</v>
      </c>
      <c r="Q536" s="553">
        <v>1</v>
      </c>
      <c r="R536" s="553">
        <v>691</v>
      </c>
      <c r="S536" s="553">
        <v>0</v>
      </c>
      <c r="T536" s="553">
        <v>0</v>
      </c>
      <c r="U536" s="553">
        <v>0</v>
      </c>
      <c r="V536" s="553">
        <v>0</v>
      </c>
      <c r="W536" s="553">
        <v>3</v>
      </c>
      <c r="X536" s="554">
        <f t="shared" si="112"/>
        <v>26090</v>
      </c>
      <c r="Y536" s="554">
        <f t="shared" si="113"/>
        <v>1122</v>
      </c>
      <c r="Z536" s="554">
        <f t="shared" si="109"/>
        <v>27212</v>
      </c>
    </row>
    <row r="537" spans="1:26" ht="38.25" hidden="1" outlineLevel="1">
      <c r="A537" s="781"/>
      <c r="B537" s="781"/>
      <c r="C537" s="551" t="s">
        <v>693</v>
      </c>
      <c r="D537" s="553">
        <v>4</v>
      </c>
      <c r="E537" s="553">
        <v>12</v>
      </c>
      <c r="F537" s="553">
        <v>36</v>
      </c>
      <c r="G537" s="553">
        <v>12</v>
      </c>
      <c r="H537" s="553">
        <v>4474</v>
      </c>
      <c r="I537" s="552">
        <v>1</v>
      </c>
      <c r="J537" s="553">
        <v>2</v>
      </c>
      <c r="K537" s="552">
        <v>0</v>
      </c>
      <c r="L537" s="552">
        <v>0</v>
      </c>
      <c r="M537" s="553">
        <v>124</v>
      </c>
      <c r="N537" s="553">
        <v>0</v>
      </c>
      <c r="O537" s="553">
        <v>0</v>
      </c>
      <c r="P537" s="553">
        <v>0</v>
      </c>
      <c r="Q537" s="553">
        <v>0</v>
      </c>
      <c r="R537" s="553">
        <v>202</v>
      </c>
      <c r="S537" s="552">
        <v>0</v>
      </c>
      <c r="T537" s="553">
        <v>0</v>
      </c>
      <c r="U537" s="552">
        <v>0</v>
      </c>
      <c r="V537" s="552">
        <v>0</v>
      </c>
      <c r="W537" s="553">
        <v>0</v>
      </c>
      <c r="X537" s="554">
        <f t="shared" si="112"/>
        <v>4740</v>
      </c>
      <c r="Y537" s="554">
        <f t="shared" si="113"/>
        <v>127</v>
      </c>
      <c r="Z537" s="554">
        <f t="shared" si="109"/>
        <v>4867</v>
      </c>
    </row>
    <row r="538" spans="1:26" ht="12.95" customHeight="1" collapsed="1">
      <c r="A538" s="777" t="s">
        <v>694</v>
      </c>
      <c r="B538" s="777"/>
      <c r="C538" s="777"/>
      <c r="D538" s="549">
        <f t="shared" ref="D538:Z538" si="114">+D539+D540</f>
        <v>9</v>
      </c>
      <c r="E538" s="549">
        <f t="shared" si="114"/>
        <v>36</v>
      </c>
      <c r="F538" s="549">
        <f t="shared" si="114"/>
        <v>69</v>
      </c>
      <c r="G538" s="549">
        <f t="shared" si="114"/>
        <v>28</v>
      </c>
      <c r="H538" s="549">
        <f t="shared" si="114"/>
        <v>7322</v>
      </c>
      <c r="I538" s="549">
        <f t="shared" si="114"/>
        <v>0</v>
      </c>
      <c r="J538" s="549">
        <f t="shared" si="114"/>
        <v>4</v>
      </c>
      <c r="K538" s="549">
        <f t="shared" si="114"/>
        <v>0</v>
      </c>
      <c r="L538" s="549">
        <f t="shared" si="114"/>
        <v>0</v>
      </c>
      <c r="M538" s="549">
        <f t="shared" si="114"/>
        <v>69</v>
      </c>
      <c r="N538" s="549">
        <f t="shared" si="114"/>
        <v>0</v>
      </c>
      <c r="O538" s="549">
        <f t="shared" si="114"/>
        <v>0</v>
      </c>
      <c r="P538" s="549">
        <f t="shared" si="114"/>
        <v>0</v>
      </c>
      <c r="Q538" s="549">
        <f t="shared" si="114"/>
        <v>0</v>
      </c>
      <c r="R538" s="549">
        <f t="shared" si="114"/>
        <v>500</v>
      </c>
      <c r="S538" s="549">
        <f t="shared" si="114"/>
        <v>0</v>
      </c>
      <c r="T538" s="549">
        <f t="shared" si="114"/>
        <v>0</v>
      </c>
      <c r="U538" s="549">
        <f t="shared" si="114"/>
        <v>0</v>
      </c>
      <c r="V538" s="549">
        <f t="shared" si="114"/>
        <v>0</v>
      </c>
      <c r="W538" s="549">
        <f t="shared" si="114"/>
        <v>1</v>
      </c>
      <c r="X538" s="550">
        <f t="shared" si="114"/>
        <v>7964</v>
      </c>
      <c r="Y538" s="550">
        <f t="shared" si="114"/>
        <v>74</v>
      </c>
      <c r="Z538" s="550">
        <f t="shared" si="114"/>
        <v>8038</v>
      </c>
    </row>
    <row r="539" spans="1:26" ht="76.5" hidden="1" outlineLevel="1">
      <c r="A539" s="781" t="s">
        <v>694</v>
      </c>
      <c r="B539" s="551" t="s">
        <v>695</v>
      </c>
      <c r="C539" s="551" t="s">
        <v>696</v>
      </c>
      <c r="D539" s="552">
        <v>1</v>
      </c>
      <c r="E539" s="552">
        <v>4</v>
      </c>
      <c r="F539" s="553">
        <v>15</v>
      </c>
      <c r="G539" s="552">
        <v>0</v>
      </c>
      <c r="H539" s="553">
        <v>1867</v>
      </c>
      <c r="I539" s="552">
        <v>0</v>
      </c>
      <c r="J539" s="552">
        <v>2</v>
      </c>
      <c r="K539" s="552">
        <v>0</v>
      </c>
      <c r="L539" s="552">
        <v>0</v>
      </c>
      <c r="M539" s="552">
        <v>0</v>
      </c>
      <c r="N539" s="552">
        <v>0</v>
      </c>
      <c r="O539" s="552">
        <v>0</v>
      </c>
      <c r="P539" s="553">
        <v>0</v>
      </c>
      <c r="Q539" s="552">
        <v>0</v>
      </c>
      <c r="R539" s="553">
        <v>63</v>
      </c>
      <c r="S539" s="552">
        <v>0</v>
      </c>
      <c r="T539" s="552">
        <v>0</v>
      </c>
      <c r="U539" s="552">
        <v>0</v>
      </c>
      <c r="V539" s="552">
        <v>0</v>
      </c>
      <c r="W539" s="552">
        <v>0</v>
      </c>
      <c r="X539" s="554">
        <f>D539+E539+F539+G539+H539+N539+O539+P539+Q539+R539</f>
        <v>1950</v>
      </c>
      <c r="Y539" s="554">
        <f>I539+J539+K539+L539+M539+S539+T539+U539+V539+W539</f>
        <v>2</v>
      </c>
      <c r="Z539" s="554">
        <f t="shared" si="109"/>
        <v>1952</v>
      </c>
    </row>
    <row r="540" spans="1:26" ht="51" hidden="1" outlineLevel="1">
      <c r="A540" s="781"/>
      <c r="B540" s="551" t="s">
        <v>697</v>
      </c>
      <c r="C540" s="551" t="s">
        <v>698</v>
      </c>
      <c r="D540" s="553">
        <v>8</v>
      </c>
      <c r="E540" s="553">
        <v>32</v>
      </c>
      <c r="F540" s="553">
        <v>54</v>
      </c>
      <c r="G540" s="553">
        <v>28</v>
      </c>
      <c r="H540" s="553">
        <v>5455</v>
      </c>
      <c r="I540" s="552">
        <v>0</v>
      </c>
      <c r="J540" s="553">
        <v>2</v>
      </c>
      <c r="K540" s="552">
        <v>0</v>
      </c>
      <c r="L540" s="552">
        <v>0</v>
      </c>
      <c r="M540" s="553">
        <v>69</v>
      </c>
      <c r="N540" s="553">
        <v>0</v>
      </c>
      <c r="O540" s="553">
        <v>0</v>
      </c>
      <c r="P540" s="553">
        <v>0</v>
      </c>
      <c r="Q540" s="553">
        <v>0</v>
      </c>
      <c r="R540" s="553">
        <v>437</v>
      </c>
      <c r="S540" s="552">
        <v>0</v>
      </c>
      <c r="T540" s="553">
        <v>0</v>
      </c>
      <c r="U540" s="552">
        <v>0</v>
      </c>
      <c r="V540" s="552">
        <v>0</v>
      </c>
      <c r="W540" s="553">
        <v>1</v>
      </c>
      <c r="X540" s="554">
        <f>D540+E540+F540+G540+H540+N540+O540+P540+Q540+R540</f>
        <v>6014</v>
      </c>
      <c r="Y540" s="554">
        <f>I540+J540+K540+L540+M540+S540+T540+U540+V540+W540</f>
        <v>72</v>
      </c>
      <c r="Z540" s="554">
        <f t="shared" si="109"/>
        <v>6086</v>
      </c>
    </row>
    <row r="541" spans="1:26" ht="12.95" customHeight="1" collapsed="1">
      <c r="A541" s="777" t="s">
        <v>699</v>
      </c>
      <c r="B541" s="777"/>
      <c r="C541" s="777"/>
      <c r="D541" s="549">
        <f t="shared" ref="D541:W541" si="115">SUM(D542:D545)</f>
        <v>61</v>
      </c>
      <c r="E541" s="549">
        <f t="shared" si="115"/>
        <v>401</v>
      </c>
      <c r="F541" s="549">
        <f t="shared" si="115"/>
        <v>830</v>
      </c>
      <c r="G541" s="549">
        <f t="shared" si="115"/>
        <v>218</v>
      </c>
      <c r="H541" s="549">
        <f t="shared" si="115"/>
        <v>19633</v>
      </c>
      <c r="I541" s="549">
        <f t="shared" si="115"/>
        <v>31</v>
      </c>
      <c r="J541" s="549">
        <f t="shared" si="115"/>
        <v>184</v>
      </c>
      <c r="K541" s="549">
        <f t="shared" si="115"/>
        <v>368</v>
      </c>
      <c r="L541" s="549">
        <f t="shared" si="115"/>
        <v>112</v>
      </c>
      <c r="M541" s="549">
        <f t="shared" si="115"/>
        <v>7993</v>
      </c>
      <c r="N541" s="549">
        <f t="shared" si="115"/>
        <v>0</v>
      </c>
      <c r="O541" s="549">
        <f t="shared" si="115"/>
        <v>1</v>
      </c>
      <c r="P541" s="549">
        <f t="shared" si="115"/>
        <v>10</v>
      </c>
      <c r="Q541" s="549">
        <f t="shared" si="115"/>
        <v>2</v>
      </c>
      <c r="R541" s="549">
        <f t="shared" si="115"/>
        <v>600</v>
      </c>
      <c r="S541" s="549">
        <f t="shared" si="115"/>
        <v>0</v>
      </c>
      <c r="T541" s="549">
        <f t="shared" si="115"/>
        <v>0</v>
      </c>
      <c r="U541" s="549">
        <f t="shared" si="115"/>
        <v>4</v>
      </c>
      <c r="V541" s="549">
        <f t="shared" si="115"/>
        <v>4</v>
      </c>
      <c r="W541" s="549">
        <f t="shared" si="115"/>
        <v>194</v>
      </c>
      <c r="X541" s="550">
        <f>SUM(X542:X545)</f>
        <v>21756</v>
      </c>
      <c r="Y541" s="550">
        <f>SUM(Y542:Y545)</f>
        <v>8890</v>
      </c>
      <c r="Z541" s="550">
        <f>SUM(Z542:Z545)</f>
        <v>30646</v>
      </c>
    </row>
    <row r="542" spans="1:26" ht="51" hidden="1" outlineLevel="1">
      <c r="A542" s="781" t="s">
        <v>699</v>
      </c>
      <c r="B542" s="551" t="s">
        <v>700</v>
      </c>
      <c r="C542" s="551" t="s">
        <v>701</v>
      </c>
      <c r="D542" s="553">
        <v>60</v>
      </c>
      <c r="E542" s="553">
        <v>387</v>
      </c>
      <c r="F542" s="553">
        <v>815</v>
      </c>
      <c r="G542" s="553">
        <v>210</v>
      </c>
      <c r="H542" s="553">
        <v>18807</v>
      </c>
      <c r="I542" s="553">
        <v>31</v>
      </c>
      <c r="J542" s="553">
        <v>180</v>
      </c>
      <c r="K542" s="553">
        <v>365</v>
      </c>
      <c r="L542" s="553">
        <v>105</v>
      </c>
      <c r="M542" s="553">
        <v>6507</v>
      </c>
      <c r="N542" s="553">
        <v>0</v>
      </c>
      <c r="O542" s="553">
        <v>1</v>
      </c>
      <c r="P542" s="553">
        <v>10</v>
      </c>
      <c r="Q542" s="553">
        <v>2</v>
      </c>
      <c r="R542" s="553">
        <v>563</v>
      </c>
      <c r="S542" s="553">
        <v>0</v>
      </c>
      <c r="T542" s="553">
        <v>0</v>
      </c>
      <c r="U542" s="553">
        <v>4</v>
      </c>
      <c r="V542" s="553">
        <v>3</v>
      </c>
      <c r="W542" s="553">
        <v>124</v>
      </c>
      <c r="X542" s="554">
        <f>D542+E542+F542+G542+H542+N542+O542+P542+Q542+R542</f>
        <v>20855</v>
      </c>
      <c r="Y542" s="554">
        <f>I542+J542+K542+L542+M542+S542+T542+U542+V542+W542</f>
        <v>7319</v>
      </c>
      <c r="Z542" s="554">
        <f>+Y542+X542</f>
        <v>28174</v>
      </c>
    </row>
    <row r="543" spans="1:26" ht="63.75" hidden="1" outlineLevel="1">
      <c r="A543" s="781"/>
      <c r="B543" s="551" t="s">
        <v>702</v>
      </c>
      <c r="C543" s="551" t="s">
        <v>703</v>
      </c>
      <c r="D543" s="552">
        <v>0</v>
      </c>
      <c r="E543" s="552">
        <v>12</v>
      </c>
      <c r="F543" s="552">
        <v>12</v>
      </c>
      <c r="G543" s="552">
        <v>8</v>
      </c>
      <c r="H543" s="553">
        <v>264</v>
      </c>
      <c r="I543" s="552">
        <v>0</v>
      </c>
      <c r="J543" s="552">
        <v>4</v>
      </c>
      <c r="K543" s="552">
        <v>0</v>
      </c>
      <c r="L543" s="552">
        <v>7</v>
      </c>
      <c r="M543" s="553">
        <v>14</v>
      </c>
      <c r="N543" s="552">
        <v>0</v>
      </c>
      <c r="O543" s="552">
        <v>0</v>
      </c>
      <c r="P543" s="552">
        <v>0</v>
      </c>
      <c r="Q543" s="552">
        <v>0</v>
      </c>
      <c r="R543" s="553">
        <v>18</v>
      </c>
      <c r="S543" s="552">
        <v>0</v>
      </c>
      <c r="T543" s="552">
        <v>0</v>
      </c>
      <c r="U543" s="552">
        <v>0</v>
      </c>
      <c r="V543" s="552">
        <v>1</v>
      </c>
      <c r="W543" s="553">
        <v>1</v>
      </c>
      <c r="X543" s="554">
        <f>D543+E543+F543+G543+H543+N543+O543+P543+Q543+R543</f>
        <v>314</v>
      </c>
      <c r="Y543" s="554">
        <f>I543+J543+K543+L543+M543+S543+T543+U543+V543+W543</f>
        <v>27</v>
      </c>
      <c r="Z543" s="554">
        <f t="shared" si="109"/>
        <v>341</v>
      </c>
    </row>
    <row r="544" spans="1:26" ht="102" hidden="1" outlineLevel="1">
      <c r="A544" s="781"/>
      <c r="B544" s="551" t="s">
        <v>704</v>
      </c>
      <c r="C544" s="551" t="s">
        <v>705</v>
      </c>
      <c r="D544" s="552">
        <v>0</v>
      </c>
      <c r="E544" s="552">
        <v>0</v>
      </c>
      <c r="F544" s="552">
        <v>0</v>
      </c>
      <c r="G544" s="552">
        <v>0</v>
      </c>
      <c r="H544" s="553">
        <v>62</v>
      </c>
      <c r="I544" s="552">
        <v>0</v>
      </c>
      <c r="J544" s="552">
        <v>0</v>
      </c>
      <c r="K544" s="552">
        <v>0</v>
      </c>
      <c r="L544" s="552">
        <v>0</v>
      </c>
      <c r="M544" s="552">
        <v>0</v>
      </c>
      <c r="N544" s="552">
        <v>0</v>
      </c>
      <c r="O544" s="552">
        <v>0</v>
      </c>
      <c r="P544" s="552">
        <v>0</v>
      </c>
      <c r="Q544" s="552">
        <v>0</v>
      </c>
      <c r="R544" s="553">
        <v>5</v>
      </c>
      <c r="S544" s="552">
        <v>0</v>
      </c>
      <c r="T544" s="552">
        <v>0</v>
      </c>
      <c r="U544" s="552">
        <v>0</v>
      </c>
      <c r="V544" s="552">
        <v>0</v>
      </c>
      <c r="W544" s="552">
        <v>0</v>
      </c>
      <c r="X544" s="554">
        <f>D544+E544+F544+G544+H544+N544+O544+P544+Q544+R544</f>
        <v>67</v>
      </c>
      <c r="Y544" s="554">
        <f>I544+J544+K544+L544+M544+S544+T544+U544+V544+W544</f>
        <v>0</v>
      </c>
      <c r="Z544" s="554">
        <f t="shared" si="109"/>
        <v>67</v>
      </c>
    </row>
    <row r="545" spans="1:26" ht="38.25" hidden="1" outlineLevel="1">
      <c r="A545" s="781"/>
      <c r="B545" s="551" t="s">
        <v>706</v>
      </c>
      <c r="C545" s="551" t="s">
        <v>707</v>
      </c>
      <c r="D545" s="552">
        <v>1</v>
      </c>
      <c r="E545" s="552">
        <v>2</v>
      </c>
      <c r="F545" s="552">
        <v>3</v>
      </c>
      <c r="G545" s="552">
        <v>0</v>
      </c>
      <c r="H545" s="553">
        <v>500</v>
      </c>
      <c r="I545" s="552">
        <v>0</v>
      </c>
      <c r="J545" s="552">
        <v>0</v>
      </c>
      <c r="K545" s="553">
        <v>3</v>
      </c>
      <c r="L545" s="552">
        <v>0</v>
      </c>
      <c r="M545" s="553">
        <v>1472</v>
      </c>
      <c r="N545" s="552">
        <v>0</v>
      </c>
      <c r="O545" s="552">
        <v>0</v>
      </c>
      <c r="P545" s="552">
        <v>0</v>
      </c>
      <c r="Q545" s="552">
        <v>0</v>
      </c>
      <c r="R545" s="553">
        <v>14</v>
      </c>
      <c r="S545" s="552">
        <v>0</v>
      </c>
      <c r="T545" s="552">
        <v>0</v>
      </c>
      <c r="U545" s="553">
        <v>0</v>
      </c>
      <c r="V545" s="552">
        <v>0</v>
      </c>
      <c r="W545" s="553">
        <v>69</v>
      </c>
      <c r="X545" s="554">
        <f>D545+E545+F545+G545+H545+N545+O545+P545+Q545+R545</f>
        <v>520</v>
      </c>
      <c r="Y545" s="554">
        <f>I545+J545+K545+L545+M545+S545+T545+U545+V545+W545</f>
        <v>1544</v>
      </c>
      <c r="Z545" s="554">
        <f>+Y545+X545</f>
        <v>2064</v>
      </c>
    </row>
    <row r="546" spans="1:26" ht="12.95" customHeight="1" collapsed="1">
      <c r="A546" s="777" t="s">
        <v>708</v>
      </c>
      <c r="B546" s="777"/>
      <c r="C546" s="777"/>
      <c r="D546" s="549">
        <f t="shared" ref="D546:Z546" si="116">SUM(D547:D550)</f>
        <v>80</v>
      </c>
      <c r="E546" s="549">
        <f t="shared" si="116"/>
        <v>439</v>
      </c>
      <c r="F546" s="549">
        <f t="shared" si="116"/>
        <v>1061</v>
      </c>
      <c r="G546" s="549">
        <f t="shared" si="116"/>
        <v>358</v>
      </c>
      <c r="H546" s="549">
        <f t="shared" si="116"/>
        <v>56077</v>
      </c>
      <c r="I546" s="549">
        <f t="shared" si="116"/>
        <v>58</v>
      </c>
      <c r="J546" s="549">
        <f t="shared" si="116"/>
        <v>269</v>
      </c>
      <c r="K546" s="549">
        <f t="shared" si="116"/>
        <v>501</v>
      </c>
      <c r="L546" s="549">
        <f t="shared" si="116"/>
        <v>251</v>
      </c>
      <c r="M546" s="549">
        <f t="shared" si="116"/>
        <v>15623</v>
      </c>
      <c r="N546" s="549">
        <f t="shared" si="116"/>
        <v>0</v>
      </c>
      <c r="O546" s="549">
        <f t="shared" si="116"/>
        <v>3</v>
      </c>
      <c r="P546" s="549">
        <f t="shared" si="116"/>
        <v>1</v>
      </c>
      <c r="Q546" s="549">
        <f t="shared" si="116"/>
        <v>2</v>
      </c>
      <c r="R546" s="549">
        <f t="shared" si="116"/>
        <v>1777</v>
      </c>
      <c r="S546" s="549">
        <f t="shared" si="116"/>
        <v>1</v>
      </c>
      <c r="T546" s="549">
        <f t="shared" si="116"/>
        <v>1</v>
      </c>
      <c r="U546" s="549">
        <f t="shared" si="116"/>
        <v>0</v>
      </c>
      <c r="V546" s="549">
        <f t="shared" si="116"/>
        <v>1</v>
      </c>
      <c r="W546" s="549">
        <f t="shared" si="116"/>
        <v>510</v>
      </c>
      <c r="X546" s="550">
        <f t="shared" si="116"/>
        <v>59798</v>
      </c>
      <c r="Y546" s="550">
        <f t="shared" si="116"/>
        <v>17215</v>
      </c>
      <c r="Z546" s="550">
        <f t="shared" si="116"/>
        <v>77013</v>
      </c>
    </row>
    <row r="547" spans="1:26" ht="76.5" hidden="1" outlineLevel="1">
      <c r="A547" s="781" t="s">
        <v>708</v>
      </c>
      <c r="B547" s="551" t="s">
        <v>709</v>
      </c>
      <c r="C547" s="551" t="s">
        <v>710</v>
      </c>
      <c r="D547" s="553">
        <v>50</v>
      </c>
      <c r="E547" s="553">
        <v>310</v>
      </c>
      <c r="F547" s="553">
        <v>747</v>
      </c>
      <c r="G547" s="553">
        <v>236</v>
      </c>
      <c r="H547" s="553">
        <v>41847</v>
      </c>
      <c r="I547" s="553">
        <v>26</v>
      </c>
      <c r="J547" s="553">
        <v>136</v>
      </c>
      <c r="K547" s="553">
        <v>264</v>
      </c>
      <c r="L547" s="553">
        <v>112</v>
      </c>
      <c r="M547" s="553">
        <v>7100</v>
      </c>
      <c r="N547" s="553">
        <v>0</v>
      </c>
      <c r="O547" s="553">
        <v>2</v>
      </c>
      <c r="P547" s="553">
        <v>0</v>
      </c>
      <c r="Q547" s="553">
        <v>0</v>
      </c>
      <c r="R547" s="553">
        <v>1510</v>
      </c>
      <c r="S547" s="553">
        <v>0</v>
      </c>
      <c r="T547" s="553">
        <v>0</v>
      </c>
      <c r="U547" s="553">
        <v>0</v>
      </c>
      <c r="V547" s="553">
        <v>0</v>
      </c>
      <c r="W547" s="553">
        <v>285</v>
      </c>
      <c r="X547" s="554">
        <f>D547+E547+F547+G547+H547+N547+O547+P547+Q547+R547</f>
        <v>44702</v>
      </c>
      <c r="Y547" s="554">
        <f>I547+J547+K547+L547+M547+S547+T547+U547+V547+W547</f>
        <v>7923</v>
      </c>
      <c r="Z547" s="554">
        <f t="shared" si="109"/>
        <v>52625</v>
      </c>
    </row>
    <row r="548" spans="1:26" ht="63.75" hidden="1" outlineLevel="1">
      <c r="A548" s="781"/>
      <c r="B548" s="781" t="s">
        <v>711</v>
      </c>
      <c r="C548" s="551" t="s">
        <v>712</v>
      </c>
      <c r="D548" s="553">
        <v>1</v>
      </c>
      <c r="E548" s="553">
        <v>10</v>
      </c>
      <c r="F548" s="553">
        <v>21</v>
      </c>
      <c r="G548" s="553">
        <v>0</v>
      </c>
      <c r="H548" s="553">
        <v>1228</v>
      </c>
      <c r="I548" s="553">
        <v>1</v>
      </c>
      <c r="J548" s="553">
        <v>12</v>
      </c>
      <c r="K548" s="553">
        <v>21</v>
      </c>
      <c r="L548" s="552">
        <v>20</v>
      </c>
      <c r="M548" s="553">
        <v>655</v>
      </c>
      <c r="N548" s="553">
        <v>0</v>
      </c>
      <c r="O548" s="553">
        <v>0</v>
      </c>
      <c r="P548" s="553">
        <v>0</v>
      </c>
      <c r="Q548" s="553">
        <v>0</v>
      </c>
      <c r="R548" s="553">
        <v>45</v>
      </c>
      <c r="S548" s="553">
        <v>0</v>
      </c>
      <c r="T548" s="553">
        <v>0</v>
      </c>
      <c r="U548" s="553">
        <v>0</v>
      </c>
      <c r="V548" s="552">
        <v>0</v>
      </c>
      <c r="W548" s="553">
        <v>15</v>
      </c>
      <c r="X548" s="554">
        <f>D548+E548+F548+G548+H548+N548+O548+P548+Q548+R548</f>
        <v>1305</v>
      </c>
      <c r="Y548" s="554">
        <f>I548+J548+K548+L548+M548+S548+T548+U548+V548+W548</f>
        <v>724</v>
      </c>
      <c r="Z548" s="554">
        <f t="shared" si="109"/>
        <v>2029</v>
      </c>
    </row>
    <row r="549" spans="1:26" ht="25.5" hidden="1" outlineLevel="1">
      <c r="A549" s="781"/>
      <c r="B549" s="781"/>
      <c r="C549" s="551" t="s">
        <v>713</v>
      </c>
      <c r="D549" s="553">
        <v>25</v>
      </c>
      <c r="E549" s="553">
        <v>115</v>
      </c>
      <c r="F549" s="553">
        <v>269</v>
      </c>
      <c r="G549" s="553">
        <v>102</v>
      </c>
      <c r="H549" s="553">
        <v>11898</v>
      </c>
      <c r="I549" s="553">
        <v>31</v>
      </c>
      <c r="J549" s="553">
        <v>115</v>
      </c>
      <c r="K549" s="553">
        <v>207</v>
      </c>
      <c r="L549" s="553">
        <v>119</v>
      </c>
      <c r="M549" s="553">
        <v>7651</v>
      </c>
      <c r="N549" s="553">
        <v>0</v>
      </c>
      <c r="O549" s="553">
        <v>1</v>
      </c>
      <c r="P549" s="553">
        <v>1</v>
      </c>
      <c r="Q549" s="553">
        <v>2</v>
      </c>
      <c r="R549" s="553">
        <v>160</v>
      </c>
      <c r="S549" s="553">
        <v>1</v>
      </c>
      <c r="T549" s="553">
        <v>1</v>
      </c>
      <c r="U549" s="553">
        <v>0</v>
      </c>
      <c r="V549" s="553">
        <v>1</v>
      </c>
      <c r="W549" s="553">
        <v>133</v>
      </c>
      <c r="X549" s="554">
        <f>D549+E549+F549+G549+H549+N549+O549+P549+Q549+R549</f>
        <v>12573</v>
      </c>
      <c r="Y549" s="554">
        <f>I549+J549+K549+L549+M549+S549+T549+U549+V549+W549</f>
        <v>8259</v>
      </c>
      <c r="Z549" s="554">
        <f t="shared" si="109"/>
        <v>20832</v>
      </c>
    </row>
    <row r="550" spans="1:26" ht="51" hidden="1" outlineLevel="1">
      <c r="A550" s="781"/>
      <c r="B550" s="551" t="s">
        <v>714</v>
      </c>
      <c r="C550" s="551" t="s">
        <v>715</v>
      </c>
      <c r="D550" s="552">
        <v>4</v>
      </c>
      <c r="E550" s="553">
        <v>4</v>
      </c>
      <c r="F550" s="553">
        <v>24</v>
      </c>
      <c r="G550" s="552">
        <v>20</v>
      </c>
      <c r="H550" s="553">
        <v>1104</v>
      </c>
      <c r="I550" s="552">
        <v>0</v>
      </c>
      <c r="J550" s="552">
        <v>6</v>
      </c>
      <c r="K550" s="552">
        <v>9</v>
      </c>
      <c r="L550" s="553">
        <v>0</v>
      </c>
      <c r="M550" s="553">
        <v>217</v>
      </c>
      <c r="N550" s="552">
        <v>0</v>
      </c>
      <c r="O550" s="553">
        <v>0</v>
      </c>
      <c r="P550" s="553">
        <v>0</v>
      </c>
      <c r="Q550" s="552">
        <v>0</v>
      </c>
      <c r="R550" s="553">
        <v>62</v>
      </c>
      <c r="S550" s="552">
        <v>0</v>
      </c>
      <c r="T550" s="552">
        <v>0</v>
      </c>
      <c r="U550" s="552">
        <v>0</v>
      </c>
      <c r="V550" s="553">
        <v>0</v>
      </c>
      <c r="W550" s="553">
        <v>77</v>
      </c>
      <c r="X550" s="554">
        <f>D550+E550+F550+G550+H550+N550+O550+P550+Q550+R550</f>
        <v>1218</v>
      </c>
      <c r="Y550" s="554">
        <f>I550+J550+K550+L550+M550+S550+T550+U550+V550+W550</f>
        <v>309</v>
      </c>
      <c r="Z550" s="554">
        <f t="shared" si="109"/>
        <v>1527</v>
      </c>
    </row>
    <row r="551" spans="1:26" ht="12.95" customHeight="1" collapsed="1">
      <c r="A551" s="777" t="s">
        <v>716</v>
      </c>
      <c r="B551" s="777"/>
      <c r="C551" s="777"/>
      <c r="D551" s="549">
        <f t="shared" ref="D551:Z551" si="117">SUM(D552:D558)</f>
        <v>0</v>
      </c>
      <c r="E551" s="549">
        <f t="shared" si="117"/>
        <v>0</v>
      </c>
      <c r="F551" s="549">
        <f t="shared" si="117"/>
        <v>9</v>
      </c>
      <c r="G551" s="549">
        <f t="shared" si="117"/>
        <v>4</v>
      </c>
      <c r="H551" s="549">
        <f t="shared" si="117"/>
        <v>569</v>
      </c>
      <c r="I551" s="549">
        <f t="shared" si="117"/>
        <v>0</v>
      </c>
      <c r="J551" s="549">
        <f t="shared" si="117"/>
        <v>0</v>
      </c>
      <c r="K551" s="549">
        <f t="shared" si="117"/>
        <v>0</v>
      </c>
      <c r="L551" s="549">
        <f t="shared" si="117"/>
        <v>0</v>
      </c>
      <c r="M551" s="549">
        <f t="shared" si="117"/>
        <v>9</v>
      </c>
      <c r="N551" s="549">
        <f t="shared" si="117"/>
        <v>0</v>
      </c>
      <c r="O551" s="549">
        <f t="shared" si="117"/>
        <v>0</v>
      </c>
      <c r="P551" s="549">
        <f t="shared" si="117"/>
        <v>0</v>
      </c>
      <c r="Q551" s="549">
        <f t="shared" si="117"/>
        <v>0</v>
      </c>
      <c r="R551" s="549">
        <f t="shared" si="117"/>
        <v>30</v>
      </c>
      <c r="S551" s="549">
        <f t="shared" si="117"/>
        <v>0</v>
      </c>
      <c r="T551" s="549">
        <f t="shared" si="117"/>
        <v>0</v>
      </c>
      <c r="U551" s="549">
        <f t="shared" si="117"/>
        <v>0</v>
      </c>
      <c r="V551" s="549">
        <f t="shared" si="117"/>
        <v>0</v>
      </c>
      <c r="W551" s="549">
        <f t="shared" si="117"/>
        <v>0</v>
      </c>
      <c r="X551" s="550">
        <f t="shared" si="117"/>
        <v>612</v>
      </c>
      <c r="Y551" s="550">
        <f t="shared" si="117"/>
        <v>9</v>
      </c>
      <c r="Z551" s="550">
        <f t="shared" si="117"/>
        <v>621</v>
      </c>
    </row>
    <row r="552" spans="1:26" hidden="1" outlineLevel="1">
      <c r="A552" s="781" t="s">
        <v>716</v>
      </c>
      <c r="B552" s="781" t="s">
        <v>717</v>
      </c>
      <c r="C552" s="551" t="s">
        <v>718</v>
      </c>
      <c r="D552" s="552">
        <v>0</v>
      </c>
      <c r="E552" s="552">
        <v>0</v>
      </c>
      <c r="F552" s="552">
        <v>6</v>
      </c>
      <c r="G552" s="553">
        <v>0</v>
      </c>
      <c r="H552" s="553">
        <v>257</v>
      </c>
      <c r="I552" s="552">
        <v>0</v>
      </c>
      <c r="J552" s="552">
        <v>0</v>
      </c>
      <c r="K552" s="552">
        <v>0</v>
      </c>
      <c r="L552" s="552">
        <v>0</v>
      </c>
      <c r="M552" s="552">
        <v>0</v>
      </c>
      <c r="N552" s="552">
        <v>0</v>
      </c>
      <c r="O552" s="552">
        <v>0</v>
      </c>
      <c r="P552" s="552">
        <v>0</v>
      </c>
      <c r="Q552" s="553">
        <v>0</v>
      </c>
      <c r="R552" s="553">
        <v>24</v>
      </c>
      <c r="S552" s="552">
        <v>0</v>
      </c>
      <c r="T552" s="552">
        <v>0</v>
      </c>
      <c r="U552" s="552">
        <v>0</v>
      </c>
      <c r="V552" s="552">
        <v>0</v>
      </c>
      <c r="W552" s="552">
        <v>0</v>
      </c>
      <c r="X552" s="554">
        <f t="shared" ref="X552:X558" si="118">D552+E552+F552+G552+H552+N552+O552+P552+Q552+R552</f>
        <v>287</v>
      </c>
      <c r="Y552" s="554">
        <f t="shared" ref="Y552:Y558" si="119">I552+J552+K552+L552+M552+S552+T552+U552+V552+W552</f>
        <v>0</v>
      </c>
      <c r="Z552" s="554">
        <f t="shared" si="109"/>
        <v>287</v>
      </c>
    </row>
    <row r="553" spans="1:26" ht="51" hidden="1" outlineLevel="1">
      <c r="A553" s="781"/>
      <c r="B553" s="781"/>
      <c r="C553" s="551" t="s">
        <v>719</v>
      </c>
      <c r="D553" s="552">
        <v>0</v>
      </c>
      <c r="E553" s="552">
        <v>0</v>
      </c>
      <c r="F553" s="552">
        <v>0</v>
      </c>
      <c r="G553" s="552">
        <v>0</v>
      </c>
      <c r="H553" s="552">
        <v>0</v>
      </c>
      <c r="I553" s="552">
        <v>0</v>
      </c>
      <c r="J553" s="552">
        <v>0</v>
      </c>
      <c r="K553" s="553">
        <v>0</v>
      </c>
      <c r="L553" s="552">
        <v>0</v>
      </c>
      <c r="M553" s="552">
        <v>0</v>
      </c>
      <c r="N553" s="552">
        <v>0</v>
      </c>
      <c r="O553" s="552">
        <v>0</v>
      </c>
      <c r="P553" s="552">
        <v>0</v>
      </c>
      <c r="Q553" s="552">
        <v>0</v>
      </c>
      <c r="R553" s="552">
        <v>0</v>
      </c>
      <c r="S553" s="552">
        <v>0</v>
      </c>
      <c r="T553" s="552">
        <v>0</v>
      </c>
      <c r="U553" s="553">
        <v>0</v>
      </c>
      <c r="V553" s="552">
        <v>0</v>
      </c>
      <c r="W553" s="552">
        <v>0</v>
      </c>
      <c r="X553" s="554">
        <f t="shared" si="118"/>
        <v>0</v>
      </c>
      <c r="Y553" s="554">
        <f t="shared" si="119"/>
        <v>0</v>
      </c>
      <c r="Z553" s="554">
        <f t="shared" si="109"/>
        <v>0</v>
      </c>
    </row>
    <row r="554" spans="1:26" ht="25.5" hidden="1" outlineLevel="1">
      <c r="A554" s="781"/>
      <c r="B554" s="781"/>
      <c r="C554" s="551" t="s">
        <v>720</v>
      </c>
      <c r="D554" s="552">
        <v>0</v>
      </c>
      <c r="E554" s="553">
        <v>0</v>
      </c>
      <c r="F554" s="552">
        <v>0</v>
      </c>
      <c r="G554" s="552">
        <v>0</v>
      </c>
      <c r="H554" s="553">
        <v>74</v>
      </c>
      <c r="I554" s="552">
        <v>0</v>
      </c>
      <c r="J554" s="552">
        <v>0</v>
      </c>
      <c r="K554" s="552">
        <v>0</v>
      </c>
      <c r="L554" s="552">
        <v>0</v>
      </c>
      <c r="M554" s="553">
        <v>0</v>
      </c>
      <c r="N554" s="552">
        <v>0</v>
      </c>
      <c r="O554" s="553">
        <v>0</v>
      </c>
      <c r="P554" s="552">
        <v>0</v>
      </c>
      <c r="Q554" s="552">
        <v>0</v>
      </c>
      <c r="R554" s="553">
        <v>0</v>
      </c>
      <c r="S554" s="552">
        <v>0</v>
      </c>
      <c r="T554" s="552">
        <v>0</v>
      </c>
      <c r="U554" s="552">
        <v>0</v>
      </c>
      <c r="V554" s="552">
        <v>0</v>
      </c>
      <c r="W554" s="553">
        <v>0</v>
      </c>
      <c r="X554" s="554">
        <f t="shared" si="118"/>
        <v>74</v>
      </c>
      <c r="Y554" s="554">
        <f t="shared" si="119"/>
        <v>0</v>
      </c>
      <c r="Z554" s="554">
        <f t="shared" si="109"/>
        <v>74</v>
      </c>
    </row>
    <row r="555" spans="1:26" ht="38.25" hidden="1" outlineLevel="1">
      <c r="A555" s="781"/>
      <c r="B555" s="781"/>
      <c r="C555" s="551" t="s">
        <v>721</v>
      </c>
      <c r="D555" s="552">
        <v>0</v>
      </c>
      <c r="E555" s="552">
        <v>0</v>
      </c>
      <c r="F555" s="552">
        <v>0</v>
      </c>
      <c r="G555" s="552">
        <v>0</v>
      </c>
      <c r="H555" s="552">
        <v>61</v>
      </c>
      <c r="I555" s="552">
        <v>0</v>
      </c>
      <c r="J555" s="552">
        <v>0</v>
      </c>
      <c r="K555" s="552">
        <v>0</v>
      </c>
      <c r="L555" s="552">
        <v>0</v>
      </c>
      <c r="M555" s="552">
        <v>0</v>
      </c>
      <c r="N555" s="552">
        <v>0</v>
      </c>
      <c r="O555" s="552">
        <v>0</v>
      </c>
      <c r="P555" s="552">
        <v>0</v>
      </c>
      <c r="Q555" s="552">
        <v>0</v>
      </c>
      <c r="R555" s="552">
        <v>0</v>
      </c>
      <c r="S555" s="552">
        <v>0</v>
      </c>
      <c r="T555" s="552">
        <v>0</v>
      </c>
      <c r="U555" s="552">
        <v>0</v>
      </c>
      <c r="V555" s="552">
        <v>0</v>
      </c>
      <c r="W555" s="552">
        <v>0</v>
      </c>
      <c r="X555" s="554">
        <f t="shared" si="118"/>
        <v>61</v>
      </c>
      <c r="Y555" s="554">
        <f t="shared" si="119"/>
        <v>0</v>
      </c>
      <c r="Z555" s="554">
        <f t="shared" si="109"/>
        <v>61</v>
      </c>
    </row>
    <row r="556" spans="1:26" ht="25.5" hidden="1" outlineLevel="1">
      <c r="A556" s="781"/>
      <c r="B556" s="781"/>
      <c r="C556" s="551" t="s">
        <v>722</v>
      </c>
      <c r="D556" s="553">
        <v>0</v>
      </c>
      <c r="E556" s="552">
        <v>0</v>
      </c>
      <c r="F556" s="552">
        <v>3</v>
      </c>
      <c r="G556" s="552">
        <v>4</v>
      </c>
      <c r="H556" s="552">
        <v>177</v>
      </c>
      <c r="I556" s="552">
        <v>0</v>
      </c>
      <c r="J556" s="553">
        <v>0</v>
      </c>
      <c r="K556" s="552">
        <v>0</v>
      </c>
      <c r="L556" s="552">
        <v>0</v>
      </c>
      <c r="M556" s="553">
        <v>9</v>
      </c>
      <c r="N556" s="553">
        <v>0</v>
      </c>
      <c r="O556" s="552">
        <v>0</v>
      </c>
      <c r="P556" s="552">
        <v>0</v>
      </c>
      <c r="Q556" s="552">
        <v>0</v>
      </c>
      <c r="R556" s="552">
        <v>6</v>
      </c>
      <c r="S556" s="552">
        <v>0</v>
      </c>
      <c r="T556" s="553">
        <v>0</v>
      </c>
      <c r="U556" s="552">
        <v>0</v>
      </c>
      <c r="V556" s="552">
        <v>0</v>
      </c>
      <c r="W556" s="553">
        <v>0</v>
      </c>
      <c r="X556" s="554">
        <f t="shared" si="118"/>
        <v>190</v>
      </c>
      <c r="Y556" s="554">
        <f t="shared" si="119"/>
        <v>9</v>
      </c>
      <c r="Z556" s="554">
        <f t="shared" si="109"/>
        <v>199</v>
      </c>
    </row>
    <row r="557" spans="1:26" ht="38.25" hidden="1" outlineLevel="1">
      <c r="A557" s="781"/>
      <c r="B557" s="781" t="s">
        <v>723</v>
      </c>
      <c r="C557" s="551" t="s">
        <v>724</v>
      </c>
      <c r="D557" s="552">
        <v>0</v>
      </c>
      <c r="E557" s="552">
        <v>0</v>
      </c>
      <c r="F557" s="552">
        <v>0</v>
      </c>
      <c r="G557" s="552">
        <v>0</v>
      </c>
      <c r="H557" s="552">
        <v>0</v>
      </c>
      <c r="I557" s="552">
        <v>0</v>
      </c>
      <c r="J557" s="552">
        <v>0</v>
      </c>
      <c r="K557" s="552">
        <v>0</v>
      </c>
      <c r="L557" s="552">
        <v>0</v>
      </c>
      <c r="M557" s="552">
        <v>0</v>
      </c>
      <c r="N557" s="552">
        <v>0</v>
      </c>
      <c r="O557" s="552">
        <v>0</v>
      </c>
      <c r="P557" s="552">
        <v>0</v>
      </c>
      <c r="Q557" s="552">
        <v>0</v>
      </c>
      <c r="R557" s="552">
        <v>0</v>
      </c>
      <c r="S557" s="552">
        <v>0</v>
      </c>
      <c r="T557" s="552">
        <v>0</v>
      </c>
      <c r="U557" s="552">
        <v>0</v>
      </c>
      <c r="V557" s="552">
        <v>0</v>
      </c>
      <c r="W557" s="552">
        <v>0</v>
      </c>
      <c r="X557" s="554">
        <f t="shared" si="118"/>
        <v>0</v>
      </c>
      <c r="Y557" s="554">
        <f t="shared" si="119"/>
        <v>0</v>
      </c>
      <c r="Z557" s="554">
        <f t="shared" si="109"/>
        <v>0</v>
      </c>
    </row>
    <row r="558" spans="1:26" ht="38.25" hidden="1" outlineLevel="1">
      <c r="A558" s="781"/>
      <c r="B558" s="781"/>
      <c r="C558" s="551" t="s">
        <v>725</v>
      </c>
      <c r="D558" s="552">
        <v>0</v>
      </c>
      <c r="E558" s="552">
        <v>0</v>
      </c>
      <c r="F558" s="552">
        <v>0</v>
      </c>
      <c r="G558" s="552">
        <v>0</v>
      </c>
      <c r="H558" s="552">
        <v>0</v>
      </c>
      <c r="I558" s="552">
        <v>0</v>
      </c>
      <c r="J558" s="552">
        <v>0</v>
      </c>
      <c r="K558" s="552">
        <v>0</v>
      </c>
      <c r="L558" s="552">
        <v>0</v>
      </c>
      <c r="M558" s="552">
        <v>0</v>
      </c>
      <c r="N558" s="552">
        <v>0</v>
      </c>
      <c r="O558" s="552">
        <v>0</v>
      </c>
      <c r="P558" s="552">
        <v>0</v>
      </c>
      <c r="Q558" s="552">
        <v>0</v>
      </c>
      <c r="R558" s="552">
        <v>0</v>
      </c>
      <c r="S558" s="552">
        <v>0</v>
      </c>
      <c r="T558" s="552">
        <v>0</v>
      </c>
      <c r="U558" s="552">
        <v>0</v>
      </c>
      <c r="V558" s="552">
        <v>0</v>
      </c>
      <c r="W558" s="552">
        <v>0</v>
      </c>
      <c r="X558" s="554">
        <f t="shared" si="118"/>
        <v>0</v>
      </c>
      <c r="Y558" s="554">
        <f t="shared" si="119"/>
        <v>0</v>
      </c>
      <c r="Z558" s="554">
        <f t="shared" si="109"/>
        <v>0</v>
      </c>
    </row>
    <row r="559" spans="1:26" ht="38.25" customHeight="1" collapsed="1">
      <c r="A559" s="777" t="s">
        <v>726</v>
      </c>
      <c r="B559" s="777"/>
      <c r="C559" s="777"/>
      <c r="D559" s="549">
        <f t="shared" ref="D559:Z559" si="120">SUM(D560:D564)</f>
        <v>0</v>
      </c>
      <c r="E559" s="549">
        <f t="shared" si="120"/>
        <v>2</v>
      </c>
      <c r="F559" s="549">
        <f t="shared" si="120"/>
        <v>3</v>
      </c>
      <c r="G559" s="549">
        <f t="shared" si="120"/>
        <v>12</v>
      </c>
      <c r="H559" s="549">
        <f t="shared" si="120"/>
        <v>324</v>
      </c>
      <c r="I559" s="549">
        <f t="shared" si="120"/>
        <v>0</v>
      </c>
      <c r="J559" s="549">
        <f t="shared" si="120"/>
        <v>0</v>
      </c>
      <c r="K559" s="549">
        <f t="shared" si="120"/>
        <v>3</v>
      </c>
      <c r="L559" s="549">
        <f t="shared" si="120"/>
        <v>0</v>
      </c>
      <c r="M559" s="549">
        <f t="shared" si="120"/>
        <v>20</v>
      </c>
      <c r="N559" s="549">
        <f t="shared" si="120"/>
        <v>0</v>
      </c>
      <c r="O559" s="549">
        <f t="shared" si="120"/>
        <v>0</v>
      </c>
      <c r="P559" s="549">
        <f t="shared" si="120"/>
        <v>0</v>
      </c>
      <c r="Q559" s="549">
        <f t="shared" si="120"/>
        <v>0</v>
      </c>
      <c r="R559" s="549">
        <f t="shared" si="120"/>
        <v>6</v>
      </c>
      <c r="S559" s="549">
        <f t="shared" si="120"/>
        <v>0</v>
      </c>
      <c r="T559" s="549">
        <f t="shared" si="120"/>
        <v>0</v>
      </c>
      <c r="U559" s="549">
        <f t="shared" si="120"/>
        <v>0</v>
      </c>
      <c r="V559" s="549">
        <f t="shared" si="120"/>
        <v>0</v>
      </c>
      <c r="W559" s="549">
        <f t="shared" si="120"/>
        <v>0</v>
      </c>
      <c r="X559" s="550">
        <f t="shared" si="120"/>
        <v>347</v>
      </c>
      <c r="Y559" s="550">
        <f t="shared" si="120"/>
        <v>23</v>
      </c>
      <c r="Z559" s="550">
        <f t="shared" si="120"/>
        <v>370</v>
      </c>
    </row>
    <row r="560" spans="1:26" ht="51" hidden="1" outlineLevel="1">
      <c r="A560" s="781" t="s">
        <v>726</v>
      </c>
      <c r="B560" s="781" t="s">
        <v>727</v>
      </c>
      <c r="C560" s="551" t="s">
        <v>728</v>
      </c>
      <c r="D560" s="552">
        <v>0</v>
      </c>
      <c r="E560" s="552">
        <v>0</v>
      </c>
      <c r="F560" s="552">
        <v>0</v>
      </c>
      <c r="G560" s="552">
        <v>4</v>
      </c>
      <c r="H560" s="553">
        <v>215</v>
      </c>
      <c r="I560" s="552">
        <v>0</v>
      </c>
      <c r="J560" s="552">
        <v>0</v>
      </c>
      <c r="K560" s="552">
        <v>3</v>
      </c>
      <c r="L560" s="552">
        <v>0</v>
      </c>
      <c r="M560" s="553">
        <v>20</v>
      </c>
      <c r="N560" s="552">
        <v>0</v>
      </c>
      <c r="O560" s="552">
        <v>0</v>
      </c>
      <c r="P560" s="552">
        <v>0</v>
      </c>
      <c r="Q560" s="552">
        <v>0</v>
      </c>
      <c r="R560" s="553">
        <v>3</v>
      </c>
      <c r="S560" s="552">
        <v>0</v>
      </c>
      <c r="T560" s="552">
        <v>0</v>
      </c>
      <c r="U560" s="552">
        <v>0</v>
      </c>
      <c r="V560" s="552">
        <v>0</v>
      </c>
      <c r="W560" s="553">
        <v>0</v>
      </c>
      <c r="X560" s="554">
        <f>D560+E560+F560+G560+H560+N560+O560+P560+Q560+R560</f>
        <v>222</v>
      </c>
      <c r="Y560" s="554">
        <f>I560+J560+K560+L560+M560+S560+T560+U560+V560+W560</f>
        <v>23</v>
      </c>
      <c r="Z560" s="554">
        <f t="shared" si="109"/>
        <v>245</v>
      </c>
    </row>
    <row r="561" spans="1:26" ht="51" hidden="1" outlineLevel="1">
      <c r="A561" s="781"/>
      <c r="B561" s="781"/>
      <c r="C561" s="551" t="s">
        <v>729</v>
      </c>
      <c r="D561" s="552">
        <v>0</v>
      </c>
      <c r="E561" s="552">
        <v>0</v>
      </c>
      <c r="F561" s="552">
        <v>0</v>
      </c>
      <c r="G561" s="552">
        <v>0</v>
      </c>
      <c r="H561" s="553">
        <v>28</v>
      </c>
      <c r="I561" s="552">
        <v>0</v>
      </c>
      <c r="J561" s="552">
        <v>0</v>
      </c>
      <c r="K561" s="552">
        <v>0</v>
      </c>
      <c r="L561" s="552">
        <v>0</v>
      </c>
      <c r="M561" s="552">
        <v>0</v>
      </c>
      <c r="N561" s="552">
        <v>0</v>
      </c>
      <c r="O561" s="552">
        <v>0</v>
      </c>
      <c r="P561" s="552">
        <v>0</v>
      </c>
      <c r="Q561" s="552">
        <v>0</v>
      </c>
      <c r="R561" s="553">
        <v>0</v>
      </c>
      <c r="S561" s="552">
        <v>0</v>
      </c>
      <c r="T561" s="552">
        <v>0</v>
      </c>
      <c r="U561" s="552">
        <v>0</v>
      </c>
      <c r="V561" s="552">
        <v>0</v>
      </c>
      <c r="W561" s="552">
        <v>0</v>
      </c>
      <c r="X561" s="554">
        <f>D561+E561+F561+G561+H561+N561+O561+P561+Q561+R561</f>
        <v>28</v>
      </c>
      <c r="Y561" s="554">
        <f>I561+J561+K561+L561+M561+S561+T561+U561+V561+W561</f>
        <v>0</v>
      </c>
      <c r="Z561" s="554">
        <f t="shared" si="109"/>
        <v>28</v>
      </c>
    </row>
    <row r="562" spans="1:26" ht="51" hidden="1" outlineLevel="1">
      <c r="A562" s="781"/>
      <c r="B562" s="781"/>
      <c r="C562" s="551" t="s">
        <v>730</v>
      </c>
      <c r="D562" s="552">
        <v>0</v>
      </c>
      <c r="E562" s="552">
        <v>0</v>
      </c>
      <c r="F562" s="552">
        <v>0</v>
      </c>
      <c r="G562" s="552">
        <v>0</v>
      </c>
      <c r="H562" s="552">
        <v>0</v>
      </c>
      <c r="I562" s="552">
        <v>0</v>
      </c>
      <c r="J562" s="552">
        <v>0</v>
      </c>
      <c r="K562" s="552">
        <v>0</v>
      </c>
      <c r="L562" s="552">
        <v>0</v>
      </c>
      <c r="M562" s="552">
        <v>0</v>
      </c>
      <c r="N562" s="552">
        <v>0</v>
      </c>
      <c r="O562" s="552">
        <v>0</v>
      </c>
      <c r="P562" s="552">
        <v>0</v>
      </c>
      <c r="Q562" s="552">
        <v>0</v>
      </c>
      <c r="R562" s="552">
        <v>0</v>
      </c>
      <c r="S562" s="552">
        <v>0</v>
      </c>
      <c r="T562" s="552">
        <v>0</v>
      </c>
      <c r="U562" s="552">
        <v>0</v>
      </c>
      <c r="V562" s="552">
        <v>0</v>
      </c>
      <c r="W562" s="552">
        <v>0</v>
      </c>
      <c r="X562" s="554">
        <f>D562+E562+F562+G562+H562+N562+O562+P562+Q562+R562</f>
        <v>0</v>
      </c>
      <c r="Y562" s="554">
        <f>I562+J562+K562+L562+M562+S562+T562+U562+V562+W562</f>
        <v>0</v>
      </c>
      <c r="Z562" s="554">
        <f t="shared" si="109"/>
        <v>0</v>
      </c>
    </row>
    <row r="563" spans="1:26" ht="25.5" hidden="1" outlineLevel="1">
      <c r="A563" s="781"/>
      <c r="B563" s="781"/>
      <c r="C563" s="551" t="s">
        <v>731</v>
      </c>
      <c r="D563" s="552">
        <v>0</v>
      </c>
      <c r="E563" s="552">
        <v>2</v>
      </c>
      <c r="F563" s="552">
        <v>0</v>
      </c>
      <c r="G563" s="552">
        <v>4</v>
      </c>
      <c r="H563" s="552">
        <v>17</v>
      </c>
      <c r="I563" s="552">
        <v>0</v>
      </c>
      <c r="J563" s="552">
        <v>0</v>
      </c>
      <c r="K563" s="552">
        <v>0</v>
      </c>
      <c r="L563" s="552">
        <v>0</v>
      </c>
      <c r="M563" s="553">
        <v>0</v>
      </c>
      <c r="N563" s="552">
        <v>0</v>
      </c>
      <c r="O563" s="552">
        <v>0</v>
      </c>
      <c r="P563" s="552">
        <v>0</v>
      </c>
      <c r="Q563" s="552">
        <v>0</v>
      </c>
      <c r="R563" s="552">
        <v>3</v>
      </c>
      <c r="S563" s="552">
        <v>0</v>
      </c>
      <c r="T563" s="552">
        <v>0</v>
      </c>
      <c r="U563" s="552">
        <v>0</v>
      </c>
      <c r="V563" s="552">
        <v>0</v>
      </c>
      <c r="W563" s="553">
        <v>0</v>
      </c>
      <c r="X563" s="554">
        <f>D563+E563+F563+G563+H563+N563+O563+P563+Q563+R563</f>
        <v>26</v>
      </c>
      <c r="Y563" s="554">
        <f>I563+J563+K563+L563+M563+S563+T563+U563+V563+W563</f>
        <v>0</v>
      </c>
      <c r="Z563" s="554">
        <f t="shared" si="109"/>
        <v>26</v>
      </c>
    </row>
    <row r="564" spans="1:26" ht="63.75" hidden="1" outlineLevel="1">
      <c r="A564" s="781"/>
      <c r="B564" s="551" t="s">
        <v>732</v>
      </c>
      <c r="C564" s="551" t="s">
        <v>733</v>
      </c>
      <c r="D564" s="552">
        <v>0</v>
      </c>
      <c r="E564" s="552">
        <v>0</v>
      </c>
      <c r="F564" s="552">
        <v>3</v>
      </c>
      <c r="G564" s="552">
        <v>4</v>
      </c>
      <c r="H564" s="552">
        <v>64</v>
      </c>
      <c r="I564" s="552">
        <v>0</v>
      </c>
      <c r="J564" s="552">
        <v>0</v>
      </c>
      <c r="K564" s="552">
        <v>0</v>
      </c>
      <c r="L564" s="552">
        <v>0</v>
      </c>
      <c r="M564" s="552">
        <v>0</v>
      </c>
      <c r="N564" s="552">
        <v>0</v>
      </c>
      <c r="O564" s="552">
        <v>0</v>
      </c>
      <c r="P564" s="552">
        <v>0</v>
      </c>
      <c r="Q564" s="552">
        <v>0</v>
      </c>
      <c r="R564" s="552">
        <v>0</v>
      </c>
      <c r="S564" s="552">
        <v>0</v>
      </c>
      <c r="T564" s="552">
        <v>0</v>
      </c>
      <c r="U564" s="552">
        <v>0</v>
      </c>
      <c r="V564" s="552">
        <v>0</v>
      </c>
      <c r="W564" s="552">
        <v>0</v>
      </c>
      <c r="X564" s="554">
        <f>D564+E564+F564+G564+H564+N564+O564+P564+Q564+R564</f>
        <v>71</v>
      </c>
      <c r="Y564" s="554">
        <f>I564+J564+K564+L564+M564+S564+T564+U564+V564+W564</f>
        <v>0</v>
      </c>
      <c r="Z564" s="554">
        <f t="shared" si="109"/>
        <v>71</v>
      </c>
    </row>
    <row r="565" spans="1:26" ht="12.95" customHeight="1" collapsed="1">
      <c r="A565" s="777" t="s">
        <v>734</v>
      </c>
      <c r="B565" s="777"/>
      <c r="C565" s="777"/>
      <c r="D565" s="549">
        <f t="shared" ref="D565:Z565" si="121">+D566+D567</f>
        <v>0</v>
      </c>
      <c r="E565" s="549">
        <f t="shared" si="121"/>
        <v>2</v>
      </c>
      <c r="F565" s="549">
        <f t="shared" si="121"/>
        <v>0</v>
      </c>
      <c r="G565" s="549">
        <f t="shared" si="121"/>
        <v>0</v>
      </c>
      <c r="H565" s="549">
        <f t="shared" si="121"/>
        <v>67</v>
      </c>
      <c r="I565" s="549">
        <f t="shared" si="121"/>
        <v>0</v>
      </c>
      <c r="J565" s="549">
        <f t="shared" si="121"/>
        <v>0</v>
      </c>
      <c r="K565" s="549">
        <f t="shared" si="121"/>
        <v>0</v>
      </c>
      <c r="L565" s="549">
        <f t="shared" si="121"/>
        <v>0</v>
      </c>
      <c r="M565" s="549">
        <f t="shared" si="121"/>
        <v>84</v>
      </c>
      <c r="N565" s="549">
        <f t="shared" si="121"/>
        <v>0</v>
      </c>
      <c r="O565" s="549">
        <f t="shared" si="121"/>
        <v>0</v>
      </c>
      <c r="P565" s="549">
        <f t="shared" si="121"/>
        <v>0</v>
      </c>
      <c r="Q565" s="549">
        <f t="shared" si="121"/>
        <v>0</v>
      </c>
      <c r="R565" s="549">
        <f t="shared" si="121"/>
        <v>0</v>
      </c>
      <c r="S565" s="549">
        <f t="shared" si="121"/>
        <v>0</v>
      </c>
      <c r="T565" s="549">
        <f t="shared" si="121"/>
        <v>0</v>
      </c>
      <c r="U565" s="549">
        <f t="shared" si="121"/>
        <v>0</v>
      </c>
      <c r="V565" s="549">
        <f t="shared" si="121"/>
        <v>0</v>
      </c>
      <c r="W565" s="549">
        <f t="shared" si="121"/>
        <v>0</v>
      </c>
      <c r="X565" s="550">
        <f t="shared" si="121"/>
        <v>69</v>
      </c>
      <c r="Y565" s="550">
        <f t="shared" si="121"/>
        <v>84</v>
      </c>
      <c r="Z565" s="550">
        <f t="shared" si="121"/>
        <v>153</v>
      </c>
    </row>
    <row r="566" spans="1:26" ht="25.5" hidden="1" outlineLevel="1">
      <c r="A566" s="781" t="s">
        <v>734</v>
      </c>
      <c r="B566" s="551" t="s">
        <v>735</v>
      </c>
      <c r="C566" s="551" t="s">
        <v>736</v>
      </c>
      <c r="D566" s="552">
        <v>0</v>
      </c>
      <c r="E566" s="552">
        <v>0</v>
      </c>
      <c r="F566" s="552">
        <v>0</v>
      </c>
      <c r="G566" s="552">
        <v>0</v>
      </c>
      <c r="H566" s="552">
        <v>0</v>
      </c>
      <c r="I566" s="552">
        <v>0</v>
      </c>
      <c r="J566" s="552">
        <v>0</v>
      </c>
      <c r="K566" s="552">
        <v>0</v>
      </c>
      <c r="L566" s="552">
        <v>0</v>
      </c>
      <c r="M566" s="552">
        <v>0</v>
      </c>
      <c r="N566" s="552">
        <v>0</v>
      </c>
      <c r="O566" s="552">
        <v>0</v>
      </c>
      <c r="P566" s="552">
        <v>0</v>
      </c>
      <c r="Q566" s="552">
        <v>0</v>
      </c>
      <c r="R566" s="552">
        <v>0</v>
      </c>
      <c r="S566" s="552">
        <v>0</v>
      </c>
      <c r="T566" s="552">
        <v>0</v>
      </c>
      <c r="U566" s="552">
        <v>0</v>
      </c>
      <c r="V566" s="552">
        <v>0</v>
      </c>
      <c r="W566" s="552">
        <v>0</v>
      </c>
      <c r="X566" s="554">
        <f>D566+E566+F566+G566+H566+N566+O566+P566+Q566+R566</f>
        <v>0</v>
      </c>
      <c r="Y566" s="554">
        <f>I566+J566+K566+L566+M566+S566+T566+U566+V566+W566</f>
        <v>0</v>
      </c>
      <c r="Z566" s="554">
        <f t="shared" si="109"/>
        <v>0</v>
      </c>
    </row>
    <row r="567" spans="1:26" ht="63.75" hidden="1" outlineLevel="1">
      <c r="A567" s="781"/>
      <c r="B567" s="551" t="s">
        <v>737</v>
      </c>
      <c r="C567" s="551" t="s">
        <v>738</v>
      </c>
      <c r="D567" s="552">
        <v>0</v>
      </c>
      <c r="E567" s="552">
        <v>2</v>
      </c>
      <c r="F567" s="552">
        <v>0</v>
      </c>
      <c r="G567" s="552">
        <v>0</v>
      </c>
      <c r="H567" s="553">
        <v>67</v>
      </c>
      <c r="I567" s="552">
        <v>0</v>
      </c>
      <c r="J567" s="552">
        <v>0</v>
      </c>
      <c r="K567" s="552">
        <v>0</v>
      </c>
      <c r="L567" s="552">
        <v>0</v>
      </c>
      <c r="M567" s="553">
        <v>84</v>
      </c>
      <c r="N567" s="552">
        <v>0</v>
      </c>
      <c r="O567" s="552">
        <v>0</v>
      </c>
      <c r="P567" s="552">
        <v>0</v>
      </c>
      <c r="Q567" s="552">
        <v>0</v>
      </c>
      <c r="R567" s="553">
        <v>0</v>
      </c>
      <c r="S567" s="552">
        <v>0</v>
      </c>
      <c r="T567" s="552">
        <v>0</v>
      </c>
      <c r="U567" s="552">
        <v>0</v>
      </c>
      <c r="V567" s="552">
        <v>0</v>
      </c>
      <c r="W567" s="553">
        <v>0</v>
      </c>
      <c r="X567" s="554">
        <f>D567+E567+F567+G567+H567+N567+O567+P567+Q567+R567</f>
        <v>69</v>
      </c>
      <c r="Y567" s="554">
        <f>I567+J567+K567+L567+M567+S567+T567+U567+V567+W567</f>
        <v>84</v>
      </c>
      <c r="Z567" s="554">
        <f t="shared" si="109"/>
        <v>153</v>
      </c>
    </row>
    <row r="568" spans="1:26" ht="12.95" customHeight="1" collapsed="1">
      <c r="A568" s="777" t="s">
        <v>739</v>
      </c>
      <c r="B568" s="777"/>
      <c r="C568" s="777"/>
      <c r="D568" s="549">
        <f t="shared" ref="D568:Z568" si="122">SUM(D569:D572)</f>
        <v>3</v>
      </c>
      <c r="E568" s="549">
        <f t="shared" si="122"/>
        <v>4</v>
      </c>
      <c r="F568" s="549">
        <f t="shared" si="122"/>
        <v>3</v>
      </c>
      <c r="G568" s="549">
        <f t="shared" si="122"/>
        <v>0</v>
      </c>
      <c r="H568" s="549">
        <f t="shared" si="122"/>
        <v>1034</v>
      </c>
      <c r="I568" s="549">
        <f t="shared" si="122"/>
        <v>0</v>
      </c>
      <c r="J568" s="549">
        <f t="shared" si="122"/>
        <v>2</v>
      </c>
      <c r="K568" s="549">
        <f t="shared" si="122"/>
        <v>0</v>
      </c>
      <c r="L568" s="549">
        <f t="shared" si="122"/>
        <v>0</v>
      </c>
      <c r="M568" s="549">
        <f t="shared" si="122"/>
        <v>36</v>
      </c>
      <c r="N568" s="549">
        <f t="shared" si="122"/>
        <v>0</v>
      </c>
      <c r="O568" s="549">
        <f t="shared" si="122"/>
        <v>0</v>
      </c>
      <c r="P568" s="549">
        <f t="shared" si="122"/>
        <v>0</v>
      </c>
      <c r="Q568" s="549">
        <f t="shared" si="122"/>
        <v>0</v>
      </c>
      <c r="R568" s="549">
        <f t="shared" si="122"/>
        <v>112</v>
      </c>
      <c r="S568" s="549">
        <f t="shared" si="122"/>
        <v>0</v>
      </c>
      <c r="T568" s="549">
        <f t="shared" si="122"/>
        <v>0</v>
      </c>
      <c r="U568" s="549">
        <f t="shared" si="122"/>
        <v>0</v>
      </c>
      <c r="V568" s="549">
        <f t="shared" si="122"/>
        <v>0</v>
      </c>
      <c r="W568" s="549">
        <f t="shared" si="122"/>
        <v>0</v>
      </c>
      <c r="X568" s="550">
        <f t="shared" si="122"/>
        <v>1156</v>
      </c>
      <c r="Y568" s="550">
        <f t="shared" si="122"/>
        <v>38</v>
      </c>
      <c r="Z568" s="550">
        <f t="shared" si="122"/>
        <v>1194</v>
      </c>
    </row>
    <row r="569" spans="1:26" ht="51" hidden="1" outlineLevel="1">
      <c r="A569" s="781" t="s">
        <v>739</v>
      </c>
      <c r="B569" s="551" t="s">
        <v>740</v>
      </c>
      <c r="C569" s="551" t="s">
        <v>741</v>
      </c>
      <c r="D569" s="553">
        <v>0</v>
      </c>
      <c r="E569" s="552">
        <v>2</v>
      </c>
      <c r="F569" s="553">
        <v>3</v>
      </c>
      <c r="G569" s="552">
        <v>0</v>
      </c>
      <c r="H569" s="553">
        <v>465</v>
      </c>
      <c r="I569" s="552">
        <v>0</v>
      </c>
      <c r="J569" s="552">
        <v>0</v>
      </c>
      <c r="K569" s="552">
        <v>0</v>
      </c>
      <c r="L569" s="552">
        <v>0</v>
      </c>
      <c r="M569" s="552">
        <v>0</v>
      </c>
      <c r="N569" s="553">
        <v>0</v>
      </c>
      <c r="O569" s="552">
        <v>0</v>
      </c>
      <c r="P569" s="553">
        <v>0</v>
      </c>
      <c r="Q569" s="552">
        <v>0</v>
      </c>
      <c r="R569" s="553">
        <v>92</v>
      </c>
      <c r="S569" s="552">
        <v>0</v>
      </c>
      <c r="T569" s="552">
        <v>0</v>
      </c>
      <c r="U569" s="552">
        <v>0</v>
      </c>
      <c r="V569" s="552">
        <v>0</v>
      </c>
      <c r="W569" s="552">
        <v>0</v>
      </c>
      <c r="X569" s="554">
        <f>D569+E569+F569+G569+H569+N569+O569+P569+Q569+R569</f>
        <v>562</v>
      </c>
      <c r="Y569" s="554">
        <f>I569+J569+K569+L569+M569+S569+T569+U569+V569+W569</f>
        <v>0</v>
      </c>
      <c r="Z569" s="554">
        <f t="shared" si="109"/>
        <v>562</v>
      </c>
    </row>
    <row r="570" spans="1:26" ht="76.5" hidden="1" outlineLevel="1">
      <c r="A570" s="781"/>
      <c r="B570" s="551" t="s">
        <v>742</v>
      </c>
      <c r="C570" s="551" t="s">
        <v>743</v>
      </c>
      <c r="D570" s="552">
        <v>0</v>
      </c>
      <c r="E570" s="552">
        <v>0</v>
      </c>
      <c r="F570" s="552">
        <v>0</v>
      </c>
      <c r="G570" s="552">
        <v>0</v>
      </c>
      <c r="H570" s="553">
        <v>27</v>
      </c>
      <c r="I570" s="552">
        <v>0</v>
      </c>
      <c r="J570" s="552">
        <v>0</v>
      </c>
      <c r="K570" s="552">
        <v>0</v>
      </c>
      <c r="L570" s="552">
        <v>0</v>
      </c>
      <c r="M570" s="552">
        <v>0</v>
      </c>
      <c r="N570" s="552">
        <v>0</v>
      </c>
      <c r="O570" s="552">
        <v>0</v>
      </c>
      <c r="P570" s="552">
        <v>0</v>
      </c>
      <c r="Q570" s="552">
        <v>0</v>
      </c>
      <c r="R570" s="553">
        <v>0</v>
      </c>
      <c r="S570" s="552">
        <v>0</v>
      </c>
      <c r="T570" s="552">
        <v>0</v>
      </c>
      <c r="U570" s="552">
        <v>0</v>
      </c>
      <c r="V570" s="552">
        <v>0</v>
      </c>
      <c r="W570" s="552">
        <v>0</v>
      </c>
      <c r="X570" s="554">
        <f>D570+E570+F570+G570+H570+N570+O570+P570+Q570+R570</f>
        <v>27</v>
      </c>
      <c r="Y570" s="554">
        <f>I570+J570+K570+L570+M570+S570+T570+U570+V570+W570</f>
        <v>0</v>
      </c>
      <c r="Z570" s="554">
        <f t="shared" si="109"/>
        <v>27</v>
      </c>
    </row>
    <row r="571" spans="1:26" ht="63.75" hidden="1" outlineLevel="1">
      <c r="A571" s="781"/>
      <c r="B571" s="551" t="s">
        <v>744</v>
      </c>
      <c r="C571" s="551" t="s">
        <v>745</v>
      </c>
      <c r="D571" s="552">
        <v>0</v>
      </c>
      <c r="E571" s="552">
        <v>2</v>
      </c>
      <c r="F571" s="552">
        <v>0</v>
      </c>
      <c r="G571" s="552">
        <v>0</v>
      </c>
      <c r="H571" s="553">
        <v>124</v>
      </c>
      <c r="I571" s="552">
        <v>0</v>
      </c>
      <c r="J571" s="552">
        <v>2</v>
      </c>
      <c r="K571" s="552">
        <v>0</v>
      </c>
      <c r="L571" s="552">
        <v>0</v>
      </c>
      <c r="M571" s="552">
        <v>0</v>
      </c>
      <c r="N571" s="552">
        <v>0</v>
      </c>
      <c r="O571" s="552">
        <v>0</v>
      </c>
      <c r="P571" s="552">
        <v>0</v>
      </c>
      <c r="Q571" s="552">
        <v>0</v>
      </c>
      <c r="R571" s="553">
        <v>4</v>
      </c>
      <c r="S571" s="552">
        <v>0</v>
      </c>
      <c r="T571" s="552">
        <v>0</v>
      </c>
      <c r="U571" s="552">
        <v>0</v>
      </c>
      <c r="V571" s="552">
        <v>0</v>
      </c>
      <c r="W571" s="552">
        <v>0</v>
      </c>
      <c r="X571" s="554">
        <f>D571+E571+F571+G571+H571+N571+O571+P571+Q571+R571</f>
        <v>130</v>
      </c>
      <c r="Y571" s="554">
        <f>I571+J571+K571+L571+M571+S571+T571+U571+V571+W571</f>
        <v>2</v>
      </c>
      <c r="Z571" s="554">
        <f t="shared" si="109"/>
        <v>132</v>
      </c>
    </row>
    <row r="572" spans="1:26" ht="51" hidden="1" outlineLevel="1">
      <c r="A572" s="781"/>
      <c r="B572" s="551" t="s">
        <v>746</v>
      </c>
      <c r="C572" s="551" t="s">
        <v>747</v>
      </c>
      <c r="D572" s="552">
        <v>3</v>
      </c>
      <c r="E572" s="552">
        <v>0</v>
      </c>
      <c r="F572" s="552">
        <v>0</v>
      </c>
      <c r="G572" s="552">
        <v>0</v>
      </c>
      <c r="H572" s="553">
        <v>418</v>
      </c>
      <c r="I572" s="552">
        <v>0</v>
      </c>
      <c r="J572" s="552">
        <v>0</v>
      </c>
      <c r="K572" s="552">
        <v>0</v>
      </c>
      <c r="L572" s="552">
        <v>0</v>
      </c>
      <c r="M572" s="553">
        <v>36</v>
      </c>
      <c r="N572" s="552">
        <v>0</v>
      </c>
      <c r="O572" s="552">
        <v>0</v>
      </c>
      <c r="P572" s="552">
        <v>0</v>
      </c>
      <c r="Q572" s="552">
        <v>0</v>
      </c>
      <c r="R572" s="553">
        <v>16</v>
      </c>
      <c r="S572" s="552">
        <v>0</v>
      </c>
      <c r="T572" s="552">
        <v>0</v>
      </c>
      <c r="U572" s="552">
        <v>0</v>
      </c>
      <c r="V572" s="552">
        <v>0</v>
      </c>
      <c r="W572" s="553">
        <v>0</v>
      </c>
      <c r="X572" s="554">
        <f>D572+E572+F572+G572+H572+N572+O572+P572+Q572+R572</f>
        <v>437</v>
      </c>
      <c r="Y572" s="554">
        <f>I572+J572+K572+L572+M572+S572+T572+U572+V572+W572</f>
        <v>36</v>
      </c>
      <c r="Z572" s="554">
        <f t="shared" si="109"/>
        <v>473</v>
      </c>
    </row>
    <row r="573" spans="1:26" ht="27.75" customHeight="1" collapsed="1">
      <c r="A573" s="777" t="s">
        <v>748</v>
      </c>
      <c r="B573" s="777"/>
      <c r="C573" s="777"/>
      <c r="D573" s="549">
        <f t="shared" ref="D573:Z573" si="123">SUM(D574:D577)</f>
        <v>1</v>
      </c>
      <c r="E573" s="549">
        <f t="shared" si="123"/>
        <v>4</v>
      </c>
      <c r="F573" s="549">
        <f t="shared" si="123"/>
        <v>6</v>
      </c>
      <c r="G573" s="549">
        <f t="shared" si="123"/>
        <v>4</v>
      </c>
      <c r="H573" s="549">
        <f t="shared" si="123"/>
        <v>619</v>
      </c>
      <c r="I573" s="549">
        <f t="shared" si="123"/>
        <v>1</v>
      </c>
      <c r="J573" s="549">
        <f t="shared" si="123"/>
        <v>2</v>
      </c>
      <c r="K573" s="549">
        <f t="shared" si="123"/>
        <v>3</v>
      </c>
      <c r="L573" s="549">
        <f t="shared" si="123"/>
        <v>4</v>
      </c>
      <c r="M573" s="549">
        <f t="shared" si="123"/>
        <v>258</v>
      </c>
      <c r="N573" s="549">
        <f t="shared" si="123"/>
        <v>0</v>
      </c>
      <c r="O573" s="549">
        <f t="shared" si="123"/>
        <v>0</v>
      </c>
      <c r="P573" s="549">
        <f t="shared" si="123"/>
        <v>0</v>
      </c>
      <c r="Q573" s="549">
        <f t="shared" si="123"/>
        <v>0</v>
      </c>
      <c r="R573" s="549">
        <f t="shared" si="123"/>
        <v>20</v>
      </c>
      <c r="S573" s="549">
        <f t="shared" si="123"/>
        <v>0</v>
      </c>
      <c r="T573" s="549">
        <f t="shared" si="123"/>
        <v>0</v>
      </c>
      <c r="U573" s="549">
        <f t="shared" si="123"/>
        <v>0</v>
      </c>
      <c r="V573" s="549">
        <f t="shared" si="123"/>
        <v>0</v>
      </c>
      <c r="W573" s="549">
        <f t="shared" si="123"/>
        <v>1</v>
      </c>
      <c r="X573" s="550">
        <f t="shared" si="123"/>
        <v>654</v>
      </c>
      <c r="Y573" s="550">
        <f t="shared" si="123"/>
        <v>269</v>
      </c>
      <c r="Z573" s="550">
        <f t="shared" si="123"/>
        <v>923</v>
      </c>
    </row>
    <row r="574" spans="1:26" ht="38.25" hidden="1" outlineLevel="1">
      <c r="A574" s="781" t="s">
        <v>748</v>
      </c>
      <c r="B574" s="781" t="s">
        <v>749</v>
      </c>
      <c r="C574" s="551" t="s">
        <v>750</v>
      </c>
      <c r="D574" s="553">
        <v>1</v>
      </c>
      <c r="E574" s="552">
        <v>4</v>
      </c>
      <c r="F574" s="552">
        <v>3</v>
      </c>
      <c r="G574" s="552">
        <v>4</v>
      </c>
      <c r="H574" s="553">
        <v>263</v>
      </c>
      <c r="I574" s="552">
        <v>0</v>
      </c>
      <c r="J574" s="552">
        <v>2</v>
      </c>
      <c r="K574" s="553">
        <v>3</v>
      </c>
      <c r="L574" s="552">
        <v>0</v>
      </c>
      <c r="M574" s="553">
        <v>59</v>
      </c>
      <c r="N574" s="553">
        <v>0</v>
      </c>
      <c r="O574" s="552">
        <v>0</v>
      </c>
      <c r="P574" s="552">
        <v>0</v>
      </c>
      <c r="Q574" s="552">
        <v>0</v>
      </c>
      <c r="R574" s="553">
        <v>12</v>
      </c>
      <c r="S574" s="552">
        <v>0</v>
      </c>
      <c r="T574" s="552">
        <v>0</v>
      </c>
      <c r="U574" s="553">
        <v>0</v>
      </c>
      <c r="V574" s="552">
        <v>0</v>
      </c>
      <c r="W574" s="553">
        <v>0</v>
      </c>
      <c r="X574" s="554">
        <f>D574+E574+F574+G574+H574+N574+O574+P574+Q574+R574</f>
        <v>287</v>
      </c>
      <c r="Y574" s="554">
        <f>I574+J574+K574+L574+M574+S574+T574+U574+V574+W574</f>
        <v>64</v>
      </c>
      <c r="Z574" s="554">
        <f t="shared" si="109"/>
        <v>351</v>
      </c>
    </row>
    <row r="575" spans="1:26" ht="38.25" hidden="1" outlineLevel="1">
      <c r="A575" s="781"/>
      <c r="B575" s="781"/>
      <c r="C575" s="551" t="s">
        <v>751</v>
      </c>
      <c r="D575" s="552">
        <v>0</v>
      </c>
      <c r="E575" s="552">
        <v>0</v>
      </c>
      <c r="F575" s="552">
        <v>3</v>
      </c>
      <c r="G575" s="552">
        <v>0</v>
      </c>
      <c r="H575" s="553">
        <v>153</v>
      </c>
      <c r="I575" s="552">
        <v>0</v>
      </c>
      <c r="J575" s="552">
        <v>0</v>
      </c>
      <c r="K575" s="552">
        <v>0</v>
      </c>
      <c r="L575" s="552">
        <v>0</v>
      </c>
      <c r="M575" s="552">
        <v>0</v>
      </c>
      <c r="N575" s="552">
        <v>0</v>
      </c>
      <c r="O575" s="552">
        <v>0</v>
      </c>
      <c r="P575" s="552">
        <v>0</v>
      </c>
      <c r="Q575" s="552">
        <v>0</v>
      </c>
      <c r="R575" s="553">
        <v>2</v>
      </c>
      <c r="S575" s="552">
        <v>0</v>
      </c>
      <c r="T575" s="552">
        <v>0</v>
      </c>
      <c r="U575" s="552">
        <v>0</v>
      </c>
      <c r="V575" s="552">
        <v>0</v>
      </c>
      <c r="W575" s="552">
        <v>0</v>
      </c>
      <c r="X575" s="554">
        <f>D575+E575+F575+G575+H575+N575+O575+P575+Q575+R575</f>
        <v>158</v>
      </c>
      <c r="Y575" s="554">
        <f>I575+J575+K575+L575+M575+S575+T575+U575+V575+W575</f>
        <v>0</v>
      </c>
      <c r="Z575" s="554">
        <f t="shared" si="109"/>
        <v>158</v>
      </c>
    </row>
    <row r="576" spans="1:26" ht="25.5" hidden="1" outlineLevel="1">
      <c r="A576" s="781"/>
      <c r="B576" s="781"/>
      <c r="C576" s="551" t="s">
        <v>752</v>
      </c>
      <c r="D576" s="552">
        <v>0</v>
      </c>
      <c r="E576" s="552">
        <v>0</v>
      </c>
      <c r="F576" s="552">
        <v>0</v>
      </c>
      <c r="G576" s="552">
        <v>0</v>
      </c>
      <c r="H576" s="552">
        <v>10</v>
      </c>
      <c r="I576" s="552">
        <v>0</v>
      </c>
      <c r="J576" s="552">
        <v>0</v>
      </c>
      <c r="K576" s="552">
        <v>0</v>
      </c>
      <c r="L576" s="552">
        <v>4</v>
      </c>
      <c r="M576" s="552">
        <v>81</v>
      </c>
      <c r="N576" s="552">
        <v>0</v>
      </c>
      <c r="O576" s="552">
        <v>0</v>
      </c>
      <c r="P576" s="552">
        <v>0</v>
      </c>
      <c r="Q576" s="552">
        <v>0</v>
      </c>
      <c r="R576" s="552">
        <v>0</v>
      </c>
      <c r="S576" s="552">
        <v>0</v>
      </c>
      <c r="T576" s="552">
        <v>0</v>
      </c>
      <c r="U576" s="552">
        <v>0</v>
      </c>
      <c r="V576" s="552">
        <v>0</v>
      </c>
      <c r="W576" s="552">
        <v>0</v>
      </c>
      <c r="X576" s="554">
        <f>D576+E576+F576+G576+H576+N576+O576+P576+Q576+R576</f>
        <v>10</v>
      </c>
      <c r="Y576" s="554">
        <f>I576+J576+K576+L576+M576+S576+T576+U576+V576+W576</f>
        <v>85</v>
      </c>
      <c r="Z576" s="554">
        <f t="shared" si="109"/>
        <v>95</v>
      </c>
    </row>
    <row r="577" spans="1:26" ht="51" hidden="1" outlineLevel="1">
      <c r="A577" s="781"/>
      <c r="B577" s="781"/>
      <c r="C577" s="551" t="s">
        <v>753</v>
      </c>
      <c r="D577" s="552">
        <v>0</v>
      </c>
      <c r="E577" s="553">
        <v>0</v>
      </c>
      <c r="F577" s="553">
        <v>0</v>
      </c>
      <c r="G577" s="552">
        <v>0</v>
      </c>
      <c r="H577" s="553">
        <v>193</v>
      </c>
      <c r="I577" s="552">
        <v>1</v>
      </c>
      <c r="J577" s="552">
        <v>0</v>
      </c>
      <c r="K577" s="552">
        <v>0</v>
      </c>
      <c r="L577" s="552">
        <v>0</v>
      </c>
      <c r="M577" s="553">
        <v>118</v>
      </c>
      <c r="N577" s="552">
        <v>0</v>
      </c>
      <c r="O577" s="553">
        <v>0</v>
      </c>
      <c r="P577" s="553">
        <v>0</v>
      </c>
      <c r="Q577" s="552">
        <v>0</v>
      </c>
      <c r="R577" s="553">
        <v>6</v>
      </c>
      <c r="S577" s="552">
        <v>0</v>
      </c>
      <c r="T577" s="552">
        <v>0</v>
      </c>
      <c r="U577" s="552">
        <v>0</v>
      </c>
      <c r="V577" s="552">
        <v>0</v>
      </c>
      <c r="W577" s="553">
        <v>1</v>
      </c>
      <c r="X577" s="554">
        <f>D577+E577+F577+G577+H577+N577+O577+P577+Q577+R577</f>
        <v>199</v>
      </c>
      <c r="Y577" s="554">
        <f>I577+J577+K577+L577+M577+S577+T577+U577+V577+W577</f>
        <v>120</v>
      </c>
      <c r="Z577" s="554">
        <f t="shared" si="109"/>
        <v>319</v>
      </c>
    </row>
    <row r="578" spans="1:26" ht="12.95" customHeight="1" collapsed="1">
      <c r="A578" s="777" t="s">
        <v>754</v>
      </c>
      <c r="B578" s="777"/>
      <c r="C578" s="777"/>
      <c r="D578" s="549">
        <f t="shared" ref="D578:Z578" si="124">SUM(D579:D582)</f>
        <v>0</v>
      </c>
      <c r="E578" s="549">
        <f t="shared" si="124"/>
        <v>0</v>
      </c>
      <c r="F578" s="549">
        <f t="shared" si="124"/>
        <v>6</v>
      </c>
      <c r="G578" s="549">
        <f t="shared" si="124"/>
        <v>12</v>
      </c>
      <c r="H578" s="549">
        <f t="shared" si="124"/>
        <v>454</v>
      </c>
      <c r="I578" s="549">
        <f t="shared" si="124"/>
        <v>2</v>
      </c>
      <c r="J578" s="549">
        <f t="shared" si="124"/>
        <v>10</v>
      </c>
      <c r="K578" s="549">
        <f t="shared" si="124"/>
        <v>3</v>
      </c>
      <c r="L578" s="549">
        <f t="shared" si="124"/>
        <v>12</v>
      </c>
      <c r="M578" s="549">
        <f t="shared" si="124"/>
        <v>120</v>
      </c>
      <c r="N578" s="549">
        <f t="shared" si="124"/>
        <v>0</v>
      </c>
      <c r="O578" s="549">
        <f t="shared" si="124"/>
        <v>0</v>
      </c>
      <c r="P578" s="549">
        <f t="shared" si="124"/>
        <v>0</v>
      </c>
      <c r="Q578" s="549">
        <f t="shared" si="124"/>
        <v>0</v>
      </c>
      <c r="R578" s="549">
        <f t="shared" si="124"/>
        <v>9</v>
      </c>
      <c r="S578" s="549">
        <f t="shared" si="124"/>
        <v>0</v>
      </c>
      <c r="T578" s="549">
        <f t="shared" si="124"/>
        <v>0</v>
      </c>
      <c r="U578" s="549">
        <f t="shared" si="124"/>
        <v>0</v>
      </c>
      <c r="V578" s="549">
        <f t="shared" si="124"/>
        <v>0</v>
      </c>
      <c r="W578" s="549">
        <f t="shared" si="124"/>
        <v>0</v>
      </c>
      <c r="X578" s="550">
        <f t="shared" si="124"/>
        <v>481</v>
      </c>
      <c r="Y578" s="550">
        <f t="shared" si="124"/>
        <v>147</v>
      </c>
      <c r="Z578" s="550">
        <f t="shared" si="124"/>
        <v>628</v>
      </c>
    </row>
    <row r="579" spans="1:26" ht="38.25" hidden="1" outlineLevel="1">
      <c r="A579" s="781" t="s">
        <v>754</v>
      </c>
      <c r="B579" s="781" t="s">
        <v>755</v>
      </c>
      <c r="C579" s="551" t="s">
        <v>756</v>
      </c>
      <c r="D579" s="553">
        <v>0</v>
      </c>
      <c r="E579" s="552">
        <v>0</v>
      </c>
      <c r="F579" s="552">
        <v>0</v>
      </c>
      <c r="G579" s="552">
        <v>4</v>
      </c>
      <c r="H579" s="553">
        <v>357</v>
      </c>
      <c r="I579" s="552">
        <v>2</v>
      </c>
      <c r="J579" s="552">
        <v>10</v>
      </c>
      <c r="K579" s="552">
        <v>3</v>
      </c>
      <c r="L579" s="552">
        <v>4</v>
      </c>
      <c r="M579" s="553">
        <v>110</v>
      </c>
      <c r="N579" s="553">
        <v>0</v>
      </c>
      <c r="O579" s="552">
        <v>0</v>
      </c>
      <c r="P579" s="552">
        <v>0</v>
      </c>
      <c r="Q579" s="552">
        <v>0</v>
      </c>
      <c r="R579" s="553">
        <v>7</v>
      </c>
      <c r="S579" s="552">
        <v>0</v>
      </c>
      <c r="T579" s="552">
        <v>0</v>
      </c>
      <c r="U579" s="552">
        <v>0</v>
      </c>
      <c r="V579" s="552">
        <v>0</v>
      </c>
      <c r="W579" s="553">
        <v>0</v>
      </c>
      <c r="X579" s="554">
        <f>D579+E579+F579+G579+H579+N579+O579+P579+Q579+R579</f>
        <v>368</v>
      </c>
      <c r="Y579" s="554">
        <f>I579+J579+K579+L579+M579+S579+T579+U579+V579+W579</f>
        <v>129</v>
      </c>
      <c r="Z579" s="554">
        <f t="shared" si="109"/>
        <v>497</v>
      </c>
    </row>
    <row r="580" spans="1:26" hidden="1" outlineLevel="1">
      <c r="A580" s="781"/>
      <c r="B580" s="781"/>
      <c r="C580" s="551" t="s">
        <v>757</v>
      </c>
      <c r="D580" s="552">
        <v>0</v>
      </c>
      <c r="E580" s="552">
        <v>0</v>
      </c>
      <c r="F580" s="552">
        <v>0</v>
      </c>
      <c r="G580" s="552">
        <v>0</v>
      </c>
      <c r="H580" s="552">
        <v>0</v>
      </c>
      <c r="I580" s="552">
        <v>0</v>
      </c>
      <c r="J580" s="552">
        <v>0</v>
      </c>
      <c r="K580" s="552">
        <v>0</v>
      </c>
      <c r="L580" s="552">
        <v>0</v>
      </c>
      <c r="M580" s="553">
        <v>0</v>
      </c>
      <c r="N580" s="552">
        <v>0</v>
      </c>
      <c r="O580" s="552">
        <v>0</v>
      </c>
      <c r="P580" s="552">
        <v>0</v>
      </c>
      <c r="Q580" s="552">
        <v>0</v>
      </c>
      <c r="R580" s="552">
        <v>0</v>
      </c>
      <c r="S580" s="552">
        <v>0</v>
      </c>
      <c r="T580" s="552">
        <v>0</v>
      </c>
      <c r="U580" s="552">
        <v>0</v>
      </c>
      <c r="V580" s="552">
        <v>0</v>
      </c>
      <c r="W580" s="553">
        <v>0</v>
      </c>
      <c r="X580" s="554">
        <f>D580+E580+F580+G580+H580+N580+O580+P580+Q580+R580</f>
        <v>0</v>
      </c>
      <c r="Y580" s="554">
        <f>I580+J580+K580+L580+M580+S580+T580+U580+V580+W580</f>
        <v>0</v>
      </c>
      <c r="Z580" s="554">
        <f t="shared" si="109"/>
        <v>0</v>
      </c>
    </row>
    <row r="581" spans="1:26" ht="25.5" hidden="1" outlineLevel="1">
      <c r="A581" s="781"/>
      <c r="B581" s="781" t="s">
        <v>758</v>
      </c>
      <c r="C581" s="551" t="s">
        <v>759</v>
      </c>
      <c r="D581" s="552">
        <v>0</v>
      </c>
      <c r="E581" s="552">
        <v>0</v>
      </c>
      <c r="F581" s="552">
        <v>0</v>
      </c>
      <c r="G581" s="552">
        <v>0</v>
      </c>
      <c r="H581" s="552">
        <v>20</v>
      </c>
      <c r="I581" s="552">
        <v>0</v>
      </c>
      <c r="J581" s="552">
        <v>0</v>
      </c>
      <c r="K581" s="552">
        <v>0</v>
      </c>
      <c r="L581" s="552">
        <v>0</v>
      </c>
      <c r="M581" s="552">
        <v>0</v>
      </c>
      <c r="N581" s="552">
        <v>0</v>
      </c>
      <c r="O581" s="552">
        <v>0</v>
      </c>
      <c r="P581" s="552">
        <v>0</v>
      </c>
      <c r="Q581" s="552">
        <v>0</v>
      </c>
      <c r="R581" s="552">
        <v>0</v>
      </c>
      <c r="S581" s="552">
        <v>0</v>
      </c>
      <c r="T581" s="552">
        <v>0</v>
      </c>
      <c r="U581" s="552">
        <v>0</v>
      </c>
      <c r="V581" s="552">
        <v>0</v>
      </c>
      <c r="W581" s="552">
        <v>0</v>
      </c>
      <c r="X581" s="554">
        <f>D581+E581+F581+G581+H581+N581+O581+P581+Q581+R581</f>
        <v>20</v>
      </c>
      <c r="Y581" s="554">
        <f>I581+J581+K581+L581+M581+S581+T581+U581+V581+W581</f>
        <v>0</v>
      </c>
      <c r="Z581" s="554">
        <f t="shared" si="109"/>
        <v>20</v>
      </c>
    </row>
    <row r="582" spans="1:26" ht="51" hidden="1" outlineLevel="1">
      <c r="A582" s="781"/>
      <c r="B582" s="781"/>
      <c r="C582" s="551" t="s">
        <v>760</v>
      </c>
      <c r="D582" s="552">
        <v>0</v>
      </c>
      <c r="E582" s="552">
        <v>0</v>
      </c>
      <c r="F582" s="552">
        <v>6</v>
      </c>
      <c r="G582" s="552">
        <v>8</v>
      </c>
      <c r="H582" s="553">
        <v>77</v>
      </c>
      <c r="I582" s="552">
        <v>0</v>
      </c>
      <c r="J582" s="552">
        <v>0</v>
      </c>
      <c r="K582" s="553">
        <v>0</v>
      </c>
      <c r="L582" s="553">
        <v>8</v>
      </c>
      <c r="M582" s="553">
        <v>10</v>
      </c>
      <c r="N582" s="552">
        <v>0</v>
      </c>
      <c r="O582" s="552">
        <v>0</v>
      </c>
      <c r="P582" s="552">
        <v>0</v>
      </c>
      <c r="Q582" s="552">
        <v>0</v>
      </c>
      <c r="R582" s="553">
        <v>2</v>
      </c>
      <c r="S582" s="552">
        <v>0</v>
      </c>
      <c r="T582" s="552">
        <v>0</v>
      </c>
      <c r="U582" s="553">
        <v>0</v>
      </c>
      <c r="V582" s="553">
        <v>0</v>
      </c>
      <c r="W582" s="553">
        <v>0</v>
      </c>
      <c r="X582" s="554">
        <f>D582+E582+F582+G582+H582+N582+O582+P582+Q582+R582</f>
        <v>93</v>
      </c>
      <c r="Y582" s="554">
        <f>I582+J582+K582+L582+M582+S582+T582+U582+V582+W582</f>
        <v>18</v>
      </c>
      <c r="Z582" s="554">
        <f t="shared" si="109"/>
        <v>111</v>
      </c>
    </row>
    <row r="583" spans="1:26" ht="28.5" customHeight="1" collapsed="1">
      <c r="A583" s="777" t="s">
        <v>761</v>
      </c>
      <c r="B583" s="777"/>
      <c r="C583" s="777"/>
      <c r="D583" s="549">
        <f t="shared" ref="D583:Z583" si="125">SUM(D584:D590)</f>
        <v>0</v>
      </c>
      <c r="E583" s="549">
        <f t="shared" si="125"/>
        <v>2</v>
      </c>
      <c r="F583" s="549">
        <f t="shared" si="125"/>
        <v>3</v>
      </c>
      <c r="G583" s="549">
        <f t="shared" si="125"/>
        <v>0</v>
      </c>
      <c r="H583" s="549">
        <f t="shared" si="125"/>
        <v>381</v>
      </c>
      <c r="I583" s="549">
        <f t="shared" si="125"/>
        <v>0</v>
      </c>
      <c r="J583" s="549">
        <f t="shared" si="125"/>
        <v>4</v>
      </c>
      <c r="K583" s="549">
        <f t="shared" si="125"/>
        <v>6</v>
      </c>
      <c r="L583" s="549">
        <f t="shared" si="125"/>
        <v>0</v>
      </c>
      <c r="M583" s="549">
        <f t="shared" si="125"/>
        <v>606</v>
      </c>
      <c r="N583" s="549">
        <f t="shared" si="125"/>
        <v>0</v>
      </c>
      <c r="O583" s="549">
        <f t="shared" si="125"/>
        <v>0</v>
      </c>
      <c r="P583" s="549">
        <f t="shared" si="125"/>
        <v>0</v>
      </c>
      <c r="Q583" s="549">
        <f t="shared" si="125"/>
        <v>0</v>
      </c>
      <c r="R583" s="549">
        <f t="shared" si="125"/>
        <v>5</v>
      </c>
      <c r="S583" s="549">
        <f t="shared" si="125"/>
        <v>0</v>
      </c>
      <c r="T583" s="549">
        <f t="shared" si="125"/>
        <v>0</v>
      </c>
      <c r="U583" s="549">
        <f t="shared" si="125"/>
        <v>0</v>
      </c>
      <c r="V583" s="549">
        <f t="shared" si="125"/>
        <v>0</v>
      </c>
      <c r="W583" s="549">
        <f t="shared" si="125"/>
        <v>7</v>
      </c>
      <c r="X583" s="550">
        <f t="shared" si="125"/>
        <v>391</v>
      </c>
      <c r="Y583" s="550">
        <f t="shared" si="125"/>
        <v>623</v>
      </c>
      <c r="Z583" s="550">
        <f t="shared" si="125"/>
        <v>1014</v>
      </c>
    </row>
    <row r="584" spans="1:26" ht="25.5" hidden="1" outlineLevel="1">
      <c r="A584" s="781" t="s">
        <v>761</v>
      </c>
      <c r="B584" s="781" t="s">
        <v>762</v>
      </c>
      <c r="C584" s="551" t="s">
        <v>763</v>
      </c>
      <c r="D584" s="552">
        <v>0</v>
      </c>
      <c r="E584" s="552">
        <v>0</v>
      </c>
      <c r="F584" s="552">
        <v>0</v>
      </c>
      <c r="G584" s="552">
        <v>0</v>
      </c>
      <c r="H584" s="552">
        <v>0</v>
      </c>
      <c r="I584" s="552">
        <v>0</v>
      </c>
      <c r="J584" s="552">
        <v>0</v>
      </c>
      <c r="K584" s="552">
        <v>0</v>
      </c>
      <c r="L584" s="552">
        <v>0</v>
      </c>
      <c r="M584" s="552">
        <v>0</v>
      </c>
      <c r="N584" s="552">
        <v>0</v>
      </c>
      <c r="O584" s="552">
        <v>0</v>
      </c>
      <c r="P584" s="552">
        <v>0</v>
      </c>
      <c r="Q584" s="552">
        <v>0</v>
      </c>
      <c r="R584" s="552">
        <v>0</v>
      </c>
      <c r="S584" s="552">
        <v>0</v>
      </c>
      <c r="T584" s="552">
        <v>0</v>
      </c>
      <c r="U584" s="552">
        <v>0</v>
      </c>
      <c r="V584" s="552">
        <v>0</v>
      </c>
      <c r="W584" s="552">
        <v>0</v>
      </c>
      <c r="X584" s="554">
        <f t="shared" ref="X584:X590" si="126">D584+E584+F584+G584+H584+N584+O584+P584+Q584+R584</f>
        <v>0</v>
      </c>
      <c r="Y584" s="554">
        <f t="shared" ref="Y584:Y590" si="127">I584+J584+K584+L584+M584+S584+T584+U584+V584+W584</f>
        <v>0</v>
      </c>
      <c r="Z584" s="554">
        <f t="shared" si="109"/>
        <v>0</v>
      </c>
    </row>
    <row r="585" spans="1:26" ht="25.5" hidden="1" outlineLevel="1">
      <c r="A585" s="781"/>
      <c r="B585" s="781"/>
      <c r="C585" s="551" t="s">
        <v>764</v>
      </c>
      <c r="D585" s="552">
        <v>0</v>
      </c>
      <c r="E585" s="552">
        <v>0</v>
      </c>
      <c r="F585" s="552">
        <v>3</v>
      </c>
      <c r="G585" s="552">
        <v>0</v>
      </c>
      <c r="H585" s="553">
        <v>40</v>
      </c>
      <c r="I585" s="552">
        <v>0</v>
      </c>
      <c r="J585" s="553">
        <v>2</v>
      </c>
      <c r="K585" s="552">
        <v>3</v>
      </c>
      <c r="L585" s="552">
        <v>0</v>
      </c>
      <c r="M585" s="553">
        <v>473</v>
      </c>
      <c r="N585" s="552">
        <v>0</v>
      </c>
      <c r="O585" s="552">
        <v>0</v>
      </c>
      <c r="P585" s="552">
        <v>0</v>
      </c>
      <c r="Q585" s="552">
        <v>0</v>
      </c>
      <c r="R585" s="553">
        <v>0</v>
      </c>
      <c r="S585" s="552">
        <v>0</v>
      </c>
      <c r="T585" s="553">
        <v>0</v>
      </c>
      <c r="U585" s="552">
        <v>0</v>
      </c>
      <c r="V585" s="552">
        <v>0</v>
      </c>
      <c r="W585" s="553">
        <v>5</v>
      </c>
      <c r="X585" s="554">
        <f t="shared" si="126"/>
        <v>43</v>
      </c>
      <c r="Y585" s="554">
        <f t="shared" si="127"/>
        <v>483</v>
      </c>
      <c r="Z585" s="554">
        <f t="shared" si="109"/>
        <v>526</v>
      </c>
    </row>
    <row r="586" spans="1:26" ht="51" hidden="1" outlineLevel="1">
      <c r="A586" s="781"/>
      <c r="B586" s="551" t="s">
        <v>765</v>
      </c>
      <c r="C586" s="551" t="s">
        <v>766</v>
      </c>
      <c r="D586" s="552">
        <v>0</v>
      </c>
      <c r="E586" s="552">
        <v>0</v>
      </c>
      <c r="F586" s="552">
        <v>0</v>
      </c>
      <c r="G586" s="552">
        <v>0</v>
      </c>
      <c r="H586" s="553">
        <v>244</v>
      </c>
      <c r="I586" s="552">
        <v>0</v>
      </c>
      <c r="J586" s="552">
        <v>0</v>
      </c>
      <c r="K586" s="553">
        <v>0</v>
      </c>
      <c r="L586" s="552">
        <v>0</v>
      </c>
      <c r="M586" s="552">
        <v>10</v>
      </c>
      <c r="N586" s="552">
        <v>0</v>
      </c>
      <c r="O586" s="552">
        <v>0</v>
      </c>
      <c r="P586" s="552">
        <v>0</v>
      </c>
      <c r="Q586" s="552">
        <v>0</v>
      </c>
      <c r="R586" s="553">
        <v>3</v>
      </c>
      <c r="S586" s="552">
        <v>0</v>
      </c>
      <c r="T586" s="552">
        <v>0</v>
      </c>
      <c r="U586" s="553">
        <v>0</v>
      </c>
      <c r="V586" s="552">
        <v>0</v>
      </c>
      <c r="W586" s="552">
        <v>0</v>
      </c>
      <c r="X586" s="554">
        <f t="shared" si="126"/>
        <v>247</v>
      </c>
      <c r="Y586" s="554">
        <f t="shared" si="127"/>
        <v>10</v>
      </c>
      <c r="Z586" s="554">
        <f t="shared" si="109"/>
        <v>257</v>
      </c>
    </row>
    <row r="587" spans="1:26" ht="51" hidden="1" outlineLevel="1">
      <c r="A587" s="781"/>
      <c r="B587" s="551" t="s">
        <v>767</v>
      </c>
      <c r="C587" s="551" t="s">
        <v>768</v>
      </c>
      <c r="D587" s="552">
        <v>0</v>
      </c>
      <c r="E587" s="552">
        <v>0</v>
      </c>
      <c r="F587" s="552">
        <v>0</v>
      </c>
      <c r="G587" s="552">
        <v>0</v>
      </c>
      <c r="H587" s="552">
        <v>0</v>
      </c>
      <c r="I587" s="552">
        <v>0</v>
      </c>
      <c r="J587" s="552">
        <v>0</v>
      </c>
      <c r="K587" s="552">
        <v>0</v>
      </c>
      <c r="L587" s="552">
        <v>0</v>
      </c>
      <c r="M587" s="552">
        <v>0</v>
      </c>
      <c r="N587" s="552">
        <v>0</v>
      </c>
      <c r="O587" s="552">
        <v>0</v>
      </c>
      <c r="P587" s="552">
        <v>0</v>
      </c>
      <c r="Q587" s="552">
        <v>0</v>
      </c>
      <c r="R587" s="552">
        <v>0</v>
      </c>
      <c r="S587" s="552">
        <v>0</v>
      </c>
      <c r="T587" s="552">
        <v>0</v>
      </c>
      <c r="U587" s="552">
        <v>0</v>
      </c>
      <c r="V587" s="552">
        <v>0</v>
      </c>
      <c r="W587" s="552">
        <v>0</v>
      </c>
      <c r="X587" s="554">
        <f t="shared" si="126"/>
        <v>0</v>
      </c>
      <c r="Y587" s="554">
        <f t="shared" si="127"/>
        <v>0</v>
      </c>
      <c r="Z587" s="554">
        <f t="shared" si="109"/>
        <v>0</v>
      </c>
    </row>
    <row r="588" spans="1:26" hidden="1" outlineLevel="1">
      <c r="A588" s="781"/>
      <c r="B588" s="781" t="s">
        <v>769</v>
      </c>
      <c r="C588" s="551" t="s">
        <v>770</v>
      </c>
      <c r="D588" s="552">
        <v>0</v>
      </c>
      <c r="E588" s="552">
        <v>0</v>
      </c>
      <c r="F588" s="552">
        <v>0</v>
      </c>
      <c r="G588" s="552">
        <v>0</v>
      </c>
      <c r="H588" s="553">
        <v>0</v>
      </c>
      <c r="I588" s="552">
        <v>0</v>
      </c>
      <c r="J588" s="552">
        <v>0</v>
      </c>
      <c r="K588" s="552">
        <v>0</v>
      </c>
      <c r="L588" s="552">
        <v>0</v>
      </c>
      <c r="M588" s="552">
        <v>0</v>
      </c>
      <c r="N588" s="552">
        <v>0</v>
      </c>
      <c r="O588" s="552">
        <v>0</v>
      </c>
      <c r="P588" s="552">
        <v>0</v>
      </c>
      <c r="Q588" s="552">
        <v>0</v>
      </c>
      <c r="R588" s="553">
        <v>0</v>
      </c>
      <c r="S588" s="552">
        <v>0</v>
      </c>
      <c r="T588" s="552">
        <v>0</v>
      </c>
      <c r="U588" s="552">
        <v>0</v>
      </c>
      <c r="V588" s="552">
        <v>0</v>
      </c>
      <c r="W588" s="552">
        <v>0</v>
      </c>
      <c r="X588" s="554">
        <f t="shared" si="126"/>
        <v>0</v>
      </c>
      <c r="Y588" s="554">
        <f t="shared" si="127"/>
        <v>0</v>
      </c>
      <c r="Z588" s="554">
        <f t="shared" si="109"/>
        <v>0</v>
      </c>
    </row>
    <row r="589" spans="1:26" ht="25.5" hidden="1" outlineLevel="1">
      <c r="A589" s="781"/>
      <c r="B589" s="781"/>
      <c r="C589" s="551" t="s">
        <v>771</v>
      </c>
      <c r="D589" s="552">
        <v>0</v>
      </c>
      <c r="E589" s="552">
        <v>2</v>
      </c>
      <c r="F589" s="553">
        <v>0</v>
      </c>
      <c r="G589" s="552">
        <v>0</v>
      </c>
      <c r="H589" s="553">
        <v>87</v>
      </c>
      <c r="I589" s="552">
        <v>0</v>
      </c>
      <c r="J589" s="552">
        <v>2</v>
      </c>
      <c r="K589" s="552">
        <v>3</v>
      </c>
      <c r="L589" s="553">
        <v>0</v>
      </c>
      <c r="M589" s="553">
        <v>123</v>
      </c>
      <c r="N589" s="552">
        <v>0</v>
      </c>
      <c r="O589" s="552">
        <v>0</v>
      </c>
      <c r="P589" s="553">
        <v>0</v>
      </c>
      <c r="Q589" s="552">
        <v>0</v>
      </c>
      <c r="R589" s="553">
        <v>2</v>
      </c>
      <c r="S589" s="552">
        <v>0</v>
      </c>
      <c r="T589" s="552">
        <v>0</v>
      </c>
      <c r="U589" s="552">
        <v>0</v>
      </c>
      <c r="V589" s="553">
        <v>0</v>
      </c>
      <c r="W589" s="553">
        <v>2</v>
      </c>
      <c r="X589" s="554">
        <f t="shared" si="126"/>
        <v>91</v>
      </c>
      <c r="Y589" s="554">
        <f t="shared" si="127"/>
        <v>130</v>
      </c>
      <c r="Z589" s="554">
        <f t="shared" si="109"/>
        <v>221</v>
      </c>
    </row>
    <row r="590" spans="1:26" ht="76.5" hidden="1" outlineLevel="1">
      <c r="A590" s="781"/>
      <c r="B590" s="781"/>
      <c r="C590" s="551" t="s">
        <v>772</v>
      </c>
      <c r="D590" s="552">
        <v>0</v>
      </c>
      <c r="E590" s="552">
        <v>0</v>
      </c>
      <c r="F590" s="552">
        <v>0</v>
      </c>
      <c r="G590" s="552">
        <v>0</v>
      </c>
      <c r="H590" s="552">
        <v>10</v>
      </c>
      <c r="I590" s="552">
        <v>0</v>
      </c>
      <c r="J590" s="552">
        <v>0</v>
      </c>
      <c r="K590" s="552">
        <v>0</v>
      </c>
      <c r="L590" s="552">
        <v>0</v>
      </c>
      <c r="M590" s="552">
        <v>0</v>
      </c>
      <c r="N590" s="552">
        <v>0</v>
      </c>
      <c r="O590" s="552">
        <v>0</v>
      </c>
      <c r="P590" s="552">
        <v>0</v>
      </c>
      <c r="Q590" s="552">
        <v>0</v>
      </c>
      <c r="R590" s="552">
        <v>0</v>
      </c>
      <c r="S590" s="552">
        <v>0</v>
      </c>
      <c r="T590" s="552">
        <v>0</v>
      </c>
      <c r="U590" s="552">
        <v>0</v>
      </c>
      <c r="V590" s="552">
        <v>0</v>
      </c>
      <c r="W590" s="552">
        <v>0</v>
      </c>
      <c r="X590" s="554">
        <f t="shared" si="126"/>
        <v>10</v>
      </c>
      <c r="Y590" s="554">
        <f t="shared" si="127"/>
        <v>0</v>
      </c>
      <c r="Z590" s="554">
        <f t="shared" si="109"/>
        <v>10</v>
      </c>
    </row>
    <row r="591" spans="1:26" ht="27.75" customHeight="1" collapsed="1">
      <c r="A591" s="777" t="s">
        <v>773</v>
      </c>
      <c r="B591" s="777"/>
      <c r="C591" s="777"/>
      <c r="D591" s="549">
        <f t="shared" ref="D591:Z591" si="128">SUM(D592:D595)</f>
        <v>0</v>
      </c>
      <c r="E591" s="549">
        <f t="shared" si="128"/>
        <v>0</v>
      </c>
      <c r="F591" s="549">
        <f t="shared" si="128"/>
        <v>3</v>
      </c>
      <c r="G591" s="549">
        <f t="shared" si="128"/>
        <v>0</v>
      </c>
      <c r="H591" s="549">
        <f t="shared" si="128"/>
        <v>68</v>
      </c>
      <c r="I591" s="549">
        <f t="shared" si="128"/>
        <v>0</v>
      </c>
      <c r="J591" s="549">
        <f t="shared" si="128"/>
        <v>2</v>
      </c>
      <c r="K591" s="549">
        <f t="shared" si="128"/>
        <v>3</v>
      </c>
      <c r="L591" s="549">
        <f t="shared" si="128"/>
        <v>0</v>
      </c>
      <c r="M591" s="549">
        <f t="shared" si="128"/>
        <v>0</v>
      </c>
      <c r="N591" s="549">
        <f t="shared" si="128"/>
        <v>0</v>
      </c>
      <c r="O591" s="549">
        <f t="shared" si="128"/>
        <v>0</v>
      </c>
      <c r="P591" s="549">
        <f t="shared" si="128"/>
        <v>0</v>
      </c>
      <c r="Q591" s="549">
        <f t="shared" si="128"/>
        <v>0</v>
      </c>
      <c r="R591" s="549">
        <f t="shared" si="128"/>
        <v>6</v>
      </c>
      <c r="S591" s="549">
        <f t="shared" si="128"/>
        <v>0</v>
      </c>
      <c r="T591" s="549">
        <f t="shared" si="128"/>
        <v>0</v>
      </c>
      <c r="U591" s="549">
        <f t="shared" si="128"/>
        <v>0</v>
      </c>
      <c r="V591" s="549">
        <f t="shared" si="128"/>
        <v>0</v>
      </c>
      <c r="W591" s="549">
        <f t="shared" si="128"/>
        <v>0</v>
      </c>
      <c r="X591" s="550">
        <f t="shared" si="128"/>
        <v>77</v>
      </c>
      <c r="Y591" s="550">
        <f t="shared" si="128"/>
        <v>5</v>
      </c>
      <c r="Z591" s="550">
        <f t="shared" si="128"/>
        <v>82</v>
      </c>
    </row>
    <row r="592" spans="1:26" hidden="1" outlineLevel="1">
      <c r="A592" s="781" t="s">
        <v>773</v>
      </c>
      <c r="B592" s="781" t="s">
        <v>774</v>
      </c>
      <c r="C592" s="551" t="s">
        <v>775</v>
      </c>
      <c r="D592" s="552">
        <v>0</v>
      </c>
      <c r="E592" s="552">
        <v>0</v>
      </c>
      <c r="F592" s="552">
        <v>3</v>
      </c>
      <c r="G592" s="552">
        <v>0</v>
      </c>
      <c r="H592" s="553">
        <v>21</v>
      </c>
      <c r="I592" s="552">
        <v>0</v>
      </c>
      <c r="J592" s="552">
        <v>0</v>
      </c>
      <c r="K592" s="552">
        <v>0</v>
      </c>
      <c r="L592" s="552">
        <v>0</v>
      </c>
      <c r="M592" s="553">
        <v>0</v>
      </c>
      <c r="N592" s="552">
        <v>0</v>
      </c>
      <c r="O592" s="552">
        <v>0</v>
      </c>
      <c r="P592" s="552">
        <v>0</v>
      </c>
      <c r="Q592" s="552">
        <v>0</v>
      </c>
      <c r="R592" s="553">
        <v>6</v>
      </c>
      <c r="S592" s="552">
        <v>0</v>
      </c>
      <c r="T592" s="552">
        <v>0</v>
      </c>
      <c r="U592" s="552">
        <v>0</v>
      </c>
      <c r="V592" s="552">
        <v>0</v>
      </c>
      <c r="W592" s="553">
        <v>0</v>
      </c>
      <c r="X592" s="554">
        <f>D592+E592+F592+G592+H592+N592+O592+P592+Q592+R592</f>
        <v>30</v>
      </c>
      <c r="Y592" s="554">
        <f>I592+J592+K592+L592+M592+S592+T592+U592+V592+W592</f>
        <v>0</v>
      </c>
      <c r="Z592" s="554">
        <f t="shared" si="109"/>
        <v>30</v>
      </c>
    </row>
    <row r="593" spans="1:26" ht="25.5" hidden="1" outlineLevel="1">
      <c r="A593" s="781"/>
      <c r="B593" s="781"/>
      <c r="C593" s="551" t="s">
        <v>776</v>
      </c>
      <c r="D593" s="552">
        <v>0</v>
      </c>
      <c r="E593" s="552">
        <v>0</v>
      </c>
      <c r="F593" s="552">
        <v>0</v>
      </c>
      <c r="G593" s="552">
        <v>0</v>
      </c>
      <c r="H593" s="552">
        <v>32</v>
      </c>
      <c r="I593" s="552">
        <v>0</v>
      </c>
      <c r="J593" s="552">
        <v>2</v>
      </c>
      <c r="K593" s="552">
        <v>0</v>
      </c>
      <c r="L593" s="552">
        <v>0</v>
      </c>
      <c r="M593" s="553">
        <v>0</v>
      </c>
      <c r="N593" s="552">
        <v>0</v>
      </c>
      <c r="O593" s="552">
        <v>0</v>
      </c>
      <c r="P593" s="552">
        <v>0</v>
      </c>
      <c r="Q593" s="552">
        <v>0</v>
      </c>
      <c r="R593" s="552">
        <v>0</v>
      </c>
      <c r="S593" s="552">
        <v>0</v>
      </c>
      <c r="T593" s="552">
        <v>0</v>
      </c>
      <c r="U593" s="552">
        <v>0</v>
      </c>
      <c r="V593" s="552">
        <v>0</v>
      </c>
      <c r="W593" s="553">
        <v>0</v>
      </c>
      <c r="X593" s="554">
        <f>D593+E593+F593+G593+H593+N593+O593+P593+Q593+R593</f>
        <v>32</v>
      </c>
      <c r="Y593" s="554">
        <f>I593+J593+K593+L593+M593+S593+T593+U593+V593+W593</f>
        <v>2</v>
      </c>
      <c r="Z593" s="554">
        <f t="shared" si="109"/>
        <v>34</v>
      </c>
    </row>
    <row r="594" spans="1:26" ht="25.5" hidden="1" outlineLevel="1">
      <c r="A594" s="781"/>
      <c r="B594" s="551" t="s">
        <v>777</v>
      </c>
      <c r="C594" s="551" t="s">
        <v>778</v>
      </c>
      <c r="D594" s="552">
        <v>0</v>
      </c>
      <c r="E594" s="552">
        <v>0</v>
      </c>
      <c r="F594" s="552">
        <v>0</v>
      </c>
      <c r="G594" s="552">
        <v>0</v>
      </c>
      <c r="H594" s="552">
        <v>0</v>
      </c>
      <c r="I594" s="552">
        <v>0</v>
      </c>
      <c r="J594" s="552">
        <v>0</v>
      </c>
      <c r="K594" s="552">
        <v>3</v>
      </c>
      <c r="L594" s="552">
        <v>0</v>
      </c>
      <c r="M594" s="552">
        <v>0</v>
      </c>
      <c r="N594" s="552">
        <v>0</v>
      </c>
      <c r="O594" s="552">
        <v>0</v>
      </c>
      <c r="P594" s="552">
        <v>0</v>
      </c>
      <c r="Q594" s="552">
        <v>0</v>
      </c>
      <c r="R594" s="552">
        <v>0</v>
      </c>
      <c r="S594" s="552">
        <v>0</v>
      </c>
      <c r="T594" s="552">
        <v>0</v>
      </c>
      <c r="U594" s="552">
        <v>0</v>
      </c>
      <c r="V594" s="552">
        <v>0</v>
      </c>
      <c r="W594" s="552">
        <v>0</v>
      </c>
      <c r="X594" s="554">
        <f>D594+E594+F594+G594+H594+N594+O594+P594+Q594+R594</f>
        <v>0</v>
      </c>
      <c r="Y594" s="554">
        <f>I594+J594+K594+L594+M594+S594+T594+U594+V594+W594</f>
        <v>3</v>
      </c>
      <c r="Z594" s="554">
        <f t="shared" si="109"/>
        <v>3</v>
      </c>
    </row>
    <row r="595" spans="1:26" ht="25.5" hidden="1" outlineLevel="1">
      <c r="A595" s="781"/>
      <c r="B595" s="551" t="s">
        <v>779</v>
      </c>
      <c r="C595" s="551" t="s">
        <v>780</v>
      </c>
      <c r="D595" s="552">
        <v>0</v>
      </c>
      <c r="E595" s="552">
        <v>0</v>
      </c>
      <c r="F595" s="552">
        <v>0</v>
      </c>
      <c r="G595" s="552">
        <v>0</v>
      </c>
      <c r="H595" s="552">
        <v>15</v>
      </c>
      <c r="I595" s="552">
        <v>0</v>
      </c>
      <c r="J595" s="552">
        <v>0</v>
      </c>
      <c r="K595" s="552">
        <v>0</v>
      </c>
      <c r="L595" s="552">
        <v>0</v>
      </c>
      <c r="M595" s="552">
        <v>0</v>
      </c>
      <c r="N595" s="552">
        <v>0</v>
      </c>
      <c r="O595" s="552">
        <v>0</v>
      </c>
      <c r="P595" s="552">
        <v>0</v>
      </c>
      <c r="Q595" s="552">
        <v>0</v>
      </c>
      <c r="R595" s="552">
        <v>0</v>
      </c>
      <c r="S595" s="552">
        <v>0</v>
      </c>
      <c r="T595" s="552">
        <v>0</v>
      </c>
      <c r="U595" s="552">
        <v>0</v>
      </c>
      <c r="V595" s="552">
        <v>0</v>
      </c>
      <c r="W595" s="552">
        <v>0</v>
      </c>
      <c r="X595" s="554">
        <f>D595+E595+F595+G595+H595+N595+O595+P595+Q595+R595</f>
        <v>15</v>
      </c>
      <c r="Y595" s="554">
        <f>I595+J595+K595+L595+M595+S595+T595+U595+V595+W595</f>
        <v>0</v>
      </c>
      <c r="Z595" s="554">
        <f t="shared" si="109"/>
        <v>15</v>
      </c>
    </row>
    <row r="596" spans="1:26" ht="23.25" customHeight="1" collapsed="1">
      <c r="A596" s="777" t="s">
        <v>781</v>
      </c>
      <c r="B596" s="777"/>
      <c r="C596" s="777"/>
      <c r="D596" s="549">
        <f t="shared" ref="D596:Z596" si="129">SUM(D597:D603)</f>
        <v>0</v>
      </c>
      <c r="E596" s="549">
        <f t="shared" si="129"/>
        <v>0</v>
      </c>
      <c r="F596" s="549">
        <f t="shared" si="129"/>
        <v>0</v>
      </c>
      <c r="G596" s="549">
        <f t="shared" si="129"/>
        <v>0</v>
      </c>
      <c r="H596" s="549">
        <f t="shared" si="129"/>
        <v>34</v>
      </c>
      <c r="I596" s="549">
        <f t="shared" si="129"/>
        <v>1</v>
      </c>
      <c r="J596" s="549">
        <f t="shared" si="129"/>
        <v>2</v>
      </c>
      <c r="K596" s="549">
        <f t="shared" si="129"/>
        <v>3</v>
      </c>
      <c r="L596" s="549">
        <f t="shared" si="129"/>
        <v>0</v>
      </c>
      <c r="M596" s="549">
        <f t="shared" si="129"/>
        <v>0</v>
      </c>
      <c r="N596" s="549">
        <f t="shared" si="129"/>
        <v>0</v>
      </c>
      <c r="O596" s="549">
        <f t="shared" si="129"/>
        <v>0</v>
      </c>
      <c r="P596" s="549">
        <f t="shared" si="129"/>
        <v>0</v>
      </c>
      <c r="Q596" s="549">
        <f t="shared" si="129"/>
        <v>0</v>
      </c>
      <c r="R596" s="549">
        <f t="shared" si="129"/>
        <v>0</v>
      </c>
      <c r="S596" s="549">
        <f t="shared" si="129"/>
        <v>0</v>
      </c>
      <c r="T596" s="549">
        <f t="shared" si="129"/>
        <v>0</v>
      </c>
      <c r="U596" s="549">
        <f t="shared" si="129"/>
        <v>0</v>
      </c>
      <c r="V596" s="549">
        <f t="shared" si="129"/>
        <v>0</v>
      </c>
      <c r="W596" s="549">
        <f t="shared" si="129"/>
        <v>0</v>
      </c>
      <c r="X596" s="550">
        <f t="shared" si="129"/>
        <v>34</v>
      </c>
      <c r="Y596" s="550">
        <f t="shared" si="129"/>
        <v>6</v>
      </c>
      <c r="Z596" s="550">
        <f t="shared" si="129"/>
        <v>40</v>
      </c>
    </row>
    <row r="597" spans="1:26" ht="25.5" hidden="1" outlineLevel="1">
      <c r="A597" s="781" t="s">
        <v>781</v>
      </c>
      <c r="B597" s="781" t="s">
        <v>782</v>
      </c>
      <c r="C597" s="551" t="s">
        <v>783</v>
      </c>
      <c r="D597" s="552">
        <v>0</v>
      </c>
      <c r="E597" s="552">
        <v>0</v>
      </c>
      <c r="F597" s="552">
        <v>0</v>
      </c>
      <c r="G597" s="552">
        <v>0</v>
      </c>
      <c r="H597" s="552">
        <v>0</v>
      </c>
      <c r="I597" s="552">
        <v>0</v>
      </c>
      <c r="J597" s="552">
        <v>0</v>
      </c>
      <c r="K597" s="552">
        <v>0</v>
      </c>
      <c r="L597" s="552">
        <v>0</v>
      </c>
      <c r="M597" s="552">
        <v>0</v>
      </c>
      <c r="N597" s="552">
        <v>0</v>
      </c>
      <c r="O597" s="552">
        <v>0</v>
      </c>
      <c r="P597" s="552">
        <v>0</v>
      </c>
      <c r="Q597" s="552">
        <v>0</v>
      </c>
      <c r="R597" s="552">
        <v>0</v>
      </c>
      <c r="S597" s="552">
        <v>0</v>
      </c>
      <c r="T597" s="552">
        <v>0</v>
      </c>
      <c r="U597" s="552">
        <v>0</v>
      </c>
      <c r="V597" s="552">
        <v>0</v>
      </c>
      <c r="W597" s="552">
        <v>0</v>
      </c>
      <c r="X597" s="554">
        <f t="shared" ref="X597:X603" si="130">D597+E597+F597+G597+H597+N597+O597+P597+Q597+R597</f>
        <v>0</v>
      </c>
      <c r="Y597" s="554">
        <f t="shared" ref="Y597:Y603" si="131">I597+J597+K597+L597+M597+S597+T597+U597+V597+W597</f>
        <v>0</v>
      </c>
      <c r="Z597" s="554">
        <f t="shared" si="109"/>
        <v>0</v>
      </c>
    </row>
    <row r="598" spans="1:26" ht="38.25" hidden="1" outlineLevel="1">
      <c r="A598" s="781"/>
      <c r="B598" s="781"/>
      <c r="C598" s="551" t="s">
        <v>784</v>
      </c>
      <c r="D598" s="552">
        <v>0</v>
      </c>
      <c r="E598" s="552">
        <v>0</v>
      </c>
      <c r="F598" s="552">
        <v>0</v>
      </c>
      <c r="G598" s="552">
        <v>0</v>
      </c>
      <c r="H598" s="553">
        <v>0</v>
      </c>
      <c r="I598" s="552">
        <v>0</v>
      </c>
      <c r="J598" s="552">
        <v>0</v>
      </c>
      <c r="K598" s="552">
        <v>0</v>
      </c>
      <c r="L598" s="552">
        <v>0</v>
      </c>
      <c r="M598" s="552">
        <v>0</v>
      </c>
      <c r="N598" s="552">
        <v>0</v>
      </c>
      <c r="O598" s="552">
        <v>0</v>
      </c>
      <c r="P598" s="552">
        <v>0</v>
      </c>
      <c r="Q598" s="552">
        <v>0</v>
      </c>
      <c r="R598" s="553">
        <v>0</v>
      </c>
      <c r="S598" s="552">
        <v>0</v>
      </c>
      <c r="T598" s="552">
        <v>0</v>
      </c>
      <c r="U598" s="552">
        <v>0</v>
      </c>
      <c r="V598" s="552">
        <v>0</v>
      </c>
      <c r="W598" s="552">
        <v>0</v>
      </c>
      <c r="X598" s="554">
        <f t="shared" si="130"/>
        <v>0</v>
      </c>
      <c r="Y598" s="554">
        <f t="shared" si="131"/>
        <v>0</v>
      </c>
      <c r="Z598" s="554">
        <f t="shared" ref="Z598:Z673" si="132">+Y598+X598</f>
        <v>0</v>
      </c>
    </row>
    <row r="599" spans="1:26" ht="63.75" hidden="1" outlineLevel="1">
      <c r="A599" s="781"/>
      <c r="B599" s="781"/>
      <c r="C599" s="551" t="s">
        <v>785</v>
      </c>
      <c r="D599" s="552">
        <v>0</v>
      </c>
      <c r="E599" s="552">
        <v>0</v>
      </c>
      <c r="F599" s="552">
        <v>0</v>
      </c>
      <c r="G599" s="552">
        <v>0</v>
      </c>
      <c r="H599" s="552">
        <v>0</v>
      </c>
      <c r="I599" s="552">
        <v>1</v>
      </c>
      <c r="J599" s="552">
        <v>0</v>
      </c>
      <c r="K599" s="552">
        <v>3</v>
      </c>
      <c r="L599" s="552">
        <v>0</v>
      </c>
      <c r="M599" s="552">
        <v>0</v>
      </c>
      <c r="N599" s="552">
        <v>0</v>
      </c>
      <c r="O599" s="552">
        <v>0</v>
      </c>
      <c r="P599" s="552">
        <v>0</v>
      </c>
      <c r="Q599" s="552">
        <v>0</v>
      </c>
      <c r="R599" s="552">
        <v>0</v>
      </c>
      <c r="S599" s="552">
        <v>0</v>
      </c>
      <c r="T599" s="552">
        <v>0</v>
      </c>
      <c r="U599" s="552">
        <v>0</v>
      </c>
      <c r="V599" s="552">
        <v>0</v>
      </c>
      <c r="W599" s="552">
        <v>0</v>
      </c>
      <c r="X599" s="554">
        <f t="shared" si="130"/>
        <v>0</v>
      </c>
      <c r="Y599" s="554">
        <f t="shared" si="131"/>
        <v>4</v>
      </c>
      <c r="Z599" s="554">
        <f t="shared" si="132"/>
        <v>4</v>
      </c>
    </row>
    <row r="600" spans="1:26" ht="25.5" hidden="1" outlineLevel="1">
      <c r="A600" s="781"/>
      <c r="B600" s="781" t="s">
        <v>786</v>
      </c>
      <c r="C600" s="551" t="s">
        <v>787</v>
      </c>
      <c r="D600" s="552">
        <v>0</v>
      </c>
      <c r="E600" s="552">
        <v>0</v>
      </c>
      <c r="F600" s="552">
        <v>0</v>
      </c>
      <c r="G600" s="552">
        <v>0</v>
      </c>
      <c r="H600" s="553">
        <v>0</v>
      </c>
      <c r="I600" s="552">
        <v>0</v>
      </c>
      <c r="J600" s="552">
        <v>0</v>
      </c>
      <c r="K600" s="552">
        <v>0</v>
      </c>
      <c r="L600" s="552">
        <v>0</v>
      </c>
      <c r="M600" s="552">
        <v>0</v>
      </c>
      <c r="N600" s="552">
        <v>0</v>
      </c>
      <c r="O600" s="552">
        <v>0</v>
      </c>
      <c r="P600" s="552">
        <v>0</v>
      </c>
      <c r="Q600" s="552">
        <v>0</v>
      </c>
      <c r="R600" s="553">
        <v>0</v>
      </c>
      <c r="S600" s="552">
        <v>0</v>
      </c>
      <c r="T600" s="552">
        <v>0</v>
      </c>
      <c r="U600" s="552">
        <v>0</v>
      </c>
      <c r="V600" s="552">
        <v>0</v>
      </c>
      <c r="W600" s="552">
        <v>0</v>
      </c>
      <c r="X600" s="554">
        <f t="shared" si="130"/>
        <v>0</v>
      </c>
      <c r="Y600" s="554">
        <f t="shared" si="131"/>
        <v>0</v>
      </c>
      <c r="Z600" s="554">
        <f t="shared" si="132"/>
        <v>0</v>
      </c>
    </row>
    <row r="601" spans="1:26" ht="51" hidden="1" outlineLevel="1">
      <c r="A601" s="781"/>
      <c r="B601" s="781"/>
      <c r="C601" s="551" t="s">
        <v>788</v>
      </c>
      <c r="D601" s="552">
        <v>0</v>
      </c>
      <c r="E601" s="552">
        <v>0</v>
      </c>
      <c r="F601" s="552">
        <v>0</v>
      </c>
      <c r="G601" s="552">
        <v>0</v>
      </c>
      <c r="H601" s="553">
        <v>34</v>
      </c>
      <c r="I601" s="552">
        <v>0</v>
      </c>
      <c r="J601" s="552">
        <v>2</v>
      </c>
      <c r="K601" s="552">
        <v>0</v>
      </c>
      <c r="L601" s="552">
        <v>0</v>
      </c>
      <c r="M601" s="553">
        <v>0</v>
      </c>
      <c r="N601" s="552">
        <v>0</v>
      </c>
      <c r="O601" s="552">
        <v>0</v>
      </c>
      <c r="P601" s="552">
        <v>0</v>
      </c>
      <c r="Q601" s="552">
        <v>0</v>
      </c>
      <c r="R601" s="553">
        <v>0</v>
      </c>
      <c r="S601" s="552">
        <v>0</v>
      </c>
      <c r="T601" s="552">
        <v>0</v>
      </c>
      <c r="U601" s="552">
        <v>0</v>
      </c>
      <c r="V601" s="552">
        <v>0</v>
      </c>
      <c r="W601" s="553">
        <v>0</v>
      </c>
      <c r="X601" s="554">
        <f t="shared" si="130"/>
        <v>34</v>
      </c>
      <c r="Y601" s="554">
        <f t="shared" si="131"/>
        <v>2</v>
      </c>
      <c r="Z601" s="554">
        <f t="shared" si="132"/>
        <v>36</v>
      </c>
    </row>
    <row r="602" spans="1:26" ht="38.25" hidden="1" outlineLevel="1">
      <c r="A602" s="781"/>
      <c r="B602" s="781"/>
      <c r="C602" s="551" t="s">
        <v>789</v>
      </c>
      <c r="D602" s="552">
        <v>0</v>
      </c>
      <c r="E602" s="552">
        <v>0</v>
      </c>
      <c r="F602" s="552">
        <v>0</v>
      </c>
      <c r="G602" s="552">
        <v>0</v>
      </c>
      <c r="H602" s="552">
        <v>0</v>
      </c>
      <c r="I602" s="552">
        <v>0</v>
      </c>
      <c r="J602" s="552">
        <v>0</v>
      </c>
      <c r="K602" s="552">
        <v>0</v>
      </c>
      <c r="L602" s="552">
        <v>0</v>
      </c>
      <c r="M602" s="552">
        <v>0</v>
      </c>
      <c r="N602" s="552">
        <v>0</v>
      </c>
      <c r="O602" s="552">
        <v>0</v>
      </c>
      <c r="P602" s="552">
        <v>0</v>
      </c>
      <c r="Q602" s="552">
        <v>0</v>
      </c>
      <c r="R602" s="552">
        <v>0</v>
      </c>
      <c r="S602" s="552">
        <v>0</v>
      </c>
      <c r="T602" s="552">
        <v>0</v>
      </c>
      <c r="U602" s="552">
        <v>0</v>
      </c>
      <c r="V602" s="552">
        <v>0</v>
      </c>
      <c r="W602" s="552">
        <v>0</v>
      </c>
      <c r="X602" s="554">
        <f t="shared" si="130"/>
        <v>0</v>
      </c>
      <c r="Y602" s="554">
        <f t="shared" si="131"/>
        <v>0</v>
      </c>
      <c r="Z602" s="554">
        <f t="shared" si="132"/>
        <v>0</v>
      </c>
    </row>
    <row r="603" spans="1:26" ht="38.25" hidden="1" outlineLevel="1">
      <c r="A603" s="781"/>
      <c r="B603" s="551" t="s">
        <v>790</v>
      </c>
      <c r="C603" s="551" t="s">
        <v>791</v>
      </c>
      <c r="D603" s="552">
        <v>0</v>
      </c>
      <c r="E603" s="552">
        <v>0</v>
      </c>
      <c r="F603" s="552">
        <v>0</v>
      </c>
      <c r="G603" s="552">
        <v>0</v>
      </c>
      <c r="H603" s="552">
        <v>0</v>
      </c>
      <c r="I603" s="552">
        <v>0</v>
      </c>
      <c r="J603" s="552">
        <v>0</v>
      </c>
      <c r="K603" s="552">
        <v>0</v>
      </c>
      <c r="L603" s="552">
        <v>0</v>
      </c>
      <c r="M603" s="552">
        <v>0</v>
      </c>
      <c r="N603" s="552">
        <v>0</v>
      </c>
      <c r="O603" s="552">
        <v>0</v>
      </c>
      <c r="P603" s="552">
        <v>0</v>
      </c>
      <c r="Q603" s="552">
        <v>0</v>
      </c>
      <c r="R603" s="552">
        <v>0</v>
      </c>
      <c r="S603" s="552">
        <v>0</v>
      </c>
      <c r="T603" s="552">
        <v>0</v>
      </c>
      <c r="U603" s="552">
        <v>0</v>
      </c>
      <c r="V603" s="552">
        <v>0</v>
      </c>
      <c r="W603" s="552">
        <v>0</v>
      </c>
      <c r="X603" s="554">
        <f t="shared" si="130"/>
        <v>0</v>
      </c>
      <c r="Y603" s="554">
        <f t="shared" si="131"/>
        <v>0</v>
      </c>
      <c r="Z603" s="554">
        <f t="shared" si="132"/>
        <v>0</v>
      </c>
    </row>
    <row r="604" spans="1:26" ht="12.95" customHeight="1" collapsed="1">
      <c r="A604" s="777" t="s">
        <v>792</v>
      </c>
      <c r="B604" s="777"/>
      <c r="C604" s="777"/>
      <c r="D604" s="549">
        <f t="shared" ref="D604:Z604" si="133">SUM(D605:D608)</f>
        <v>5</v>
      </c>
      <c r="E604" s="549">
        <f t="shared" si="133"/>
        <v>12</v>
      </c>
      <c r="F604" s="549">
        <f t="shared" si="133"/>
        <v>39</v>
      </c>
      <c r="G604" s="549">
        <f t="shared" si="133"/>
        <v>8</v>
      </c>
      <c r="H604" s="549">
        <f t="shared" si="133"/>
        <v>4423</v>
      </c>
      <c r="I604" s="549">
        <f t="shared" si="133"/>
        <v>0</v>
      </c>
      <c r="J604" s="549">
        <f t="shared" si="133"/>
        <v>0</v>
      </c>
      <c r="K604" s="549">
        <f t="shared" si="133"/>
        <v>6</v>
      </c>
      <c r="L604" s="549">
        <f t="shared" si="133"/>
        <v>4</v>
      </c>
      <c r="M604" s="549">
        <f t="shared" si="133"/>
        <v>275</v>
      </c>
      <c r="N604" s="549">
        <f t="shared" si="133"/>
        <v>0</v>
      </c>
      <c r="O604" s="549">
        <f t="shared" si="133"/>
        <v>0</v>
      </c>
      <c r="P604" s="549">
        <f t="shared" si="133"/>
        <v>0</v>
      </c>
      <c r="Q604" s="549">
        <f t="shared" si="133"/>
        <v>0</v>
      </c>
      <c r="R604" s="549">
        <f t="shared" si="133"/>
        <v>279</v>
      </c>
      <c r="S604" s="549">
        <f t="shared" si="133"/>
        <v>0</v>
      </c>
      <c r="T604" s="549">
        <f t="shared" si="133"/>
        <v>0</v>
      </c>
      <c r="U604" s="549">
        <f t="shared" si="133"/>
        <v>0</v>
      </c>
      <c r="V604" s="549">
        <f t="shared" si="133"/>
        <v>0</v>
      </c>
      <c r="W604" s="549">
        <f t="shared" si="133"/>
        <v>3</v>
      </c>
      <c r="X604" s="550">
        <f t="shared" si="133"/>
        <v>4766</v>
      </c>
      <c r="Y604" s="550">
        <f t="shared" si="133"/>
        <v>288</v>
      </c>
      <c r="Z604" s="550">
        <f t="shared" si="133"/>
        <v>5054</v>
      </c>
    </row>
    <row r="605" spans="1:26" ht="63.75" hidden="1" outlineLevel="1">
      <c r="A605" s="781" t="s">
        <v>792</v>
      </c>
      <c r="B605" s="551" t="s">
        <v>793</v>
      </c>
      <c r="C605" s="551" t="s">
        <v>794</v>
      </c>
      <c r="D605" s="552">
        <v>0</v>
      </c>
      <c r="E605" s="552">
        <v>0</v>
      </c>
      <c r="F605" s="552">
        <v>0</v>
      </c>
      <c r="G605" s="552">
        <v>0</v>
      </c>
      <c r="H605" s="552">
        <v>32</v>
      </c>
      <c r="I605" s="552">
        <v>0</v>
      </c>
      <c r="J605" s="552">
        <v>0</v>
      </c>
      <c r="K605" s="552">
        <v>0</v>
      </c>
      <c r="L605" s="552">
        <v>0</v>
      </c>
      <c r="M605" s="552">
        <v>21</v>
      </c>
      <c r="N605" s="552">
        <v>0</v>
      </c>
      <c r="O605" s="552">
        <v>0</v>
      </c>
      <c r="P605" s="552">
        <v>0</v>
      </c>
      <c r="Q605" s="552">
        <v>0</v>
      </c>
      <c r="R605" s="552">
        <v>0</v>
      </c>
      <c r="S605" s="552">
        <v>0</v>
      </c>
      <c r="T605" s="552">
        <v>0</v>
      </c>
      <c r="U605" s="552">
        <v>0</v>
      </c>
      <c r="V605" s="552">
        <v>0</v>
      </c>
      <c r="W605" s="552">
        <v>0</v>
      </c>
      <c r="X605" s="554">
        <f>D605+E605+F605+G605+H605+N605+O605+P605+Q605+R605</f>
        <v>32</v>
      </c>
      <c r="Y605" s="554">
        <f>I605+J605+K605+L605+M605+S605+T605+U605+V605+W605</f>
        <v>21</v>
      </c>
      <c r="Z605" s="554">
        <f t="shared" si="132"/>
        <v>53</v>
      </c>
    </row>
    <row r="606" spans="1:26" ht="63.75" hidden="1" outlineLevel="1">
      <c r="A606" s="781"/>
      <c r="B606" s="551" t="s">
        <v>795</v>
      </c>
      <c r="C606" s="551" t="s">
        <v>796</v>
      </c>
      <c r="D606" s="552">
        <v>0</v>
      </c>
      <c r="E606" s="552">
        <v>6</v>
      </c>
      <c r="F606" s="552">
        <v>0</v>
      </c>
      <c r="G606" s="552">
        <v>0</v>
      </c>
      <c r="H606" s="552">
        <v>180</v>
      </c>
      <c r="I606" s="552">
        <v>0</v>
      </c>
      <c r="J606" s="552">
        <v>0</v>
      </c>
      <c r="K606" s="552">
        <v>0</v>
      </c>
      <c r="L606" s="552">
        <v>0</v>
      </c>
      <c r="M606" s="552">
        <v>46</v>
      </c>
      <c r="N606" s="552">
        <v>0</v>
      </c>
      <c r="O606" s="552">
        <v>0</v>
      </c>
      <c r="P606" s="552">
        <v>0</v>
      </c>
      <c r="Q606" s="552">
        <v>0</v>
      </c>
      <c r="R606" s="552">
        <v>22</v>
      </c>
      <c r="S606" s="552">
        <v>0</v>
      </c>
      <c r="T606" s="552">
        <v>0</v>
      </c>
      <c r="U606" s="552">
        <v>0</v>
      </c>
      <c r="V606" s="552">
        <v>0</v>
      </c>
      <c r="W606" s="552">
        <v>0</v>
      </c>
      <c r="X606" s="554">
        <f>D606+E606+F606+G606+H606+N606+O606+P606+Q606+R606</f>
        <v>208</v>
      </c>
      <c r="Y606" s="554">
        <f>I606+J606+K606+L606+M606+S606+T606+U606+V606+W606</f>
        <v>46</v>
      </c>
      <c r="Z606" s="554">
        <f t="shared" si="132"/>
        <v>254</v>
      </c>
    </row>
    <row r="607" spans="1:26" ht="25.5" hidden="1" outlineLevel="1">
      <c r="A607" s="781"/>
      <c r="B607" s="781" t="s">
        <v>797</v>
      </c>
      <c r="C607" s="551" t="s">
        <v>798</v>
      </c>
      <c r="D607" s="552">
        <v>0</v>
      </c>
      <c r="E607" s="552">
        <v>0</v>
      </c>
      <c r="F607" s="552">
        <v>3</v>
      </c>
      <c r="G607" s="552">
        <v>0</v>
      </c>
      <c r="H607" s="553">
        <v>377</v>
      </c>
      <c r="I607" s="552">
        <v>0</v>
      </c>
      <c r="J607" s="552">
        <v>0</v>
      </c>
      <c r="K607" s="552">
        <v>0</v>
      </c>
      <c r="L607" s="552">
        <v>0</v>
      </c>
      <c r="M607" s="553">
        <v>20</v>
      </c>
      <c r="N607" s="552">
        <v>0</v>
      </c>
      <c r="O607" s="552">
        <v>0</v>
      </c>
      <c r="P607" s="552">
        <v>0</v>
      </c>
      <c r="Q607" s="552">
        <v>0</v>
      </c>
      <c r="R607" s="553">
        <v>32</v>
      </c>
      <c r="S607" s="552">
        <v>0</v>
      </c>
      <c r="T607" s="552">
        <v>0</v>
      </c>
      <c r="U607" s="552">
        <v>0</v>
      </c>
      <c r="V607" s="552">
        <v>0</v>
      </c>
      <c r="W607" s="553">
        <v>0</v>
      </c>
      <c r="X607" s="554">
        <f>D607+E607+F607+G607+H607+N607+O607+P607+Q607+R607</f>
        <v>412</v>
      </c>
      <c r="Y607" s="554">
        <f>I607+J607+K607+L607+M607+S607+T607+U607+V607+W607</f>
        <v>20</v>
      </c>
      <c r="Z607" s="554">
        <f t="shared" si="132"/>
        <v>432</v>
      </c>
    </row>
    <row r="608" spans="1:26" ht="63.75" hidden="1" outlineLevel="1">
      <c r="A608" s="781"/>
      <c r="B608" s="781"/>
      <c r="C608" s="551" t="s">
        <v>799</v>
      </c>
      <c r="D608" s="552">
        <v>5</v>
      </c>
      <c r="E608" s="553">
        <v>6</v>
      </c>
      <c r="F608" s="553">
        <v>36</v>
      </c>
      <c r="G608" s="553">
        <v>8</v>
      </c>
      <c r="H608" s="553">
        <v>3834</v>
      </c>
      <c r="I608" s="552">
        <v>0</v>
      </c>
      <c r="J608" s="552">
        <v>0</v>
      </c>
      <c r="K608" s="552">
        <v>6</v>
      </c>
      <c r="L608" s="552">
        <v>4</v>
      </c>
      <c r="M608" s="553">
        <v>188</v>
      </c>
      <c r="N608" s="552">
        <v>0</v>
      </c>
      <c r="O608" s="553">
        <v>0</v>
      </c>
      <c r="P608" s="553">
        <v>0</v>
      </c>
      <c r="Q608" s="553">
        <v>0</v>
      </c>
      <c r="R608" s="553">
        <v>225</v>
      </c>
      <c r="S608" s="552">
        <v>0</v>
      </c>
      <c r="T608" s="552">
        <v>0</v>
      </c>
      <c r="U608" s="552">
        <v>0</v>
      </c>
      <c r="V608" s="552">
        <v>0</v>
      </c>
      <c r="W608" s="553">
        <v>3</v>
      </c>
      <c r="X608" s="554">
        <f>D608+E608+F608+G608+H608+N608+O608+P608+Q608+R608</f>
        <v>4114</v>
      </c>
      <c r="Y608" s="554">
        <f>I608+J608+K608+L608+M608+S608+T608+U608+V608+W608</f>
        <v>201</v>
      </c>
      <c r="Z608" s="554">
        <f t="shared" si="132"/>
        <v>4315</v>
      </c>
    </row>
    <row r="609" spans="1:26" ht="12.95" customHeight="1" collapsed="1">
      <c r="A609" s="777" t="s">
        <v>800</v>
      </c>
      <c r="B609" s="777"/>
      <c r="C609" s="777"/>
      <c r="D609" s="549">
        <f t="shared" ref="D609:Z609" si="134">SUM(D610:D612)</f>
        <v>0</v>
      </c>
      <c r="E609" s="549">
        <f t="shared" si="134"/>
        <v>0</v>
      </c>
      <c r="F609" s="549">
        <f t="shared" si="134"/>
        <v>3</v>
      </c>
      <c r="G609" s="549">
        <f t="shared" si="134"/>
        <v>0</v>
      </c>
      <c r="H609" s="549">
        <f t="shared" si="134"/>
        <v>591</v>
      </c>
      <c r="I609" s="549">
        <f t="shared" si="134"/>
        <v>0</v>
      </c>
      <c r="J609" s="549">
        <f t="shared" si="134"/>
        <v>0</v>
      </c>
      <c r="K609" s="549">
        <f t="shared" si="134"/>
        <v>0</v>
      </c>
      <c r="L609" s="549">
        <f t="shared" si="134"/>
        <v>0</v>
      </c>
      <c r="M609" s="549">
        <f t="shared" si="134"/>
        <v>176</v>
      </c>
      <c r="N609" s="549">
        <f t="shared" si="134"/>
        <v>0</v>
      </c>
      <c r="O609" s="549">
        <f t="shared" si="134"/>
        <v>0</v>
      </c>
      <c r="P609" s="549">
        <f t="shared" si="134"/>
        <v>0</v>
      </c>
      <c r="Q609" s="549">
        <f t="shared" si="134"/>
        <v>0</v>
      </c>
      <c r="R609" s="549">
        <f t="shared" si="134"/>
        <v>20</v>
      </c>
      <c r="S609" s="549">
        <f t="shared" si="134"/>
        <v>1</v>
      </c>
      <c r="T609" s="549">
        <f t="shared" si="134"/>
        <v>0</v>
      </c>
      <c r="U609" s="549">
        <f t="shared" si="134"/>
        <v>0</v>
      </c>
      <c r="V609" s="549">
        <f t="shared" si="134"/>
        <v>0</v>
      </c>
      <c r="W609" s="549">
        <f t="shared" si="134"/>
        <v>3</v>
      </c>
      <c r="X609" s="550">
        <f t="shared" si="134"/>
        <v>614</v>
      </c>
      <c r="Y609" s="550">
        <f t="shared" si="134"/>
        <v>180</v>
      </c>
      <c r="Z609" s="550">
        <f t="shared" si="134"/>
        <v>794</v>
      </c>
    </row>
    <row r="610" spans="1:26" hidden="1" outlineLevel="1">
      <c r="A610" s="781" t="s">
        <v>800</v>
      </c>
      <c r="B610" s="781" t="s">
        <v>801</v>
      </c>
      <c r="C610" s="551" t="s">
        <v>802</v>
      </c>
      <c r="D610" s="552">
        <v>0</v>
      </c>
      <c r="E610" s="552">
        <v>0</v>
      </c>
      <c r="F610" s="552">
        <v>0</v>
      </c>
      <c r="G610" s="552">
        <v>0</v>
      </c>
      <c r="H610" s="552">
        <v>0</v>
      </c>
      <c r="I610" s="552">
        <v>0</v>
      </c>
      <c r="J610" s="553">
        <v>0</v>
      </c>
      <c r="K610" s="552">
        <v>0</v>
      </c>
      <c r="L610" s="552">
        <v>0</v>
      </c>
      <c r="M610" s="553">
        <v>33</v>
      </c>
      <c r="N610" s="552">
        <v>0</v>
      </c>
      <c r="O610" s="552">
        <v>0</v>
      </c>
      <c r="P610" s="552">
        <v>0</v>
      </c>
      <c r="Q610" s="552">
        <v>0</v>
      </c>
      <c r="R610" s="552">
        <v>0</v>
      </c>
      <c r="S610" s="552">
        <v>1</v>
      </c>
      <c r="T610" s="553">
        <v>0</v>
      </c>
      <c r="U610" s="552">
        <v>0</v>
      </c>
      <c r="V610" s="552">
        <v>0</v>
      </c>
      <c r="W610" s="553">
        <v>0</v>
      </c>
      <c r="X610" s="554">
        <f>D610+E610+F610+G610+H610+N610+O610+P610+Q610+R610</f>
        <v>0</v>
      </c>
      <c r="Y610" s="554">
        <f>I610+J610+K610+L610+M610+S610+T610+U610+V610+W610</f>
        <v>34</v>
      </c>
      <c r="Z610" s="554">
        <f t="shared" si="132"/>
        <v>34</v>
      </c>
    </row>
    <row r="611" spans="1:26" hidden="1" outlineLevel="1">
      <c r="A611" s="781"/>
      <c r="B611" s="781"/>
      <c r="C611" s="551" t="s">
        <v>803</v>
      </c>
      <c r="D611" s="552">
        <v>0</v>
      </c>
      <c r="E611" s="552">
        <v>0</v>
      </c>
      <c r="F611" s="552">
        <v>0</v>
      </c>
      <c r="G611" s="552">
        <v>0</v>
      </c>
      <c r="H611" s="552">
        <v>0</v>
      </c>
      <c r="I611" s="552">
        <v>0</v>
      </c>
      <c r="J611" s="552">
        <v>0</v>
      </c>
      <c r="K611" s="552">
        <v>0</v>
      </c>
      <c r="L611" s="552">
        <v>0</v>
      </c>
      <c r="M611" s="552">
        <v>0</v>
      </c>
      <c r="N611" s="552">
        <v>0</v>
      </c>
      <c r="O611" s="552">
        <v>0</v>
      </c>
      <c r="P611" s="552">
        <v>0</v>
      </c>
      <c r="Q611" s="552">
        <v>0</v>
      </c>
      <c r="R611" s="552">
        <v>0</v>
      </c>
      <c r="S611" s="552">
        <v>0</v>
      </c>
      <c r="T611" s="552">
        <v>0</v>
      </c>
      <c r="U611" s="552">
        <v>0</v>
      </c>
      <c r="V611" s="552">
        <v>0</v>
      </c>
      <c r="W611" s="552">
        <v>0</v>
      </c>
      <c r="X611" s="554">
        <f>D611+E611+F611+G611+H611+N611+O611+P611+Q611+R611</f>
        <v>0</v>
      </c>
      <c r="Y611" s="554">
        <f>I611+J611+K611+L611+M611+S611+T611+U611+V611+W611</f>
        <v>0</v>
      </c>
      <c r="Z611" s="554">
        <f t="shared" si="132"/>
        <v>0</v>
      </c>
    </row>
    <row r="612" spans="1:26" ht="102" hidden="1" outlineLevel="1">
      <c r="A612" s="781"/>
      <c r="B612" s="551" t="s">
        <v>804</v>
      </c>
      <c r="C612" s="551" t="s">
        <v>805</v>
      </c>
      <c r="D612" s="552">
        <v>0</v>
      </c>
      <c r="E612" s="553">
        <v>0</v>
      </c>
      <c r="F612" s="552">
        <v>3</v>
      </c>
      <c r="G612" s="552">
        <v>0</v>
      </c>
      <c r="H612" s="553">
        <v>591</v>
      </c>
      <c r="I612" s="552">
        <v>0</v>
      </c>
      <c r="J612" s="552">
        <v>0</v>
      </c>
      <c r="K612" s="552">
        <v>0</v>
      </c>
      <c r="L612" s="552">
        <v>0</v>
      </c>
      <c r="M612" s="553">
        <v>143</v>
      </c>
      <c r="N612" s="552">
        <v>0</v>
      </c>
      <c r="O612" s="553">
        <v>0</v>
      </c>
      <c r="P612" s="552">
        <v>0</v>
      </c>
      <c r="Q612" s="552">
        <v>0</v>
      </c>
      <c r="R612" s="553">
        <v>20</v>
      </c>
      <c r="S612" s="552">
        <v>0</v>
      </c>
      <c r="T612" s="552">
        <v>0</v>
      </c>
      <c r="U612" s="552">
        <v>0</v>
      </c>
      <c r="V612" s="552">
        <v>0</v>
      </c>
      <c r="W612" s="553">
        <v>3</v>
      </c>
      <c r="X612" s="554">
        <f>D612+E612+F612+G612+H612+N612+O612+P612+Q612+R612</f>
        <v>614</v>
      </c>
      <c r="Y612" s="554">
        <f>I612+J612+K612+L612+M612+S612+T612+U612+V612+W612</f>
        <v>146</v>
      </c>
      <c r="Z612" s="554">
        <f t="shared" si="132"/>
        <v>760</v>
      </c>
    </row>
    <row r="613" spans="1:26" ht="23.25" customHeight="1" collapsed="1">
      <c r="A613" s="777" t="s">
        <v>806</v>
      </c>
      <c r="B613" s="777"/>
      <c r="C613" s="777"/>
      <c r="D613" s="549">
        <f t="shared" ref="D613:Z613" si="135">+D614+D615+D616</f>
        <v>10</v>
      </c>
      <c r="E613" s="549">
        <f t="shared" si="135"/>
        <v>36</v>
      </c>
      <c r="F613" s="549">
        <f t="shared" si="135"/>
        <v>126</v>
      </c>
      <c r="G613" s="549">
        <f t="shared" si="135"/>
        <v>52</v>
      </c>
      <c r="H613" s="549">
        <f t="shared" si="135"/>
        <v>7168</v>
      </c>
      <c r="I613" s="549">
        <f t="shared" si="135"/>
        <v>5</v>
      </c>
      <c r="J613" s="549">
        <f t="shared" si="135"/>
        <v>20</v>
      </c>
      <c r="K613" s="549">
        <f t="shared" si="135"/>
        <v>33</v>
      </c>
      <c r="L613" s="549">
        <f t="shared" si="135"/>
        <v>4</v>
      </c>
      <c r="M613" s="549">
        <f t="shared" si="135"/>
        <v>1795</v>
      </c>
      <c r="N613" s="549">
        <f t="shared" si="135"/>
        <v>0</v>
      </c>
      <c r="O613" s="549">
        <f t="shared" si="135"/>
        <v>0</v>
      </c>
      <c r="P613" s="549">
        <f t="shared" si="135"/>
        <v>0</v>
      </c>
      <c r="Q613" s="549">
        <f t="shared" si="135"/>
        <v>0</v>
      </c>
      <c r="R613" s="549">
        <f t="shared" si="135"/>
        <v>490</v>
      </c>
      <c r="S613" s="549">
        <f t="shared" si="135"/>
        <v>0</v>
      </c>
      <c r="T613" s="549">
        <f t="shared" si="135"/>
        <v>0</v>
      </c>
      <c r="U613" s="549">
        <f t="shared" si="135"/>
        <v>0</v>
      </c>
      <c r="V613" s="549">
        <f t="shared" si="135"/>
        <v>0</v>
      </c>
      <c r="W613" s="549">
        <f t="shared" si="135"/>
        <v>31</v>
      </c>
      <c r="X613" s="550">
        <f t="shared" si="135"/>
        <v>7882</v>
      </c>
      <c r="Y613" s="550">
        <f t="shared" si="135"/>
        <v>1888</v>
      </c>
      <c r="Z613" s="550">
        <f t="shared" si="135"/>
        <v>9770</v>
      </c>
    </row>
    <row r="614" spans="1:26" ht="38.25" hidden="1" outlineLevel="1">
      <c r="A614" s="781" t="s">
        <v>806</v>
      </c>
      <c r="B614" s="551" t="s">
        <v>807</v>
      </c>
      <c r="C614" s="551" t="s">
        <v>808</v>
      </c>
      <c r="D614" s="553">
        <v>1</v>
      </c>
      <c r="E614" s="553">
        <v>8</v>
      </c>
      <c r="F614" s="553">
        <v>27</v>
      </c>
      <c r="G614" s="553">
        <v>4</v>
      </c>
      <c r="H614" s="553">
        <v>2696</v>
      </c>
      <c r="I614" s="552">
        <v>1</v>
      </c>
      <c r="J614" s="552">
        <v>4</v>
      </c>
      <c r="K614" s="553">
        <v>0</v>
      </c>
      <c r="L614" s="553">
        <v>4</v>
      </c>
      <c r="M614" s="553">
        <v>428</v>
      </c>
      <c r="N614" s="553">
        <v>0</v>
      </c>
      <c r="O614" s="553">
        <v>0</v>
      </c>
      <c r="P614" s="553">
        <v>0</v>
      </c>
      <c r="Q614" s="553">
        <v>0</v>
      </c>
      <c r="R614" s="553">
        <v>230</v>
      </c>
      <c r="S614" s="552">
        <v>0</v>
      </c>
      <c r="T614" s="552">
        <v>0</v>
      </c>
      <c r="U614" s="553">
        <v>0</v>
      </c>
      <c r="V614" s="553">
        <v>0</v>
      </c>
      <c r="W614" s="553">
        <v>21</v>
      </c>
      <c r="X614" s="554">
        <f>D614+E614+F614+G614+H614+N614+O614+P614+Q614+R614</f>
        <v>2966</v>
      </c>
      <c r="Y614" s="554">
        <f>I614+J614+K614+L614+M614+S614+T614+U614+V614+W614</f>
        <v>458</v>
      </c>
      <c r="Z614" s="554">
        <f t="shared" si="132"/>
        <v>3424</v>
      </c>
    </row>
    <row r="615" spans="1:26" ht="25.5" hidden="1" outlineLevel="1">
      <c r="A615" s="781"/>
      <c r="B615" s="781" t="s">
        <v>809</v>
      </c>
      <c r="C615" s="551" t="s">
        <v>810</v>
      </c>
      <c r="D615" s="552">
        <v>0</v>
      </c>
      <c r="E615" s="552">
        <v>0</v>
      </c>
      <c r="F615" s="552">
        <v>0</v>
      </c>
      <c r="G615" s="552">
        <v>4</v>
      </c>
      <c r="H615" s="553">
        <v>75</v>
      </c>
      <c r="I615" s="552">
        <v>1</v>
      </c>
      <c r="J615" s="552">
        <v>0</v>
      </c>
      <c r="K615" s="552">
        <v>3</v>
      </c>
      <c r="L615" s="552">
        <v>0</v>
      </c>
      <c r="M615" s="552">
        <v>73</v>
      </c>
      <c r="N615" s="552">
        <v>0</v>
      </c>
      <c r="O615" s="552">
        <v>0</v>
      </c>
      <c r="P615" s="552">
        <v>0</v>
      </c>
      <c r="Q615" s="552">
        <v>0</v>
      </c>
      <c r="R615" s="553">
        <v>0</v>
      </c>
      <c r="S615" s="552">
        <v>0</v>
      </c>
      <c r="T615" s="552">
        <v>0</v>
      </c>
      <c r="U615" s="552">
        <v>0</v>
      </c>
      <c r="V615" s="552">
        <v>0</v>
      </c>
      <c r="W615" s="552">
        <v>0</v>
      </c>
      <c r="X615" s="554">
        <f>D615+E615+F615+G615+H615+N615+O615+P615+Q615+R615</f>
        <v>79</v>
      </c>
      <c r="Y615" s="554">
        <f>I615+J615+K615+L615+M615+S615+T615+U615+V615+W615</f>
        <v>77</v>
      </c>
      <c r="Z615" s="554">
        <f t="shared" si="132"/>
        <v>156</v>
      </c>
    </row>
    <row r="616" spans="1:26" ht="38.25" hidden="1" outlineLevel="1">
      <c r="A616" s="781"/>
      <c r="B616" s="781"/>
      <c r="C616" s="551" t="s">
        <v>811</v>
      </c>
      <c r="D616" s="553">
        <v>9</v>
      </c>
      <c r="E616" s="553">
        <v>28</v>
      </c>
      <c r="F616" s="553">
        <v>99</v>
      </c>
      <c r="G616" s="553">
        <v>44</v>
      </c>
      <c r="H616" s="553">
        <v>4397</v>
      </c>
      <c r="I616" s="552">
        <v>3</v>
      </c>
      <c r="J616" s="553">
        <v>16</v>
      </c>
      <c r="K616" s="553">
        <v>30</v>
      </c>
      <c r="L616" s="552">
        <v>0</v>
      </c>
      <c r="M616" s="553">
        <v>1294</v>
      </c>
      <c r="N616" s="553">
        <v>0</v>
      </c>
      <c r="O616" s="553">
        <v>0</v>
      </c>
      <c r="P616" s="553">
        <v>0</v>
      </c>
      <c r="Q616" s="553">
        <v>0</v>
      </c>
      <c r="R616" s="553">
        <v>260</v>
      </c>
      <c r="S616" s="552">
        <v>0</v>
      </c>
      <c r="T616" s="553">
        <v>0</v>
      </c>
      <c r="U616" s="553">
        <v>0</v>
      </c>
      <c r="V616" s="552">
        <v>0</v>
      </c>
      <c r="W616" s="553">
        <v>10</v>
      </c>
      <c r="X616" s="554">
        <f>D616+E616+F616+G616+H616+N616+O616+P616+Q616+R616</f>
        <v>4837</v>
      </c>
      <c r="Y616" s="554">
        <f>I616+J616+K616+L616+M616+S616+T616+U616+V616+W616</f>
        <v>1353</v>
      </c>
      <c r="Z616" s="554">
        <f t="shared" si="132"/>
        <v>6190</v>
      </c>
    </row>
    <row r="617" spans="1:26" ht="27" customHeight="1" collapsed="1">
      <c r="A617" s="777" t="s">
        <v>812</v>
      </c>
      <c r="B617" s="777"/>
      <c r="C617" s="777"/>
      <c r="D617" s="549">
        <f t="shared" ref="D617:Z617" si="136">+D618+D619+D620</f>
        <v>10</v>
      </c>
      <c r="E617" s="549">
        <f t="shared" si="136"/>
        <v>38</v>
      </c>
      <c r="F617" s="549">
        <f t="shared" si="136"/>
        <v>153</v>
      </c>
      <c r="G617" s="549">
        <f t="shared" si="136"/>
        <v>36</v>
      </c>
      <c r="H617" s="549">
        <f t="shared" si="136"/>
        <v>7849</v>
      </c>
      <c r="I617" s="549">
        <f t="shared" si="136"/>
        <v>2</v>
      </c>
      <c r="J617" s="549">
        <f t="shared" si="136"/>
        <v>2</v>
      </c>
      <c r="K617" s="549">
        <f t="shared" si="136"/>
        <v>21</v>
      </c>
      <c r="L617" s="549">
        <f t="shared" si="136"/>
        <v>4</v>
      </c>
      <c r="M617" s="549">
        <f t="shared" si="136"/>
        <v>470</v>
      </c>
      <c r="N617" s="549">
        <f t="shared" si="136"/>
        <v>0</v>
      </c>
      <c r="O617" s="549">
        <f t="shared" si="136"/>
        <v>0</v>
      </c>
      <c r="P617" s="549">
        <f t="shared" si="136"/>
        <v>0</v>
      </c>
      <c r="Q617" s="549">
        <f t="shared" si="136"/>
        <v>0</v>
      </c>
      <c r="R617" s="549">
        <f t="shared" si="136"/>
        <v>492</v>
      </c>
      <c r="S617" s="549">
        <f t="shared" si="136"/>
        <v>0</v>
      </c>
      <c r="T617" s="549">
        <f t="shared" si="136"/>
        <v>0</v>
      </c>
      <c r="U617" s="549">
        <f t="shared" si="136"/>
        <v>0</v>
      </c>
      <c r="V617" s="549">
        <f t="shared" si="136"/>
        <v>0</v>
      </c>
      <c r="W617" s="549">
        <f t="shared" si="136"/>
        <v>6</v>
      </c>
      <c r="X617" s="550">
        <f t="shared" si="136"/>
        <v>8578</v>
      </c>
      <c r="Y617" s="550">
        <f t="shared" si="136"/>
        <v>505</v>
      </c>
      <c r="Z617" s="550">
        <f t="shared" si="136"/>
        <v>9083</v>
      </c>
    </row>
    <row r="618" spans="1:26" ht="25.5" hidden="1" outlineLevel="1">
      <c r="A618" s="781" t="s">
        <v>812</v>
      </c>
      <c r="B618" s="781" t="s">
        <v>813</v>
      </c>
      <c r="C618" s="551" t="s">
        <v>814</v>
      </c>
      <c r="D618" s="553">
        <v>2</v>
      </c>
      <c r="E618" s="553">
        <v>4</v>
      </c>
      <c r="F618" s="553">
        <v>3</v>
      </c>
      <c r="G618" s="553">
        <v>8</v>
      </c>
      <c r="H618" s="553">
        <v>1406</v>
      </c>
      <c r="I618" s="552">
        <v>0</v>
      </c>
      <c r="J618" s="552">
        <v>0</v>
      </c>
      <c r="K618" s="552">
        <v>3</v>
      </c>
      <c r="L618" s="552">
        <v>0</v>
      </c>
      <c r="M618" s="553">
        <v>120</v>
      </c>
      <c r="N618" s="553">
        <v>0</v>
      </c>
      <c r="O618" s="553">
        <v>0</v>
      </c>
      <c r="P618" s="553">
        <v>0</v>
      </c>
      <c r="Q618" s="553">
        <v>0</v>
      </c>
      <c r="R618" s="553">
        <v>37</v>
      </c>
      <c r="S618" s="552">
        <v>0</v>
      </c>
      <c r="T618" s="552">
        <v>0</v>
      </c>
      <c r="U618" s="552">
        <v>0</v>
      </c>
      <c r="V618" s="552">
        <v>0</v>
      </c>
      <c r="W618" s="553">
        <v>3</v>
      </c>
      <c r="X618" s="554">
        <f>D618+E618+F618+G618+H618+N618+O618+P618+Q618+R618</f>
        <v>1460</v>
      </c>
      <c r="Y618" s="554">
        <f>I618+J618+K618+L618+M618+S618+T618+U618+V618+W618</f>
        <v>126</v>
      </c>
      <c r="Z618" s="554">
        <f t="shared" si="132"/>
        <v>1586</v>
      </c>
    </row>
    <row r="619" spans="1:26" ht="38.25" hidden="1" outlineLevel="1">
      <c r="A619" s="781"/>
      <c r="B619" s="781"/>
      <c r="C619" s="551" t="s">
        <v>815</v>
      </c>
      <c r="D619" s="553">
        <v>4</v>
      </c>
      <c r="E619" s="553">
        <v>20</v>
      </c>
      <c r="F619" s="553">
        <v>117</v>
      </c>
      <c r="G619" s="553">
        <v>20</v>
      </c>
      <c r="H619" s="553">
        <v>5247</v>
      </c>
      <c r="I619" s="553">
        <v>0</v>
      </c>
      <c r="J619" s="552">
        <v>2</v>
      </c>
      <c r="K619" s="553">
        <v>3</v>
      </c>
      <c r="L619" s="552">
        <v>4</v>
      </c>
      <c r="M619" s="552">
        <v>126</v>
      </c>
      <c r="N619" s="553">
        <v>0</v>
      </c>
      <c r="O619" s="553">
        <v>0</v>
      </c>
      <c r="P619" s="553">
        <v>0</v>
      </c>
      <c r="Q619" s="553">
        <v>0</v>
      </c>
      <c r="R619" s="553">
        <v>386</v>
      </c>
      <c r="S619" s="553">
        <v>0</v>
      </c>
      <c r="T619" s="552">
        <v>0</v>
      </c>
      <c r="U619" s="553">
        <v>0</v>
      </c>
      <c r="V619" s="552">
        <v>0</v>
      </c>
      <c r="W619" s="552">
        <v>0</v>
      </c>
      <c r="X619" s="554">
        <f>D619+E619+F619+G619+H619+N619+O619+P619+Q619+R619</f>
        <v>5794</v>
      </c>
      <c r="Y619" s="554">
        <f>I619+J619+K619+L619+M619+S619+T619+U619+V619+W619</f>
        <v>135</v>
      </c>
      <c r="Z619" s="554">
        <f t="shared" si="132"/>
        <v>5929</v>
      </c>
    </row>
    <row r="620" spans="1:26" ht="51" hidden="1" outlineLevel="1">
      <c r="A620" s="781"/>
      <c r="B620" s="551" t="s">
        <v>816</v>
      </c>
      <c r="C620" s="551" t="s">
        <v>817</v>
      </c>
      <c r="D620" s="553">
        <v>4</v>
      </c>
      <c r="E620" s="553">
        <v>14</v>
      </c>
      <c r="F620" s="553">
        <v>33</v>
      </c>
      <c r="G620" s="553">
        <v>8</v>
      </c>
      <c r="H620" s="553">
        <v>1196</v>
      </c>
      <c r="I620" s="552">
        <v>2</v>
      </c>
      <c r="J620" s="553">
        <v>0</v>
      </c>
      <c r="K620" s="553">
        <v>15</v>
      </c>
      <c r="L620" s="552">
        <v>0</v>
      </c>
      <c r="M620" s="553">
        <v>224</v>
      </c>
      <c r="N620" s="553">
        <v>0</v>
      </c>
      <c r="O620" s="553">
        <v>0</v>
      </c>
      <c r="P620" s="553">
        <v>0</v>
      </c>
      <c r="Q620" s="553">
        <v>0</v>
      </c>
      <c r="R620" s="553">
        <v>69</v>
      </c>
      <c r="S620" s="552">
        <v>0</v>
      </c>
      <c r="T620" s="553">
        <v>0</v>
      </c>
      <c r="U620" s="553">
        <v>0</v>
      </c>
      <c r="V620" s="552">
        <v>0</v>
      </c>
      <c r="W620" s="553">
        <v>3</v>
      </c>
      <c r="X620" s="554">
        <f>D620+E620+F620+G620+H620+N620+O620+P620+Q620+R620</f>
        <v>1324</v>
      </c>
      <c r="Y620" s="554">
        <f>I620+J620+K620+L620+M620+S620+T620+U620+V620+W620</f>
        <v>244</v>
      </c>
      <c r="Z620" s="554">
        <f t="shared" si="132"/>
        <v>1568</v>
      </c>
    </row>
    <row r="621" spans="1:26" ht="12.95" customHeight="1" collapsed="1">
      <c r="A621" s="777" t="s">
        <v>818</v>
      </c>
      <c r="B621" s="777"/>
      <c r="C621" s="777"/>
      <c r="D621" s="549">
        <f t="shared" ref="D621:Z621" si="137">+D622+D623+D624</f>
        <v>1</v>
      </c>
      <c r="E621" s="549">
        <f t="shared" si="137"/>
        <v>4</v>
      </c>
      <c r="F621" s="549">
        <f t="shared" si="137"/>
        <v>15</v>
      </c>
      <c r="G621" s="549">
        <f t="shared" si="137"/>
        <v>0</v>
      </c>
      <c r="H621" s="549">
        <f t="shared" si="137"/>
        <v>332</v>
      </c>
      <c r="I621" s="549">
        <f t="shared" si="137"/>
        <v>0</v>
      </c>
      <c r="J621" s="549">
        <f t="shared" si="137"/>
        <v>0</v>
      </c>
      <c r="K621" s="549">
        <f t="shared" si="137"/>
        <v>3</v>
      </c>
      <c r="L621" s="549">
        <f t="shared" si="137"/>
        <v>0</v>
      </c>
      <c r="M621" s="549">
        <f t="shared" si="137"/>
        <v>29</v>
      </c>
      <c r="N621" s="549">
        <f t="shared" si="137"/>
        <v>0</v>
      </c>
      <c r="O621" s="549">
        <f t="shared" si="137"/>
        <v>0</v>
      </c>
      <c r="P621" s="549">
        <f t="shared" si="137"/>
        <v>0</v>
      </c>
      <c r="Q621" s="549">
        <f t="shared" si="137"/>
        <v>0</v>
      </c>
      <c r="R621" s="549">
        <f t="shared" si="137"/>
        <v>14</v>
      </c>
      <c r="S621" s="549">
        <f t="shared" si="137"/>
        <v>0</v>
      </c>
      <c r="T621" s="549">
        <f t="shared" si="137"/>
        <v>0</v>
      </c>
      <c r="U621" s="549">
        <f t="shared" si="137"/>
        <v>0</v>
      </c>
      <c r="V621" s="549">
        <f t="shared" si="137"/>
        <v>0</v>
      </c>
      <c r="W621" s="549">
        <f t="shared" si="137"/>
        <v>0</v>
      </c>
      <c r="X621" s="550">
        <f t="shared" si="137"/>
        <v>366</v>
      </c>
      <c r="Y621" s="550">
        <f t="shared" si="137"/>
        <v>32</v>
      </c>
      <c r="Z621" s="550">
        <f t="shared" si="137"/>
        <v>398</v>
      </c>
    </row>
    <row r="622" spans="1:26" ht="51" hidden="1" outlineLevel="1">
      <c r="A622" s="781" t="s">
        <v>818</v>
      </c>
      <c r="B622" s="781" t="s">
        <v>819</v>
      </c>
      <c r="C622" s="551" t="s">
        <v>820</v>
      </c>
      <c r="D622" s="552">
        <v>0</v>
      </c>
      <c r="E622" s="552">
        <v>0</v>
      </c>
      <c r="F622" s="552">
        <v>3</v>
      </c>
      <c r="G622" s="552">
        <v>0</v>
      </c>
      <c r="H622" s="553">
        <v>0</v>
      </c>
      <c r="I622" s="552">
        <v>0</v>
      </c>
      <c r="J622" s="552">
        <v>0</v>
      </c>
      <c r="K622" s="552">
        <v>0</v>
      </c>
      <c r="L622" s="552">
        <v>0</v>
      </c>
      <c r="M622" s="553">
        <v>8</v>
      </c>
      <c r="N622" s="552">
        <v>0</v>
      </c>
      <c r="O622" s="552">
        <v>0</v>
      </c>
      <c r="P622" s="552">
        <v>0</v>
      </c>
      <c r="Q622" s="552">
        <v>0</v>
      </c>
      <c r="R622" s="553">
        <v>0</v>
      </c>
      <c r="S622" s="552">
        <v>0</v>
      </c>
      <c r="T622" s="552">
        <v>0</v>
      </c>
      <c r="U622" s="552">
        <v>0</v>
      </c>
      <c r="V622" s="552">
        <v>0</v>
      </c>
      <c r="W622" s="553">
        <v>0</v>
      </c>
      <c r="X622" s="554">
        <f>D622+E622+F622+G622+H622+N622+O622+P622+Q622+R622</f>
        <v>3</v>
      </c>
      <c r="Y622" s="554">
        <f>I622+J622+K622+L622+M622+S622+T622+U622+V622+W622</f>
        <v>8</v>
      </c>
      <c r="Z622" s="554">
        <f t="shared" si="132"/>
        <v>11</v>
      </c>
    </row>
    <row r="623" spans="1:26" ht="63.75" hidden="1" outlineLevel="1">
      <c r="A623" s="781"/>
      <c r="B623" s="781"/>
      <c r="C623" s="551" t="s">
        <v>821</v>
      </c>
      <c r="D623" s="552">
        <v>1</v>
      </c>
      <c r="E623" s="552">
        <v>4</v>
      </c>
      <c r="F623" s="552">
        <v>9</v>
      </c>
      <c r="G623" s="553">
        <v>0</v>
      </c>
      <c r="H623" s="553">
        <v>332</v>
      </c>
      <c r="I623" s="553">
        <v>0</v>
      </c>
      <c r="J623" s="553">
        <v>0</v>
      </c>
      <c r="K623" s="553">
        <v>3</v>
      </c>
      <c r="L623" s="552">
        <v>0</v>
      </c>
      <c r="M623" s="553">
        <v>21</v>
      </c>
      <c r="N623" s="552">
        <v>0</v>
      </c>
      <c r="O623" s="552">
        <v>0</v>
      </c>
      <c r="P623" s="552">
        <v>0</v>
      </c>
      <c r="Q623" s="553">
        <v>0</v>
      </c>
      <c r="R623" s="553">
        <v>14</v>
      </c>
      <c r="S623" s="553">
        <v>0</v>
      </c>
      <c r="T623" s="553">
        <v>0</v>
      </c>
      <c r="U623" s="553">
        <v>0</v>
      </c>
      <c r="V623" s="552">
        <v>0</v>
      </c>
      <c r="W623" s="553">
        <v>0</v>
      </c>
      <c r="X623" s="554">
        <f>D623+E623+F623+G623+H623+N623+O623+P623+Q623+R623</f>
        <v>360</v>
      </c>
      <c r="Y623" s="554">
        <f>I623+J623+K623+L623+M623+S623+T623+U623+V623+W623</f>
        <v>24</v>
      </c>
      <c r="Z623" s="554">
        <f t="shared" si="132"/>
        <v>384</v>
      </c>
    </row>
    <row r="624" spans="1:26" ht="127.5" hidden="1" outlineLevel="1">
      <c r="A624" s="781"/>
      <c r="B624" s="551" t="s">
        <v>822</v>
      </c>
      <c r="C624" s="551" t="s">
        <v>823</v>
      </c>
      <c r="D624" s="552">
        <v>0</v>
      </c>
      <c r="E624" s="552">
        <v>0</v>
      </c>
      <c r="F624" s="552">
        <v>3</v>
      </c>
      <c r="G624" s="552">
        <v>0</v>
      </c>
      <c r="H624" s="552">
        <v>0</v>
      </c>
      <c r="I624" s="552">
        <v>0</v>
      </c>
      <c r="J624" s="552">
        <v>0</v>
      </c>
      <c r="K624" s="552">
        <v>0</v>
      </c>
      <c r="L624" s="552">
        <v>0</v>
      </c>
      <c r="M624" s="552">
        <v>0</v>
      </c>
      <c r="N624" s="552">
        <v>0</v>
      </c>
      <c r="O624" s="552">
        <v>0</v>
      </c>
      <c r="P624" s="552">
        <v>0</v>
      </c>
      <c r="Q624" s="552">
        <v>0</v>
      </c>
      <c r="R624" s="552">
        <v>0</v>
      </c>
      <c r="S624" s="552">
        <v>0</v>
      </c>
      <c r="T624" s="552">
        <v>0</v>
      </c>
      <c r="U624" s="552">
        <v>0</v>
      </c>
      <c r="V624" s="552">
        <v>0</v>
      </c>
      <c r="W624" s="552">
        <v>0</v>
      </c>
      <c r="X624" s="554">
        <f>D624+E624+F624+G624+H624+N624+O624+P624+Q624+R624</f>
        <v>3</v>
      </c>
      <c r="Y624" s="554">
        <f>I624+J624+K624+L624+M624+S624+T624+U624+V624+W624</f>
        <v>0</v>
      </c>
      <c r="Z624" s="554">
        <f t="shared" si="132"/>
        <v>3</v>
      </c>
    </row>
    <row r="625" spans="1:26" ht="12.95" customHeight="1" collapsed="1">
      <c r="A625" s="777" t="s">
        <v>824</v>
      </c>
      <c r="B625" s="777"/>
      <c r="C625" s="777"/>
      <c r="D625" s="549">
        <f t="shared" ref="D625:Z625" si="138">+D626+D627+D628</f>
        <v>6</v>
      </c>
      <c r="E625" s="549">
        <f t="shared" si="138"/>
        <v>16</v>
      </c>
      <c r="F625" s="549">
        <f t="shared" si="138"/>
        <v>33</v>
      </c>
      <c r="G625" s="549">
        <f t="shared" si="138"/>
        <v>20</v>
      </c>
      <c r="H625" s="549">
        <f t="shared" si="138"/>
        <v>2442</v>
      </c>
      <c r="I625" s="549">
        <f t="shared" si="138"/>
        <v>4</v>
      </c>
      <c r="J625" s="549">
        <f t="shared" si="138"/>
        <v>8</v>
      </c>
      <c r="K625" s="549">
        <f t="shared" si="138"/>
        <v>15</v>
      </c>
      <c r="L625" s="549">
        <f t="shared" si="138"/>
        <v>16</v>
      </c>
      <c r="M625" s="549">
        <f t="shared" si="138"/>
        <v>1015</v>
      </c>
      <c r="N625" s="549">
        <f t="shared" si="138"/>
        <v>0</v>
      </c>
      <c r="O625" s="549">
        <f t="shared" si="138"/>
        <v>0</v>
      </c>
      <c r="P625" s="549">
        <f t="shared" si="138"/>
        <v>0</v>
      </c>
      <c r="Q625" s="549">
        <f t="shared" si="138"/>
        <v>0</v>
      </c>
      <c r="R625" s="549">
        <f t="shared" si="138"/>
        <v>96</v>
      </c>
      <c r="S625" s="549">
        <f t="shared" si="138"/>
        <v>0</v>
      </c>
      <c r="T625" s="549">
        <f t="shared" si="138"/>
        <v>0</v>
      </c>
      <c r="U625" s="549">
        <f t="shared" si="138"/>
        <v>3</v>
      </c>
      <c r="V625" s="549">
        <f t="shared" si="138"/>
        <v>0</v>
      </c>
      <c r="W625" s="549">
        <f t="shared" si="138"/>
        <v>30</v>
      </c>
      <c r="X625" s="550">
        <f t="shared" si="138"/>
        <v>2613</v>
      </c>
      <c r="Y625" s="550">
        <f t="shared" si="138"/>
        <v>1091</v>
      </c>
      <c r="Z625" s="550">
        <f t="shared" si="138"/>
        <v>3704</v>
      </c>
    </row>
    <row r="626" spans="1:26" ht="25.5" hidden="1" outlineLevel="1">
      <c r="A626" s="781" t="s">
        <v>824</v>
      </c>
      <c r="B626" s="781" t="s">
        <v>825</v>
      </c>
      <c r="C626" s="551" t="s">
        <v>826</v>
      </c>
      <c r="D626" s="553">
        <v>6</v>
      </c>
      <c r="E626" s="553">
        <v>16</v>
      </c>
      <c r="F626" s="553">
        <v>30</v>
      </c>
      <c r="G626" s="553">
        <v>20</v>
      </c>
      <c r="H626" s="553">
        <v>2315</v>
      </c>
      <c r="I626" s="553">
        <v>3</v>
      </c>
      <c r="J626" s="553">
        <v>8</v>
      </c>
      <c r="K626" s="553">
        <v>15</v>
      </c>
      <c r="L626" s="553">
        <v>16</v>
      </c>
      <c r="M626" s="553">
        <v>1003</v>
      </c>
      <c r="N626" s="553">
        <v>0</v>
      </c>
      <c r="O626" s="553">
        <v>0</v>
      </c>
      <c r="P626" s="553">
        <v>0</v>
      </c>
      <c r="Q626" s="553">
        <v>0</v>
      </c>
      <c r="R626" s="553">
        <v>96</v>
      </c>
      <c r="S626" s="553">
        <v>0</v>
      </c>
      <c r="T626" s="553">
        <v>0</v>
      </c>
      <c r="U626" s="553">
        <v>3</v>
      </c>
      <c r="V626" s="553">
        <v>0</v>
      </c>
      <c r="W626" s="553">
        <v>30</v>
      </c>
      <c r="X626" s="554">
        <f>D626+E626+F626+G626+H626+N626+O626+P626+Q626+R626</f>
        <v>2483</v>
      </c>
      <c r="Y626" s="554">
        <f>I626+J626+K626+L626+M626+S626+T626+U626+V626+W626</f>
        <v>1078</v>
      </c>
      <c r="Z626" s="554">
        <f t="shared" si="132"/>
        <v>3561</v>
      </c>
    </row>
    <row r="627" spans="1:26" ht="63.75" hidden="1" outlineLevel="1">
      <c r="A627" s="781"/>
      <c r="B627" s="781"/>
      <c r="C627" s="551" t="s">
        <v>827</v>
      </c>
      <c r="D627" s="552">
        <v>0</v>
      </c>
      <c r="E627" s="552">
        <v>0</v>
      </c>
      <c r="F627" s="552">
        <v>3</v>
      </c>
      <c r="G627" s="552">
        <v>0</v>
      </c>
      <c r="H627" s="553">
        <v>127</v>
      </c>
      <c r="I627" s="552">
        <v>0</v>
      </c>
      <c r="J627" s="552">
        <v>0</v>
      </c>
      <c r="K627" s="552">
        <v>0</v>
      </c>
      <c r="L627" s="552">
        <v>0</v>
      </c>
      <c r="M627" s="553">
        <v>6</v>
      </c>
      <c r="N627" s="552">
        <v>0</v>
      </c>
      <c r="O627" s="552">
        <v>0</v>
      </c>
      <c r="P627" s="552">
        <v>0</v>
      </c>
      <c r="Q627" s="552">
        <v>0</v>
      </c>
      <c r="R627" s="553">
        <v>0</v>
      </c>
      <c r="S627" s="552">
        <v>0</v>
      </c>
      <c r="T627" s="552">
        <v>0</v>
      </c>
      <c r="U627" s="552">
        <v>0</v>
      </c>
      <c r="V627" s="552">
        <v>0</v>
      </c>
      <c r="W627" s="553">
        <v>0</v>
      </c>
      <c r="X627" s="554">
        <f>D627+E627+F627+G627+H627+N627+O627+P627+Q627+R627</f>
        <v>130</v>
      </c>
      <c r="Y627" s="554">
        <f>I627+J627+K627+L627+M627+S627+T627+U627+V627+W627</f>
        <v>6</v>
      </c>
      <c r="Z627" s="554">
        <f t="shared" si="132"/>
        <v>136</v>
      </c>
    </row>
    <row r="628" spans="1:26" ht="63.75" hidden="1" outlineLevel="1">
      <c r="A628" s="781"/>
      <c r="B628" s="551" t="s">
        <v>828</v>
      </c>
      <c r="C628" s="551" t="s">
        <v>829</v>
      </c>
      <c r="D628" s="552">
        <v>0</v>
      </c>
      <c r="E628" s="552">
        <v>0</v>
      </c>
      <c r="F628" s="552">
        <v>0</v>
      </c>
      <c r="G628" s="552">
        <v>0</v>
      </c>
      <c r="H628" s="552">
        <v>0</v>
      </c>
      <c r="I628" s="552">
        <v>1</v>
      </c>
      <c r="J628" s="552">
        <v>0</v>
      </c>
      <c r="K628" s="552">
        <v>0</v>
      </c>
      <c r="L628" s="552">
        <v>0</v>
      </c>
      <c r="M628" s="552">
        <v>6</v>
      </c>
      <c r="N628" s="552">
        <v>0</v>
      </c>
      <c r="O628" s="552">
        <v>0</v>
      </c>
      <c r="P628" s="552">
        <v>0</v>
      </c>
      <c r="Q628" s="552">
        <v>0</v>
      </c>
      <c r="R628" s="552">
        <v>0</v>
      </c>
      <c r="S628" s="552">
        <v>0</v>
      </c>
      <c r="T628" s="552">
        <v>0</v>
      </c>
      <c r="U628" s="552">
        <v>0</v>
      </c>
      <c r="V628" s="552">
        <v>0</v>
      </c>
      <c r="W628" s="552">
        <v>0</v>
      </c>
      <c r="X628" s="554">
        <f>D628+E628+F628+G628+H628+N628+O628+P628+Q628+R628</f>
        <v>0</v>
      </c>
      <c r="Y628" s="554">
        <f>I628+J628+K628+L628+M628+S628+T628+U628+V628+W628</f>
        <v>7</v>
      </c>
      <c r="Z628" s="554">
        <f t="shared" si="132"/>
        <v>7</v>
      </c>
    </row>
    <row r="629" spans="1:26" ht="12.95" customHeight="1" collapsed="1">
      <c r="A629" s="777" t="s">
        <v>830</v>
      </c>
      <c r="B629" s="777"/>
      <c r="C629" s="777"/>
      <c r="D629" s="549">
        <f t="shared" ref="D629:Z629" si="139">SUM(D630:D633)</f>
        <v>1</v>
      </c>
      <c r="E629" s="549">
        <f t="shared" si="139"/>
        <v>0</v>
      </c>
      <c r="F629" s="549">
        <f t="shared" si="139"/>
        <v>6</v>
      </c>
      <c r="G629" s="549">
        <f t="shared" si="139"/>
        <v>0</v>
      </c>
      <c r="H629" s="549">
        <f t="shared" si="139"/>
        <v>1049</v>
      </c>
      <c r="I629" s="549">
        <f t="shared" si="139"/>
        <v>1</v>
      </c>
      <c r="J629" s="549">
        <f t="shared" si="139"/>
        <v>4</v>
      </c>
      <c r="K629" s="549">
        <f t="shared" si="139"/>
        <v>0</v>
      </c>
      <c r="L629" s="549">
        <f t="shared" si="139"/>
        <v>0</v>
      </c>
      <c r="M629" s="549">
        <f t="shared" si="139"/>
        <v>150</v>
      </c>
      <c r="N629" s="549">
        <f t="shared" si="139"/>
        <v>0</v>
      </c>
      <c r="O629" s="549">
        <f t="shared" si="139"/>
        <v>0</v>
      </c>
      <c r="P629" s="549">
        <f t="shared" si="139"/>
        <v>0</v>
      </c>
      <c r="Q629" s="549">
        <f t="shared" si="139"/>
        <v>0</v>
      </c>
      <c r="R629" s="549">
        <f t="shared" si="139"/>
        <v>30</v>
      </c>
      <c r="S629" s="549">
        <f t="shared" si="139"/>
        <v>0</v>
      </c>
      <c r="T629" s="549">
        <f t="shared" si="139"/>
        <v>0</v>
      </c>
      <c r="U629" s="549">
        <f t="shared" si="139"/>
        <v>0</v>
      </c>
      <c r="V629" s="549">
        <f t="shared" si="139"/>
        <v>0</v>
      </c>
      <c r="W629" s="549">
        <f t="shared" si="139"/>
        <v>7</v>
      </c>
      <c r="X629" s="550">
        <f t="shared" si="139"/>
        <v>1086</v>
      </c>
      <c r="Y629" s="550">
        <f t="shared" si="139"/>
        <v>162</v>
      </c>
      <c r="Z629" s="550">
        <f t="shared" si="139"/>
        <v>1248</v>
      </c>
    </row>
    <row r="630" spans="1:26" ht="51" hidden="1" outlineLevel="1">
      <c r="A630" s="781" t="s">
        <v>830</v>
      </c>
      <c r="B630" s="551" t="s">
        <v>831</v>
      </c>
      <c r="C630" s="551" t="s">
        <v>832</v>
      </c>
      <c r="D630" s="552">
        <v>0</v>
      </c>
      <c r="E630" s="552">
        <v>0</v>
      </c>
      <c r="F630" s="552">
        <v>0</v>
      </c>
      <c r="G630" s="553">
        <v>0</v>
      </c>
      <c r="H630" s="553">
        <v>453</v>
      </c>
      <c r="I630" s="552">
        <v>0</v>
      </c>
      <c r="J630" s="552">
        <v>2</v>
      </c>
      <c r="K630" s="552">
        <v>0</v>
      </c>
      <c r="L630" s="552">
        <v>0</v>
      </c>
      <c r="M630" s="552">
        <v>18</v>
      </c>
      <c r="N630" s="552">
        <v>0</v>
      </c>
      <c r="O630" s="552">
        <v>0</v>
      </c>
      <c r="P630" s="552">
        <v>0</v>
      </c>
      <c r="Q630" s="553">
        <v>0</v>
      </c>
      <c r="R630" s="553">
        <v>6</v>
      </c>
      <c r="S630" s="552">
        <v>0</v>
      </c>
      <c r="T630" s="552">
        <v>0</v>
      </c>
      <c r="U630" s="552">
        <v>0</v>
      </c>
      <c r="V630" s="552">
        <v>0</v>
      </c>
      <c r="W630" s="552">
        <v>0</v>
      </c>
      <c r="X630" s="554">
        <f>D630+E630+F630+G630+H630+N630+O630+P630+Q630+R630</f>
        <v>459</v>
      </c>
      <c r="Y630" s="554">
        <f>I630+J630+K630+L630+M630+S630+T630+U630+V630+W630</f>
        <v>20</v>
      </c>
      <c r="Z630" s="554">
        <f t="shared" si="132"/>
        <v>479</v>
      </c>
    </row>
    <row r="631" spans="1:26" ht="51" hidden="1" outlineLevel="1">
      <c r="A631" s="781"/>
      <c r="B631" s="551" t="s">
        <v>833</v>
      </c>
      <c r="C631" s="551" t="s">
        <v>834</v>
      </c>
      <c r="D631" s="552">
        <v>0</v>
      </c>
      <c r="E631" s="552">
        <v>0</v>
      </c>
      <c r="F631" s="552">
        <v>0</v>
      </c>
      <c r="G631" s="552">
        <v>0</v>
      </c>
      <c r="H631" s="553">
        <v>164</v>
      </c>
      <c r="I631" s="552">
        <v>0</v>
      </c>
      <c r="J631" s="552">
        <v>0</v>
      </c>
      <c r="K631" s="553">
        <v>0</v>
      </c>
      <c r="L631" s="552">
        <v>0</v>
      </c>
      <c r="M631" s="553">
        <v>100</v>
      </c>
      <c r="N631" s="552">
        <v>0</v>
      </c>
      <c r="O631" s="552">
        <v>0</v>
      </c>
      <c r="P631" s="552">
        <v>0</v>
      </c>
      <c r="Q631" s="552">
        <v>0</v>
      </c>
      <c r="R631" s="553">
        <v>19</v>
      </c>
      <c r="S631" s="552">
        <v>0</v>
      </c>
      <c r="T631" s="552">
        <v>0</v>
      </c>
      <c r="U631" s="553">
        <v>0</v>
      </c>
      <c r="V631" s="552">
        <v>0</v>
      </c>
      <c r="W631" s="553">
        <v>7</v>
      </c>
      <c r="X631" s="554">
        <f>D631+E631+F631+G631+H631+N631+O631+P631+Q631+R631</f>
        <v>183</v>
      </c>
      <c r="Y631" s="554">
        <f>I631+J631+K631+L631+M631+S631+T631+U631+V631+W631</f>
        <v>107</v>
      </c>
      <c r="Z631" s="554">
        <f t="shared" si="132"/>
        <v>290</v>
      </c>
    </row>
    <row r="632" spans="1:26" ht="51" hidden="1" outlineLevel="1">
      <c r="A632" s="781"/>
      <c r="B632" s="551" t="s">
        <v>835</v>
      </c>
      <c r="C632" s="551" t="s">
        <v>836</v>
      </c>
      <c r="D632" s="552">
        <v>0</v>
      </c>
      <c r="E632" s="552">
        <v>0</v>
      </c>
      <c r="F632" s="552">
        <v>0</v>
      </c>
      <c r="G632" s="552">
        <v>0</v>
      </c>
      <c r="H632" s="552">
        <v>0</v>
      </c>
      <c r="I632" s="552">
        <v>0</v>
      </c>
      <c r="J632" s="552">
        <v>0</v>
      </c>
      <c r="K632" s="552">
        <v>0</v>
      </c>
      <c r="L632" s="552">
        <v>0</v>
      </c>
      <c r="M632" s="552">
        <v>0</v>
      </c>
      <c r="N632" s="552">
        <v>0</v>
      </c>
      <c r="O632" s="552">
        <v>0</v>
      </c>
      <c r="P632" s="552">
        <v>0</v>
      </c>
      <c r="Q632" s="552">
        <v>0</v>
      </c>
      <c r="R632" s="552">
        <v>0</v>
      </c>
      <c r="S632" s="552">
        <v>0</v>
      </c>
      <c r="T632" s="552">
        <v>0</v>
      </c>
      <c r="U632" s="552">
        <v>0</v>
      </c>
      <c r="V632" s="552">
        <v>0</v>
      </c>
      <c r="W632" s="552">
        <v>0</v>
      </c>
      <c r="X632" s="554">
        <f>D632+E632+F632+G632+H632+N632+O632+P632+Q632+R632</f>
        <v>0</v>
      </c>
      <c r="Y632" s="554">
        <f>I632+J632+K632+L632+M632+S632+T632+U632+V632+W632</f>
        <v>0</v>
      </c>
      <c r="Z632" s="554">
        <f t="shared" si="132"/>
        <v>0</v>
      </c>
    </row>
    <row r="633" spans="1:26" ht="114.75" hidden="1" outlineLevel="1">
      <c r="A633" s="781"/>
      <c r="B633" s="551" t="s">
        <v>837</v>
      </c>
      <c r="C633" s="551" t="s">
        <v>838</v>
      </c>
      <c r="D633" s="553">
        <v>1</v>
      </c>
      <c r="E633" s="552">
        <v>0</v>
      </c>
      <c r="F633" s="552">
        <v>6</v>
      </c>
      <c r="G633" s="552">
        <v>0</v>
      </c>
      <c r="H633" s="553">
        <v>432</v>
      </c>
      <c r="I633" s="552">
        <v>1</v>
      </c>
      <c r="J633" s="552">
        <v>2</v>
      </c>
      <c r="K633" s="552">
        <v>0</v>
      </c>
      <c r="L633" s="552">
        <v>0</v>
      </c>
      <c r="M633" s="553">
        <v>32</v>
      </c>
      <c r="N633" s="553">
        <v>0</v>
      </c>
      <c r="O633" s="552">
        <v>0</v>
      </c>
      <c r="P633" s="552">
        <v>0</v>
      </c>
      <c r="Q633" s="552">
        <v>0</v>
      </c>
      <c r="R633" s="553">
        <v>5</v>
      </c>
      <c r="S633" s="552">
        <v>0</v>
      </c>
      <c r="T633" s="552">
        <v>0</v>
      </c>
      <c r="U633" s="552">
        <v>0</v>
      </c>
      <c r="V633" s="552">
        <v>0</v>
      </c>
      <c r="W633" s="553">
        <v>0</v>
      </c>
      <c r="X633" s="554">
        <f>D633+E633+F633+G633+H633+N633+O633+P633+Q633+R633</f>
        <v>444</v>
      </c>
      <c r="Y633" s="554">
        <f>I633+J633+K633+L633+M633+S633+T633+U633+V633+W633</f>
        <v>35</v>
      </c>
      <c r="Z633" s="554">
        <f t="shared" si="132"/>
        <v>479</v>
      </c>
    </row>
    <row r="634" spans="1:26" ht="12.95" customHeight="1" collapsed="1">
      <c r="A634" s="777" t="s">
        <v>839</v>
      </c>
      <c r="B634" s="777"/>
      <c r="C634" s="777"/>
      <c r="D634" s="549">
        <v>2</v>
      </c>
      <c r="E634" s="549">
        <v>2</v>
      </c>
      <c r="F634" s="549">
        <v>6</v>
      </c>
      <c r="G634" s="549">
        <v>0</v>
      </c>
      <c r="H634" s="549">
        <v>60</v>
      </c>
      <c r="I634" s="549">
        <v>0</v>
      </c>
      <c r="J634" s="549">
        <v>4</v>
      </c>
      <c r="K634" s="549">
        <v>3</v>
      </c>
      <c r="L634" s="549">
        <v>0</v>
      </c>
      <c r="M634" s="549">
        <v>40</v>
      </c>
      <c r="N634" s="549">
        <v>0</v>
      </c>
      <c r="O634" s="549">
        <v>0</v>
      </c>
      <c r="P634" s="549">
        <v>0</v>
      </c>
      <c r="Q634" s="549">
        <v>0</v>
      </c>
      <c r="R634" s="549">
        <v>0</v>
      </c>
      <c r="S634" s="549">
        <v>0</v>
      </c>
      <c r="T634" s="549">
        <v>0</v>
      </c>
      <c r="U634" s="549">
        <v>0</v>
      </c>
      <c r="V634" s="549">
        <v>0</v>
      </c>
      <c r="W634" s="549">
        <v>3</v>
      </c>
      <c r="X634" s="550">
        <f>D634+E634+F634+G634+H634+N634+O634+P634+Q634+R634</f>
        <v>70</v>
      </c>
      <c r="Y634" s="550">
        <f>I634+J634+K634+L634+M634+S634+T634+U634+V634+W634</f>
        <v>50</v>
      </c>
      <c r="Z634" s="550">
        <f t="shared" si="132"/>
        <v>120</v>
      </c>
    </row>
    <row r="635" spans="1:26" ht="12.95" customHeight="1">
      <c r="A635" s="777" t="s">
        <v>840</v>
      </c>
      <c r="B635" s="777"/>
      <c r="C635" s="777"/>
      <c r="D635" s="549">
        <f t="shared" ref="D635:Z635" si="140">SUM(D636:D647)</f>
        <v>2</v>
      </c>
      <c r="E635" s="549">
        <f t="shared" si="140"/>
        <v>10</v>
      </c>
      <c r="F635" s="549">
        <f t="shared" si="140"/>
        <v>24</v>
      </c>
      <c r="G635" s="549">
        <f t="shared" si="140"/>
        <v>16</v>
      </c>
      <c r="H635" s="549">
        <f t="shared" si="140"/>
        <v>1281</v>
      </c>
      <c r="I635" s="549">
        <f t="shared" si="140"/>
        <v>0</v>
      </c>
      <c r="J635" s="549">
        <f t="shared" si="140"/>
        <v>0</v>
      </c>
      <c r="K635" s="549">
        <f t="shared" si="140"/>
        <v>3</v>
      </c>
      <c r="L635" s="549">
        <f t="shared" si="140"/>
        <v>0</v>
      </c>
      <c r="M635" s="549">
        <f t="shared" si="140"/>
        <v>69</v>
      </c>
      <c r="N635" s="549">
        <f t="shared" si="140"/>
        <v>0</v>
      </c>
      <c r="O635" s="549">
        <f t="shared" si="140"/>
        <v>0</v>
      </c>
      <c r="P635" s="549">
        <f t="shared" si="140"/>
        <v>0</v>
      </c>
      <c r="Q635" s="549">
        <f t="shared" si="140"/>
        <v>0</v>
      </c>
      <c r="R635" s="549">
        <f t="shared" si="140"/>
        <v>24</v>
      </c>
      <c r="S635" s="549">
        <f t="shared" si="140"/>
        <v>0</v>
      </c>
      <c r="T635" s="549">
        <f t="shared" si="140"/>
        <v>0</v>
      </c>
      <c r="U635" s="549">
        <f t="shared" si="140"/>
        <v>0</v>
      </c>
      <c r="V635" s="549">
        <f t="shared" si="140"/>
        <v>0</v>
      </c>
      <c r="W635" s="549">
        <f t="shared" si="140"/>
        <v>0</v>
      </c>
      <c r="X635" s="550">
        <f t="shared" si="140"/>
        <v>1357</v>
      </c>
      <c r="Y635" s="550">
        <f t="shared" si="140"/>
        <v>72</v>
      </c>
      <c r="Z635" s="550">
        <f t="shared" si="140"/>
        <v>1429</v>
      </c>
    </row>
    <row r="636" spans="1:26" ht="63.75" hidden="1" outlineLevel="1">
      <c r="A636" s="781" t="s">
        <v>840</v>
      </c>
      <c r="B636" s="781" t="s">
        <v>841</v>
      </c>
      <c r="C636" s="551" t="s">
        <v>842</v>
      </c>
      <c r="D636" s="553">
        <v>0</v>
      </c>
      <c r="E636" s="553">
        <v>4</v>
      </c>
      <c r="F636" s="553">
        <v>12</v>
      </c>
      <c r="G636" s="552">
        <v>4</v>
      </c>
      <c r="H636" s="553">
        <v>321</v>
      </c>
      <c r="I636" s="552">
        <v>0</v>
      </c>
      <c r="J636" s="553">
        <v>0</v>
      </c>
      <c r="K636" s="553">
        <v>0</v>
      </c>
      <c r="L636" s="552">
        <v>0</v>
      </c>
      <c r="M636" s="553">
        <v>39</v>
      </c>
      <c r="N636" s="553">
        <v>0</v>
      </c>
      <c r="O636" s="553">
        <v>0</v>
      </c>
      <c r="P636" s="553">
        <v>0</v>
      </c>
      <c r="Q636" s="552">
        <v>0</v>
      </c>
      <c r="R636" s="553">
        <v>8</v>
      </c>
      <c r="S636" s="552">
        <v>0</v>
      </c>
      <c r="T636" s="553">
        <v>0</v>
      </c>
      <c r="U636" s="553">
        <v>0</v>
      </c>
      <c r="V636" s="552">
        <v>0</v>
      </c>
      <c r="W636" s="553">
        <v>0</v>
      </c>
      <c r="X636" s="554">
        <f t="shared" ref="X636:X647" si="141">D636+E636+F636+G636+H636+N636+O636+P636+Q636+R636</f>
        <v>349</v>
      </c>
      <c r="Y636" s="554">
        <f t="shared" ref="Y636:Y647" si="142">I636+J636+K636+L636+M636+S636+T636+U636+V636+W636</f>
        <v>39</v>
      </c>
      <c r="Z636" s="554">
        <f t="shared" si="132"/>
        <v>388</v>
      </c>
    </row>
    <row r="637" spans="1:26" ht="38.25" hidden="1" outlineLevel="1">
      <c r="A637" s="781"/>
      <c r="B637" s="781"/>
      <c r="C637" s="551" t="s">
        <v>843</v>
      </c>
      <c r="D637" s="553">
        <v>2</v>
      </c>
      <c r="E637" s="553">
        <v>6</v>
      </c>
      <c r="F637" s="553">
        <v>9</v>
      </c>
      <c r="G637" s="552">
        <v>12</v>
      </c>
      <c r="H637" s="553">
        <v>804</v>
      </c>
      <c r="I637" s="552">
        <v>0</v>
      </c>
      <c r="J637" s="552">
        <v>0</v>
      </c>
      <c r="K637" s="553">
        <v>3</v>
      </c>
      <c r="L637" s="552">
        <v>0</v>
      </c>
      <c r="M637" s="552">
        <v>30</v>
      </c>
      <c r="N637" s="553">
        <v>0</v>
      </c>
      <c r="O637" s="553">
        <v>0</v>
      </c>
      <c r="P637" s="553">
        <v>0</v>
      </c>
      <c r="Q637" s="552">
        <v>0</v>
      </c>
      <c r="R637" s="553">
        <v>16</v>
      </c>
      <c r="S637" s="552">
        <v>0</v>
      </c>
      <c r="T637" s="552">
        <v>0</v>
      </c>
      <c r="U637" s="553">
        <v>0</v>
      </c>
      <c r="V637" s="552">
        <v>0</v>
      </c>
      <c r="W637" s="552">
        <v>0</v>
      </c>
      <c r="X637" s="554">
        <f t="shared" si="141"/>
        <v>849</v>
      </c>
      <c r="Y637" s="554">
        <f t="shared" si="142"/>
        <v>33</v>
      </c>
      <c r="Z637" s="554">
        <f t="shared" si="132"/>
        <v>882</v>
      </c>
    </row>
    <row r="638" spans="1:26" ht="51" hidden="1" outlineLevel="1">
      <c r="A638" s="781"/>
      <c r="B638" s="781" t="s">
        <v>844</v>
      </c>
      <c r="C638" s="551" t="s">
        <v>845</v>
      </c>
      <c r="D638" s="552">
        <v>0</v>
      </c>
      <c r="E638" s="552">
        <v>0</v>
      </c>
      <c r="F638" s="552">
        <v>0</v>
      </c>
      <c r="G638" s="552">
        <v>0</v>
      </c>
      <c r="H638" s="552">
        <v>0</v>
      </c>
      <c r="I638" s="552">
        <v>0</v>
      </c>
      <c r="J638" s="552">
        <v>0</v>
      </c>
      <c r="K638" s="552">
        <v>0</v>
      </c>
      <c r="L638" s="552">
        <v>0</v>
      </c>
      <c r="M638" s="552">
        <v>0</v>
      </c>
      <c r="N638" s="552">
        <v>0</v>
      </c>
      <c r="O638" s="552">
        <v>0</v>
      </c>
      <c r="P638" s="552">
        <v>0</v>
      </c>
      <c r="Q638" s="552">
        <v>0</v>
      </c>
      <c r="R638" s="552">
        <v>0</v>
      </c>
      <c r="S638" s="552">
        <v>0</v>
      </c>
      <c r="T638" s="552">
        <v>0</v>
      </c>
      <c r="U638" s="552">
        <v>0</v>
      </c>
      <c r="V638" s="552">
        <v>0</v>
      </c>
      <c r="W638" s="552">
        <v>0</v>
      </c>
      <c r="X638" s="554">
        <f t="shared" si="141"/>
        <v>0</v>
      </c>
      <c r="Y638" s="554">
        <f t="shared" si="142"/>
        <v>0</v>
      </c>
      <c r="Z638" s="554">
        <f t="shared" si="132"/>
        <v>0</v>
      </c>
    </row>
    <row r="639" spans="1:26" ht="25.5" hidden="1" outlineLevel="1">
      <c r="A639" s="781"/>
      <c r="B639" s="781"/>
      <c r="C639" s="551" t="s">
        <v>846</v>
      </c>
      <c r="D639" s="552">
        <v>0</v>
      </c>
      <c r="E639" s="552">
        <v>0</v>
      </c>
      <c r="F639" s="552">
        <v>0</v>
      </c>
      <c r="G639" s="552">
        <v>0</v>
      </c>
      <c r="H639" s="552">
        <v>6</v>
      </c>
      <c r="I639" s="552">
        <v>0</v>
      </c>
      <c r="J639" s="552">
        <v>0</v>
      </c>
      <c r="K639" s="552">
        <v>0</v>
      </c>
      <c r="L639" s="552">
        <v>0</v>
      </c>
      <c r="M639" s="552">
        <v>0</v>
      </c>
      <c r="N639" s="552">
        <v>0</v>
      </c>
      <c r="O639" s="552">
        <v>0</v>
      </c>
      <c r="P639" s="552">
        <v>0</v>
      </c>
      <c r="Q639" s="552">
        <v>0</v>
      </c>
      <c r="R639" s="552">
        <v>0</v>
      </c>
      <c r="S639" s="552">
        <v>0</v>
      </c>
      <c r="T639" s="552">
        <v>0</v>
      </c>
      <c r="U639" s="552">
        <v>0</v>
      </c>
      <c r="V639" s="552">
        <v>0</v>
      </c>
      <c r="W639" s="552">
        <v>0</v>
      </c>
      <c r="X639" s="554">
        <f t="shared" si="141"/>
        <v>6</v>
      </c>
      <c r="Y639" s="554">
        <f t="shared" si="142"/>
        <v>0</v>
      </c>
      <c r="Z639" s="554">
        <f t="shared" si="132"/>
        <v>6</v>
      </c>
    </row>
    <row r="640" spans="1:26" ht="76.5" hidden="1" outlineLevel="1">
      <c r="A640" s="781"/>
      <c r="B640" s="781"/>
      <c r="C640" s="551" t="s">
        <v>847</v>
      </c>
      <c r="D640" s="552">
        <v>0</v>
      </c>
      <c r="E640" s="552">
        <v>0</v>
      </c>
      <c r="F640" s="552">
        <v>0</v>
      </c>
      <c r="G640" s="552">
        <v>0</v>
      </c>
      <c r="H640" s="552">
        <v>0</v>
      </c>
      <c r="I640" s="552">
        <v>0</v>
      </c>
      <c r="J640" s="552">
        <v>0</v>
      </c>
      <c r="K640" s="552">
        <v>0</v>
      </c>
      <c r="L640" s="552">
        <v>0</v>
      </c>
      <c r="M640" s="552">
        <v>0</v>
      </c>
      <c r="N640" s="552">
        <v>0</v>
      </c>
      <c r="O640" s="552">
        <v>0</v>
      </c>
      <c r="P640" s="552">
        <v>0</v>
      </c>
      <c r="Q640" s="552">
        <v>0</v>
      </c>
      <c r="R640" s="552">
        <v>0</v>
      </c>
      <c r="S640" s="552">
        <v>0</v>
      </c>
      <c r="T640" s="552">
        <v>0</v>
      </c>
      <c r="U640" s="552">
        <v>0</v>
      </c>
      <c r="V640" s="552">
        <v>0</v>
      </c>
      <c r="W640" s="552">
        <v>0</v>
      </c>
      <c r="X640" s="554">
        <f t="shared" si="141"/>
        <v>0</v>
      </c>
      <c r="Y640" s="554">
        <f t="shared" si="142"/>
        <v>0</v>
      </c>
      <c r="Z640" s="554">
        <f t="shared" si="132"/>
        <v>0</v>
      </c>
    </row>
    <row r="641" spans="1:26" ht="51" hidden="1" outlineLevel="1">
      <c r="A641" s="781"/>
      <c r="B641" s="781" t="s">
        <v>848</v>
      </c>
      <c r="C641" s="551" t="s">
        <v>849</v>
      </c>
      <c r="D641" s="552">
        <v>0</v>
      </c>
      <c r="E641" s="552">
        <v>0</v>
      </c>
      <c r="F641" s="552">
        <v>0</v>
      </c>
      <c r="G641" s="553">
        <v>0</v>
      </c>
      <c r="H641" s="553">
        <v>13</v>
      </c>
      <c r="I641" s="552">
        <v>0</v>
      </c>
      <c r="J641" s="552">
        <v>0</v>
      </c>
      <c r="K641" s="552">
        <v>0</v>
      </c>
      <c r="L641" s="552">
        <v>0</v>
      </c>
      <c r="M641" s="552">
        <v>0</v>
      </c>
      <c r="N641" s="552">
        <v>0</v>
      </c>
      <c r="O641" s="552">
        <v>0</v>
      </c>
      <c r="P641" s="552">
        <v>0</v>
      </c>
      <c r="Q641" s="553">
        <v>0</v>
      </c>
      <c r="R641" s="553">
        <v>0</v>
      </c>
      <c r="S641" s="552">
        <v>0</v>
      </c>
      <c r="T641" s="552">
        <v>0</v>
      </c>
      <c r="U641" s="552">
        <v>0</v>
      </c>
      <c r="V641" s="552">
        <v>0</v>
      </c>
      <c r="W641" s="552">
        <v>0</v>
      </c>
      <c r="X641" s="554">
        <f t="shared" si="141"/>
        <v>13</v>
      </c>
      <c r="Y641" s="554">
        <f t="shared" si="142"/>
        <v>0</v>
      </c>
      <c r="Z641" s="554">
        <f t="shared" si="132"/>
        <v>13</v>
      </c>
    </row>
    <row r="642" spans="1:26" ht="63.75" hidden="1" outlineLevel="1">
      <c r="A642" s="781"/>
      <c r="B642" s="781"/>
      <c r="C642" s="551" t="s">
        <v>850</v>
      </c>
      <c r="D642" s="552">
        <v>0</v>
      </c>
      <c r="E642" s="552">
        <v>0</v>
      </c>
      <c r="F642" s="552">
        <v>3</v>
      </c>
      <c r="G642" s="552">
        <v>0</v>
      </c>
      <c r="H642" s="553">
        <v>112</v>
      </c>
      <c r="I642" s="552">
        <v>0</v>
      </c>
      <c r="J642" s="552">
        <v>0</v>
      </c>
      <c r="K642" s="552">
        <v>0</v>
      </c>
      <c r="L642" s="552">
        <v>0</v>
      </c>
      <c r="M642" s="552">
        <v>0</v>
      </c>
      <c r="N642" s="552">
        <v>0</v>
      </c>
      <c r="O642" s="552">
        <v>0</v>
      </c>
      <c r="P642" s="552">
        <v>0</v>
      </c>
      <c r="Q642" s="552">
        <v>0</v>
      </c>
      <c r="R642" s="553">
        <v>0</v>
      </c>
      <c r="S642" s="552">
        <v>0</v>
      </c>
      <c r="T642" s="552">
        <v>0</v>
      </c>
      <c r="U642" s="552">
        <v>0</v>
      </c>
      <c r="V642" s="552">
        <v>0</v>
      </c>
      <c r="W642" s="552">
        <v>0</v>
      </c>
      <c r="X642" s="554">
        <f t="shared" si="141"/>
        <v>115</v>
      </c>
      <c r="Y642" s="554">
        <f t="shared" si="142"/>
        <v>0</v>
      </c>
      <c r="Z642" s="554">
        <f t="shared" si="132"/>
        <v>115</v>
      </c>
    </row>
    <row r="643" spans="1:26" ht="63.75" hidden="1" outlineLevel="1">
      <c r="A643" s="781"/>
      <c r="B643" s="781"/>
      <c r="C643" s="551" t="s">
        <v>851</v>
      </c>
      <c r="D643" s="552">
        <v>0</v>
      </c>
      <c r="E643" s="552">
        <v>0</v>
      </c>
      <c r="F643" s="552">
        <v>0</v>
      </c>
      <c r="G643" s="552">
        <v>0</v>
      </c>
      <c r="H643" s="552">
        <v>0</v>
      </c>
      <c r="I643" s="552">
        <v>0</v>
      </c>
      <c r="J643" s="552">
        <v>0</v>
      </c>
      <c r="K643" s="552">
        <v>0</v>
      </c>
      <c r="L643" s="552">
        <v>0</v>
      </c>
      <c r="M643" s="552">
        <v>0</v>
      </c>
      <c r="N643" s="552">
        <v>0</v>
      </c>
      <c r="O643" s="552">
        <v>0</v>
      </c>
      <c r="P643" s="552">
        <v>0</v>
      </c>
      <c r="Q643" s="552">
        <v>0</v>
      </c>
      <c r="R643" s="552">
        <v>0</v>
      </c>
      <c r="S643" s="552">
        <v>0</v>
      </c>
      <c r="T643" s="552">
        <v>0</v>
      </c>
      <c r="U643" s="552">
        <v>0</v>
      </c>
      <c r="V643" s="552">
        <v>0</v>
      </c>
      <c r="W643" s="552">
        <v>0</v>
      </c>
      <c r="X643" s="554">
        <f t="shared" si="141"/>
        <v>0</v>
      </c>
      <c r="Y643" s="554">
        <f t="shared" si="142"/>
        <v>0</v>
      </c>
      <c r="Z643" s="554">
        <f t="shared" si="132"/>
        <v>0</v>
      </c>
    </row>
    <row r="644" spans="1:26" ht="51" hidden="1" outlineLevel="1">
      <c r="A644" s="781"/>
      <c r="B644" s="781"/>
      <c r="C644" s="551" t="s">
        <v>852</v>
      </c>
      <c r="D644" s="552">
        <v>0</v>
      </c>
      <c r="E644" s="552">
        <v>0</v>
      </c>
      <c r="F644" s="552">
        <v>0</v>
      </c>
      <c r="G644" s="552">
        <v>0</v>
      </c>
      <c r="H644" s="553">
        <v>0</v>
      </c>
      <c r="I644" s="552">
        <v>0</v>
      </c>
      <c r="J644" s="552">
        <v>0</v>
      </c>
      <c r="K644" s="552">
        <v>0</v>
      </c>
      <c r="L644" s="552">
        <v>0</v>
      </c>
      <c r="M644" s="552">
        <v>0</v>
      </c>
      <c r="N644" s="552">
        <v>0</v>
      </c>
      <c r="O644" s="552">
        <v>0</v>
      </c>
      <c r="P644" s="552">
        <v>0</v>
      </c>
      <c r="Q644" s="552">
        <v>0</v>
      </c>
      <c r="R644" s="553">
        <v>0</v>
      </c>
      <c r="S644" s="552">
        <v>0</v>
      </c>
      <c r="T644" s="552">
        <v>0</v>
      </c>
      <c r="U644" s="552">
        <v>0</v>
      </c>
      <c r="V644" s="552">
        <v>0</v>
      </c>
      <c r="W644" s="552">
        <v>0</v>
      </c>
      <c r="X644" s="554">
        <f t="shared" si="141"/>
        <v>0</v>
      </c>
      <c r="Y644" s="554">
        <f t="shared" si="142"/>
        <v>0</v>
      </c>
      <c r="Z644" s="554">
        <f t="shared" si="132"/>
        <v>0</v>
      </c>
    </row>
    <row r="645" spans="1:26" ht="51" hidden="1" outlineLevel="1">
      <c r="A645" s="781"/>
      <c r="B645" s="781"/>
      <c r="C645" s="551" t="s">
        <v>853</v>
      </c>
      <c r="D645" s="552">
        <v>0</v>
      </c>
      <c r="E645" s="552">
        <v>0</v>
      </c>
      <c r="F645" s="552">
        <v>0</v>
      </c>
      <c r="G645" s="552">
        <v>0</v>
      </c>
      <c r="H645" s="552">
        <v>0</v>
      </c>
      <c r="I645" s="552">
        <v>0</v>
      </c>
      <c r="J645" s="552">
        <v>0</v>
      </c>
      <c r="K645" s="552">
        <v>0</v>
      </c>
      <c r="L645" s="552">
        <v>0</v>
      </c>
      <c r="M645" s="552">
        <v>0</v>
      </c>
      <c r="N645" s="552">
        <v>0</v>
      </c>
      <c r="O645" s="552">
        <v>0</v>
      </c>
      <c r="P645" s="552">
        <v>0</v>
      </c>
      <c r="Q645" s="552">
        <v>0</v>
      </c>
      <c r="R645" s="552">
        <v>0</v>
      </c>
      <c r="S645" s="552">
        <v>0</v>
      </c>
      <c r="T645" s="552">
        <v>0</v>
      </c>
      <c r="U645" s="552">
        <v>0</v>
      </c>
      <c r="V645" s="552">
        <v>0</v>
      </c>
      <c r="W645" s="552">
        <v>0</v>
      </c>
      <c r="X645" s="554">
        <f t="shared" si="141"/>
        <v>0</v>
      </c>
      <c r="Y645" s="554">
        <f t="shared" si="142"/>
        <v>0</v>
      </c>
      <c r="Z645" s="554">
        <f t="shared" si="132"/>
        <v>0</v>
      </c>
    </row>
    <row r="646" spans="1:26" ht="76.5" hidden="1" outlineLevel="1">
      <c r="A646" s="781"/>
      <c r="B646" s="781"/>
      <c r="C646" s="551" t="s">
        <v>854</v>
      </c>
      <c r="D646" s="552">
        <v>0</v>
      </c>
      <c r="E646" s="552">
        <v>0</v>
      </c>
      <c r="F646" s="552">
        <v>0</v>
      </c>
      <c r="G646" s="552">
        <v>0</v>
      </c>
      <c r="H646" s="553">
        <v>25</v>
      </c>
      <c r="I646" s="552">
        <v>0</v>
      </c>
      <c r="J646" s="552">
        <v>0</v>
      </c>
      <c r="K646" s="552">
        <v>0</v>
      </c>
      <c r="L646" s="552">
        <v>0</v>
      </c>
      <c r="M646" s="552">
        <v>0</v>
      </c>
      <c r="N646" s="552">
        <v>0</v>
      </c>
      <c r="O646" s="552">
        <v>0</v>
      </c>
      <c r="P646" s="552">
        <v>0</v>
      </c>
      <c r="Q646" s="552">
        <v>0</v>
      </c>
      <c r="R646" s="553">
        <v>0</v>
      </c>
      <c r="S646" s="552">
        <v>0</v>
      </c>
      <c r="T646" s="552">
        <v>0</v>
      </c>
      <c r="U646" s="552">
        <v>0</v>
      </c>
      <c r="V646" s="552">
        <v>0</v>
      </c>
      <c r="W646" s="552">
        <v>0</v>
      </c>
      <c r="X646" s="554">
        <f t="shared" si="141"/>
        <v>25</v>
      </c>
      <c r="Y646" s="554">
        <f t="shared" si="142"/>
        <v>0</v>
      </c>
      <c r="Z646" s="554">
        <f t="shared" si="132"/>
        <v>25</v>
      </c>
    </row>
    <row r="647" spans="1:26" ht="153" hidden="1" outlineLevel="1">
      <c r="A647" s="781"/>
      <c r="B647" s="551" t="s">
        <v>855</v>
      </c>
      <c r="C647" s="551" t="s">
        <v>856</v>
      </c>
      <c r="D647" s="552">
        <v>0</v>
      </c>
      <c r="E647" s="552">
        <v>0</v>
      </c>
      <c r="F647" s="552">
        <v>0</v>
      </c>
      <c r="G647" s="552">
        <v>0</v>
      </c>
      <c r="H647" s="552">
        <v>0</v>
      </c>
      <c r="I647" s="552">
        <v>0</v>
      </c>
      <c r="J647" s="552">
        <v>0</v>
      </c>
      <c r="K647" s="552">
        <v>0</v>
      </c>
      <c r="L647" s="552">
        <v>0</v>
      </c>
      <c r="M647" s="552">
        <v>0</v>
      </c>
      <c r="N647" s="552">
        <v>0</v>
      </c>
      <c r="O647" s="552">
        <v>0</v>
      </c>
      <c r="P647" s="552">
        <v>0</v>
      </c>
      <c r="Q647" s="552">
        <v>0</v>
      </c>
      <c r="R647" s="552">
        <v>0</v>
      </c>
      <c r="S647" s="552">
        <v>0</v>
      </c>
      <c r="T647" s="552">
        <v>0</v>
      </c>
      <c r="U647" s="552">
        <v>0</v>
      </c>
      <c r="V647" s="552">
        <v>0</v>
      </c>
      <c r="W647" s="552">
        <v>0</v>
      </c>
      <c r="X647" s="554">
        <f t="shared" si="141"/>
        <v>0</v>
      </c>
      <c r="Y647" s="554">
        <f t="shared" si="142"/>
        <v>0</v>
      </c>
      <c r="Z647" s="554">
        <f t="shared" si="132"/>
        <v>0</v>
      </c>
    </row>
    <row r="648" spans="1:26" ht="12.95" customHeight="1" collapsed="1">
      <c r="A648" s="777" t="s">
        <v>857</v>
      </c>
      <c r="B648" s="777"/>
      <c r="C648" s="777"/>
      <c r="D648" s="549">
        <f t="shared" ref="D648:Z648" si="143">+D649+D650+D651</f>
        <v>14</v>
      </c>
      <c r="E648" s="549">
        <f t="shared" si="143"/>
        <v>62</v>
      </c>
      <c r="F648" s="549">
        <f t="shared" si="143"/>
        <v>108</v>
      </c>
      <c r="G648" s="549">
        <f t="shared" si="143"/>
        <v>24</v>
      </c>
      <c r="H648" s="549">
        <f t="shared" si="143"/>
        <v>5562</v>
      </c>
      <c r="I648" s="549">
        <f t="shared" si="143"/>
        <v>4</v>
      </c>
      <c r="J648" s="549">
        <f t="shared" si="143"/>
        <v>18</v>
      </c>
      <c r="K648" s="549">
        <f t="shared" si="143"/>
        <v>33</v>
      </c>
      <c r="L648" s="549">
        <f t="shared" si="143"/>
        <v>16</v>
      </c>
      <c r="M648" s="549">
        <f t="shared" si="143"/>
        <v>1218</v>
      </c>
      <c r="N648" s="549">
        <f t="shared" si="143"/>
        <v>0</v>
      </c>
      <c r="O648" s="549">
        <f t="shared" si="143"/>
        <v>0</v>
      </c>
      <c r="P648" s="549">
        <f t="shared" si="143"/>
        <v>0</v>
      </c>
      <c r="Q648" s="549">
        <f t="shared" si="143"/>
        <v>0</v>
      </c>
      <c r="R648" s="549">
        <f t="shared" si="143"/>
        <v>185</v>
      </c>
      <c r="S648" s="549">
        <f t="shared" si="143"/>
        <v>0</v>
      </c>
      <c r="T648" s="549">
        <f t="shared" si="143"/>
        <v>0</v>
      </c>
      <c r="U648" s="549">
        <f t="shared" si="143"/>
        <v>0</v>
      </c>
      <c r="V648" s="549">
        <f t="shared" si="143"/>
        <v>0</v>
      </c>
      <c r="W648" s="549">
        <f t="shared" si="143"/>
        <v>67</v>
      </c>
      <c r="X648" s="550">
        <f t="shared" si="143"/>
        <v>5955</v>
      </c>
      <c r="Y648" s="550">
        <f t="shared" si="143"/>
        <v>1356</v>
      </c>
      <c r="Z648" s="550">
        <f t="shared" si="143"/>
        <v>7311</v>
      </c>
    </row>
    <row r="649" spans="1:26" ht="51" hidden="1" outlineLevel="1">
      <c r="A649" s="781" t="s">
        <v>857</v>
      </c>
      <c r="B649" s="551" t="s">
        <v>858</v>
      </c>
      <c r="C649" s="551" t="s">
        <v>859</v>
      </c>
      <c r="D649" s="552">
        <v>5</v>
      </c>
      <c r="E649" s="552">
        <v>8</v>
      </c>
      <c r="F649" s="553">
        <v>39</v>
      </c>
      <c r="G649" s="552">
        <v>8</v>
      </c>
      <c r="H649" s="553">
        <v>969</v>
      </c>
      <c r="I649" s="552">
        <v>0</v>
      </c>
      <c r="J649" s="552">
        <v>0</v>
      </c>
      <c r="K649" s="552">
        <v>3</v>
      </c>
      <c r="L649" s="552">
        <v>0</v>
      </c>
      <c r="M649" s="553">
        <v>89</v>
      </c>
      <c r="N649" s="552">
        <v>0</v>
      </c>
      <c r="O649" s="552">
        <v>0</v>
      </c>
      <c r="P649" s="553">
        <v>0</v>
      </c>
      <c r="Q649" s="552">
        <v>0</v>
      </c>
      <c r="R649" s="553">
        <v>2</v>
      </c>
      <c r="S649" s="552">
        <v>0</v>
      </c>
      <c r="T649" s="552">
        <v>0</v>
      </c>
      <c r="U649" s="552">
        <v>0</v>
      </c>
      <c r="V649" s="552">
        <v>0</v>
      </c>
      <c r="W649" s="553">
        <v>1</v>
      </c>
      <c r="X649" s="554">
        <f>D649+E649+F649+G649+H649+N649+O649+P649+Q649+R649</f>
        <v>1031</v>
      </c>
      <c r="Y649" s="554">
        <f>I649+J649+K649+L649+M649+S649+T649+U649+V649+W649</f>
        <v>93</v>
      </c>
      <c r="Z649" s="554">
        <f t="shared" si="132"/>
        <v>1124</v>
      </c>
    </row>
    <row r="650" spans="1:26" ht="63.75" hidden="1" outlineLevel="1">
      <c r="A650" s="781"/>
      <c r="B650" s="551" t="s">
        <v>860</v>
      </c>
      <c r="C650" s="551" t="s">
        <v>861</v>
      </c>
      <c r="D650" s="552">
        <v>0</v>
      </c>
      <c r="E650" s="552">
        <v>4</v>
      </c>
      <c r="F650" s="553">
        <v>3</v>
      </c>
      <c r="G650" s="552">
        <v>0</v>
      </c>
      <c r="H650" s="553">
        <v>182</v>
      </c>
      <c r="I650" s="552">
        <v>2</v>
      </c>
      <c r="J650" s="552">
        <v>2</v>
      </c>
      <c r="K650" s="552">
        <v>3</v>
      </c>
      <c r="L650" s="552">
        <v>4</v>
      </c>
      <c r="M650" s="553">
        <v>42</v>
      </c>
      <c r="N650" s="552">
        <v>0</v>
      </c>
      <c r="O650" s="552">
        <v>0</v>
      </c>
      <c r="P650" s="553">
        <v>0</v>
      </c>
      <c r="Q650" s="552">
        <v>0</v>
      </c>
      <c r="R650" s="553">
        <v>7</v>
      </c>
      <c r="S650" s="552">
        <v>0</v>
      </c>
      <c r="T650" s="552">
        <v>0</v>
      </c>
      <c r="U650" s="552">
        <v>0</v>
      </c>
      <c r="V650" s="552">
        <v>0</v>
      </c>
      <c r="W650" s="553">
        <v>0</v>
      </c>
      <c r="X650" s="554">
        <f>D650+E650+F650+G650+H650+N650+O650+P650+Q650+R650</f>
        <v>196</v>
      </c>
      <c r="Y650" s="554">
        <f>I650+J650+K650+L650+M650+S650+T650+U650+V650+W650</f>
        <v>53</v>
      </c>
      <c r="Z650" s="554">
        <f t="shared" si="132"/>
        <v>249</v>
      </c>
    </row>
    <row r="651" spans="1:26" ht="63.75" hidden="1" outlineLevel="1">
      <c r="A651" s="781"/>
      <c r="B651" s="551" t="s">
        <v>862</v>
      </c>
      <c r="C651" s="551" t="s">
        <v>863</v>
      </c>
      <c r="D651" s="553">
        <v>9</v>
      </c>
      <c r="E651" s="553">
        <v>50</v>
      </c>
      <c r="F651" s="553">
        <v>66</v>
      </c>
      <c r="G651" s="553">
        <v>16</v>
      </c>
      <c r="H651" s="553">
        <v>4411</v>
      </c>
      <c r="I651" s="552">
        <v>2</v>
      </c>
      <c r="J651" s="552">
        <v>16</v>
      </c>
      <c r="K651" s="552">
        <v>27</v>
      </c>
      <c r="L651" s="552">
        <v>12</v>
      </c>
      <c r="M651" s="553">
        <v>1087</v>
      </c>
      <c r="N651" s="553">
        <v>0</v>
      </c>
      <c r="O651" s="553">
        <v>0</v>
      </c>
      <c r="P651" s="553">
        <v>0</v>
      </c>
      <c r="Q651" s="553">
        <v>0</v>
      </c>
      <c r="R651" s="553">
        <v>176</v>
      </c>
      <c r="S651" s="552">
        <v>0</v>
      </c>
      <c r="T651" s="552">
        <v>0</v>
      </c>
      <c r="U651" s="552">
        <v>0</v>
      </c>
      <c r="V651" s="552">
        <v>0</v>
      </c>
      <c r="W651" s="553">
        <v>66</v>
      </c>
      <c r="X651" s="554">
        <f>D651+E651+F651+G651+H651+N651+O651+P651+Q651+R651</f>
        <v>4728</v>
      </c>
      <c r="Y651" s="554">
        <f>I651+J651+K651+L651+M651+S651+T651+U651+V651+W651</f>
        <v>1210</v>
      </c>
      <c r="Z651" s="554">
        <f t="shared" si="132"/>
        <v>5938</v>
      </c>
    </row>
    <row r="652" spans="1:26" ht="26.25" customHeight="1" collapsed="1">
      <c r="A652" s="777" t="s">
        <v>864</v>
      </c>
      <c r="B652" s="777"/>
      <c r="C652" s="777"/>
      <c r="D652" s="549">
        <f t="shared" ref="D652:Z652" si="144">+D653+D654+D655</f>
        <v>1</v>
      </c>
      <c r="E652" s="549">
        <f t="shared" si="144"/>
        <v>2</v>
      </c>
      <c r="F652" s="549">
        <f t="shared" si="144"/>
        <v>30</v>
      </c>
      <c r="G652" s="549">
        <f t="shared" si="144"/>
        <v>4</v>
      </c>
      <c r="H652" s="549">
        <f t="shared" si="144"/>
        <v>1156</v>
      </c>
      <c r="I652" s="549">
        <f t="shared" si="144"/>
        <v>0</v>
      </c>
      <c r="J652" s="549">
        <f t="shared" si="144"/>
        <v>0</v>
      </c>
      <c r="K652" s="549">
        <f t="shared" si="144"/>
        <v>6</v>
      </c>
      <c r="L652" s="549">
        <f t="shared" si="144"/>
        <v>0</v>
      </c>
      <c r="M652" s="549">
        <f t="shared" si="144"/>
        <v>105</v>
      </c>
      <c r="N652" s="549">
        <f t="shared" si="144"/>
        <v>0</v>
      </c>
      <c r="O652" s="549">
        <f t="shared" si="144"/>
        <v>0</v>
      </c>
      <c r="P652" s="549">
        <f t="shared" si="144"/>
        <v>0</v>
      </c>
      <c r="Q652" s="549">
        <f t="shared" si="144"/>
        <v>0</v>
      </c>
      <c r="R652" s="549">
        <f t="shared" si="144"/>
        <v>146</v>
      </c>
      <c r="S652" s="549">
        <f t="shared" si="144"/>
        <v>0</v>
      </c>
      <c r="T652" s="549">
        <f t="shared" si="144"/>
        <v>0</v>
      </c>
      <c r="U652" s="549">
        <f t="shared" si="144"/>
        <v>0</v>
      </c>
      <c r="V652" s="549">
        <f t="shared" si="144"/>
        <v>0</v>
      </c>
      <c r="W652" s="549">
        <f t="shared" si="144"/>
        <v>0</v>
      </c>
      <c r="X652" s="550">
        <f t="shared" si="144"/>
        <v>1339</v>
      </c>
      <c r="Y652" s="550">
        <f t="shared" si="144"/>
        <v>111</v>
      </c>
      <c r="Z652" s="550">
        <f t="shared" si="144"/>
        <v>1450</v>
      </c>
    </row>
    <row r="653" spans="1:26" ht="25.5" hidden="1" outlineLevel="1">
      <c r="A653" s="781" t="s">
        <v>864</v>
      </c>
      <c r="B653" s="781" t="s">
        <v>865</v>
      </c>
      <c r="C653" s="551" t="s">
        <v>866</v>
      </c>
      <c r="D653" s="552">
        <v>1</v>
      </c>
      <c r="E653" s="552">
        <v>0</v>
      </c>
      <c r="F653" s="552">
        <v>24</v>
      </c>
      <c r="G653" s="552">
        <v>0</v>
      </c>
      <c r="H653" s="553">
        <v>665</v>
      </c>
      <c r="I653" s="552">
        <v>0</v>
      </c>
      <c r="J653" s="552">
        <v>0</v>
      </c>
      <c r="K653" s="552">
        <v>3</v>
      </c>
      <c r="L653" s="552">
        <v>0</v>
      </c>
      <c r="M653" s="553">
        <v>41</v>
      </c>
      <c r="N653" s="552">
        <v>0</v>
      </c>
      <c r="O653" s="552">
        <v>0</v>
      </c>
      <c r="P653" s="552">
        <v>0</v>
      </c>
      <c r="Q653" s="552">
        <v>0</v>
      </c>
      <c r="R653" s="553">
        <v>106</v>
      </c>
      <c r="S653" s="552">
        <v>0</v>
      </c>
      <c r="T653" s="552">
        <v>0</v>
      </c>
      <c r="U653" s="552">
        <v>0</v>
      </c>
      <c r="V653" s="552">
        <v>0</v>
      </c>
      <c r="W653" s="553">
        <v>0</v>
      </c>
      <c r="X653" s="554">
        <f>D653+E653+F653+G653+H653+N653+O653+P653+Q653+R653</f>
        <v>796</v>
      </c>
      <c r="Y653" s="554">
        <f>I653+J653+K653+L653+M653+S653+T653+U653+V653+W653</f>
        <v>44</v>
      </c>
      <c r="Z653" s="554">
        <f t="shared" si="132"/>
        <v>840</v>
      </c>
    </row>
    <row r="654" spans="1:26" ht="25.5" hidden="1" outlineLevel="1">
      <c r="A654" s="781"/>
      <c r="B654" s="781"/>
      <c r="C654" s="551" t="s">
        <v>867</v>
      </c>
      <c r="D654" s="552">
        <v>0</v>
      </c>
      <c r="E654" s="552">
        <v>0</v>
      </c>
      <c r="F654" s="552">
        <v>0</v>
      </c>
      <c r="G654" s="552">
        <v>0</v>
      </c>
      <c r="H654" s="552">
        <v>54</v>
      </c>
      <c r="I654" s="552">
        <v>0</v>
      </c>
      <c r="J654" s="552">
        <v>0</v>
      </c>
      <c r="K654" s="552">
        <v>0</v>
      </c>
      <c r="L654" s="552">
        <v>0</v>
      </c>
      <c r="M654" s="552">
        <v>30</v>
      </c>
      <c r="N654" s="552">
        <v>0</v>
      </c>
      <c r="O654" s="552">
        <v>0</v>
      </c>
      <c r="P654" s="552">
        <v>0</v>
      </c>
      <c r="Q654" s="552">
        <v>0</v>
      </c>
      <c r="R654" s="552">
        <v>6</v>
      </c>
      <c r="S654" s="552">
        <v>0</v>
      </c>
      <c r="T654" s="552">
        <v>0</v>
      </c>
      <c r="U654" s="552">
        <v>0</v>
      </c>
      <c r="V654" s="552">
        <v>0</v>
      </c>
      <c r="W654" s="552">
        <v>0</v>
      </c>
      <c r="X654" s="554">
        <f>D654+E654+F654+G654+H654+N654+O654+P654+Q654+R654</f>
        <v>60</v>
      </c>
      <c r="Y654" s="554">
        <f>I654+J654+K654+L654+M654+S654+T654+U654+V654+W654</f>
        <v>30</v>
      </c>
      <c r="Z654" s="554">
        <f t="shared" si="132"/>
        <v>90</v>
      </c>
    </row>
    <row r="655" spans="1:26" ht="76.5" hidden="1" outlineLevel="1">
      <c r="A655" s="781"/>
      <c r="B655" s="551" t="s">
        <v>868</v>
      </c>
      <c r="C655" s="551" t="s">
        <v>869</v>
      </c>
      <c r="D655" s="552">
        <v>0</v>
      </c>
      <c r="E655" s="552">
        <v>2</v>
      </c>
      <c r="F655" s="552">
        <v>6</v>
      </c>
      <c r="G655" s="552">
        <v>4</v>
      </c>
      <c r="H655" s="553">
        <v>437</v>
      </c>
      <c r="I655" s="552">
        <v>0</v>
      </c>
      <c r="J655" s="552">
        <v>0</v>
      </c>
      <c r="K655" s="553">
        <v>3</v>
      </c>
      <c r="L655" s="552">
        <v>0</v>
      </c>
      <c r="M655" s="553">
        <v>34</v>
      </c>
      <c r="N655" s="552">
        <v>0</v>
      </c>
      <c r="O655" s="552">
        <v>0</v>
      </c>
      <c r="P655" s="552">
        <v>0</v>
      </c>
      <c r="Q655" s="552">
        <v>0</v>
      </c>
      <c r="R655" s="553">
        <v>34</v>
      </c>
      <c r="S655" s="552">
        <v>0</v>
      </c>
      <c r="T655" s="552">
        <v>0</v>
      </c>
      <c r="U655" s="553">
        <v>0</v>
      </c>
      <c r="V655" s="552">
        <v>0</v>
      </c>
      <c r="W655" s="553">
        <v>0</v>
      </c>
      <c r="X655" s="554">
        <f>D655+E655+F655+G655+H655+N655+O655+P655+Q655+R655</f>
        <v>483</v>
      </c>
      <c r="Y655" s="554">
        <f>I655+J655+K655+L655+M655+S655+T655+U655+V655+W655</f>
        <v>37</v>
      </c>
      <c r="Z655" s="554">
        <f t="shared" si="132"/>
        <v>520</v>
      </c>
    </row>
    <row r="656" spans="1:26" ht="12.95" customHeight="1" collapsed="1">
      <c r="A656" s="777" t="s">
        <v>870</v>
      </c>
      <c r="B656" s="777"/>
      <c r="C656" s="777"/>
      <c r="D656" s="549">
        <f t="shared" ref="D656:Z656" si="145">+D657+D658+D659</f>
        <v>23</v>
      </c>
      <c r="E656" s="549">
        <f t="shared" si="145"/>
        <v>84</v>
      </c>
      <c r="F656" s="549">
        <f t="shared" si="145"/>
        <v>186</v>
      </c>
      <c r="G656" s="549">
        <f t="shared" si="145"/>
        <v>68</v>
      </c>
      <c r="H656" s="549">
        <f t="shared" si="145"/>
        <v>12758</v>
      </c>
      <c r="I656" s="549">
        <f t="shared" si="145"/>
        <v>4</v>
      </c>
      <c r="J656" s="549">
        <f t="shared" si="145"/>
        <v>22</v>
      </c>
      <c r="K656" s="549">
        <f t="shared" si="145"/>
        <v>18</v>
      </c>
      <c r="L656" s="549">
        <f t="shared" si="145"/>
        <v>4</v>
      </c>
      <c r="M656" s="549">
        <f t="shared" si="145"/>
        <v>1602</v>
      </c>
      <c r="N656" s="549">
        <f t="shared" si="145"/>
        <v>0</v>
      </c>
      <c r="O656" s="549">
        <f t="shared" si="145"/>
        <v>0</v>
      </c>
      <c r="P656" s="549">
        <f t="shared" si="145"/>
        <v>0</v>
      </c>
      <c r="Q656" s="549">
        <f t="shared" si="145"/>
        <v>0</v>
      </c>
      <c r="R656" s="549">
        <f t="shared" si="145"/>
        <v>481</v>
      </c>
      <c r="S656" s="549">
        <f t="shared" si="145"/>
        <v>0</v>
      </c>
      <c r="T656" s="549">
        <f t="shared" si="145"/>
        <v>0</v>
      </c>
      <c r="U656" s="549">
        <f t="shared" si="145"/>
        <v>0</v>
      </c>
      <c r="V656" s="549">
        <f t="shared" si="145"/>
        <v>0</v>
      </c>
      <c r="W656" s="549">
        <f t="shared" si="145"/>
        <v>32</v>
      </c>
      <c r="X656" s="550">
        <f t="shared" si="145"/>
        <v>13600</v>
      </c>
      <c r="Y656" s="550">
        <f t="shared" si="145"/>
        <v>1682</v>
      </c>
      <c r="Z656" s="550">
        <f t="shared" si="145"/>
        <v>15282</v>
      </c>
    </row>
    <row r="657" spans="1:26" ht="38.25" hidden="1" outlineLevel="1">
      <c r="A657" s="781" t="s">
        <v>870</v>
      </c>
      <c r="B657" s="551" t="s">
        <v>871</v>
      </c>
      <c r="C657" s="551" t="s">
        <v>872</v>
      </c>
      <c r="D657" s="553">
        <v>22</v>
      </c>
      <c r="E657" s="553">
        <v>82</v>
      </c>
      <c r="F657" s="553">
        <v>180</v>
      </c>
      <c r="G657" s="553">
        <v>64</v>
      </c>
      <c r="H657" s="553">
        <v>12286</v>
      </c>
      <c r="I657" s="553">
        <v>3</v>
      </c>
      <c r="J657" s="553">
        <v>22</v>
      </c>
      <c r="K657" s="553">
        <v>18</v>
      </c>
      <c r="L657" s="553">
        <v>4</v>
      </c>
      <c r="M657" s="553">
        <v>1553</v>
      </c>
      <c r="N657" s="553">
        <v>0</v>
      </c>
      <c r="O657" s="553">
        <v>0</v>
      </c>
      <c r="P657" s="553">
        <v>0</v>
      </c>
      <c r="Q657" s="553">
        <v>0</v>
      </c>
      <c r="R657" s="553">
        <v>464</v>
      </c>
      <c r="S657" s="553">
        <v>0</v>
      </c>
      <c r="T657" s="553">
        <v>0</v>
      </c>
      <c r="U657" s="553">
        <v>0</v>
      </c>
      <c r="V657" s="553">
        <v>0</v>
      </c>
      <c r="W657" s="553">
        <v>32</v>
      </c>
      <c r="X657" s="554">
        <f>D657+E657+F657+G657+H657+N657+O657+P657+Q657+R657</f>
        <v>13098</v>
      </c>
      <c r="Y657" s="554">
        <f>I657+J657+K657+L657+M657+S657+T657+U657+V657+W657</f>
        <v>1632</v>
      </c>
      <c r="Z657" s="554">
        <f t="shared" si="132"/>
        <v>14730</v>
      </c>
    </row>
    <row r="658" spans="1:26" ht="51" hidden="1" outlineLevel="1">
      <c r="A658" s="781"/>
      <c r="B658" s="551" t="s">
        <v>873</v>
      </c>
      <c r="C658" s="551" t="s">
        <v>874</v>
      </c>
      <c r="D658" s="553">
        <v>1</v>
      </c>
      <c r="E658" s="552">
        <v>2</v>
      </c>
      <c r="F658" s="552">
        <v>6</v>
      </c>
      <c r="G658" s="552">
        <v>4</v>
      </c>
      <c r="H658" s="553">
        <v>472</v>
      </c>
      <c r="I658" s="552">
        <v>1</v>
      </c>
      <c r="J658" s="552">
        <v>0</v>
      </c>
      <c r="K658" s="552">
        <v>0</v>
      </c>
      <c r="L658" s="552">
        <v>0</v>
      </c>
      <c r="M658" s="553">
        <v>49</v>
      </c>
      <c r="N658" s="553">
        <v>0</v>
      </c>
      <c r="O658" s="552">
        <v>0</v>
      </c>
      <c r="P658" s="552">
        <v>0</v>
      </c>
      <c r="Q658" s="552">
        <v>0</v>
      </c>
      <c r="R658" s="553">
        <v>17</v>
      </c>
      <c r="S658" s="552">
        <v>0</v>
      </c>
      <c r="T658" s="552">
        <v>0</v>
      </c>
      <c r="U658" s="552">
        <v>0</v>
      </c>
      <c r="V658" s="552">
        <v>0</v>
      </c>
      <c r="W658" s="553">
        <v>0</v>
      </c>
      <c r="X658" s="554">
        <f>D658+E658+F658+G658+H658+N658+O658+P658+Q658+R658</f>
        <v>502</v>
      </c>
      <c r="Y658" s="554">
        <f>I658+J658+K658+L658+M658+S658+T658+U658+V658+W658</f>
        <v>50</v>
      </c>
      <c r="Z658" s="554">
        <f t="shared" si="132"/>
        <v>552</v>
      </c>
    </row>
    <row r="659" spans="1:26" ht="51" hidden="1" outlineLevel="1">
      <c r="A659" s="781"/>
      <c r="B659" s="551" t="s">
        <v>875</v>
      </c>
      <c r="C659" s="551" t="s">
        <v>876</v>
      </c>
      <c r="D659" s="552">
        <v>0</v>
      </c>
      <c r="E659" s="552">
        <v>0</v>
      </c>
      <c r="F659" s="552">
        <v>0</v>
      </c>
      <c r="G659" s="552">
        <v>0</v>
      </c>
      <c r="H659" s="552">
        <v>0</v>
      </c>
      <c r="I659" s="552">
        <v>0</v>
      </c>
      <c r="J659" s="552">
        <v>0</v>
      </c>
      <c r="K659" s="552">
        <v>0</v>
      </c>
      <c r="L659" s="552">
        <v>0</v>
      </c>
      <c r="M659" s="552">
        <v>0</v>
      </c>
      <c r="N659" s="552">
        <v>0</v>
      </c>
      <c r="O659" s="552">
        <v>0</v>
      </c>
      <c r="P659" s="552">
        <v>0</v>
      </c>
      <c r="Q659" s="552">
        <v>0</v>
      </c>
      <c r="R659" s="552">
        <v>0</v>
      </c>
      <c r="S659" s="552">
        <v>0</v>
      </c>
      <c r="T659" s="552">
        <v>0</v>
      </c>
      <c r="U659" s="552">
        <v>0</v>
      </c>
      <c r="V659" s="552">
        <v>0</v>
      </c>
      <c r="W659" s="552">
        <v>0</v>
      </c>
      <c r="X659" s="554">
        <f>D659+E659+F659+G659+H659+N659+O659+P659+Q659+R659</f>
        <v>0</v>
      </c>
      <c r="Y659" s="554">
        <f>I659+J659+K659+L659+M659+S659+T659+U659+V659+W659</f>
        <v>0</v>
      </c>
      <c r="Z659" s="554">
        <f t="shared" si="132"/>
        <v>0</v>
      </c>
    </row>
    <row r="660" spans="1:26" ht="12.95" customHeight="1" collapsed="1">
      <c r="A660" s="777" t="s">
        <v>877</v>
      </c>
      <c r="B660" s="777"/>
      <c r="C660" s="777"/>
      <c r="D660" s="549">
        <f t="shared" ref="D660:Z660" si="146">SUM(D661:D665)</f>
        <v>116</v>
      </c>
      <c r="E660" s="549">
        <f t="shared" si="146"/>
        <v>481</v>
      </c>
      <c r="F660" s="549">
        <f t="shared" si="146"/>
        <v>1034</v>
      </c>
      <c r="G660" s="549">
        <f t="shared" si="146"/>
        <v>399</v>
      </c>
      <c r="H660" s="549">
        <f t="shared" si="146"/>
        <v>57870</v>
      </c>
      <c r="I660" s="549">
        <f t="shared" si="146"/>
        <v>56</v>
      </c>
      <c r="J660" s="549">
        <f t="shared" si="146"/>
        <v>142</v>
      </c>
      <c r="K660" s="549">
        <f t="shared" si="146"/>
        <v>366</v>
      </c>
      <c r="L660" s="549">
        <f t="shared" si="146"/>
        <v>116</v>
      </c>
      <c r="M660" s="549">
        <f t="shared" si="146"/>
        <v>12807</v>
      </c>
      <c r="N660" s="549">
        <f t="shared" si="146"/>
        <v>0</v>
      </c>
      <c r="O660" s="549">
        <f t="shared" si="146"/>
        <v>1</v>
      </c>
      <c r="P660" s="549">
        <f t="shared" si="146"/>
        <v>7</v>
      </c>
      <c r="Q660" s="549">
        <f t="shared" si="146"/>
        <v>1</v>
      </c>
      <c r="R660" s="549">
        <f t="shared" si="146"/>
        <v>3015</v>
      </c>
      <c r="S660" s="549">
        <f t="shared" si="146"/>
        <v>0</v>
      </c>
      <c r="T660" s="549">
        <f t="shared" si="146"/>
        <v>0</v>
      </c>
      <c r="U660" s="549">
        <f t="shared" si="146"/>
        <v>0</v>
      </c>
      <c r="V660" s="549">
        <f t="shared" si="146"/>
        <v>0</v>
      </c>
      <c r="W660" s="549">
        <f t="shared" si="146"/>
        <v>473</v>
      </c>
      <c r="X660" s="550">
        <f t="shared" si="146"/>
        <v>62924</v>
      </c>
      <c r="Y660" s="550">
        <f t="shared" si="146"/>
        <v>13960</v>
      </c>
      <c r="Z660" s="550">
        <f t="shared" si="146"/>
        <v>76884</v>
      </c>
    </row>
    <row r="661" spans="1:26" ht="63.75" hidden="1" outlineLevel="1">
      <c r="A661" s="781" t="s">
        <v>877</v>
      </c>
      <c r="B661" s="551" t="s">
        <v>878</v>
      </c>
      <c r="C661" s="551" t="s">
        <v>879</v>
      </c>
      <c r="D661" s="553">
        <v>13</v>
      </c>
      <c r="E661" s="553">
        <v>54</v>
      </c>
      <c r="F661" s="553">
        <v>123</v>
      </c>
      <c r="G661" s="553">
        <v>52</v>
      </c>
      <c r="H661" s="553">
        <v>7182</v>
      </c>
      <c r="I661" s="553">
        <v>10</v>
      </c>
      <c r="J661" s="553">
        <v>12</v>
      </c>
      <c r="K661" s="553">
        <v>45</v>
      </c>
      <c r="L661" s="553">
        <v>16</v>
      </c>
      <c r="M661" s="553">
        <v>1214</v>
      </c>
      <c r="N661" s="553">
        <v>0</v>
      </c>
      <c r="O661" s="553">
        <v>0</v>
      </c>
      <c r="P661" s="553">
        <v>3</v>
      </c>
      <c r="Q661" s="553">
        <v>0</v>
      </c>
      <c r="R661" s="553">
        <v>438</v>
      </c>
      <c r="S661" s="553">
        <v>0</v>
      </c>
      <c r="T661" s="553">
        <v>0</v>
      </c>
      <c r="U661" s="553">
        <v>0</v>
      </c>
      <c r="V661" s="553">
        <v>0</v>
      </c>
      <c r="W661" s="553">
        <v>29</v>
      </c>
      <c r="X661" s="554">
        <f>D661+E661+F661+G661+H661+N661+O661+P661+Q661+R661</f>
        <v>7865</v>
      </c>
      <c r="Y661" s="554">
        <f>I661+J661+K661+L661+M661+S661+T661+U661+V661+W661</f>
        <v>1326</v>
      </c>
      <c r="Z661" s="554">
        <f t="shared" si="132"/>
        <v>9191</v>
      </c>
    </row>
    <row r="662" spans="1:26" ht="25.5" hidden="1" outlineLevel="1">
      <c r="A662" s="781"/>
      <c r="B662" s="781" t="s">
        <v>880</v>
      </c>
      <c r="C662" s="551" t="s">
        <v>881</v>
      </c>
      <c r="D662" s="553">
        <v>67</v>
      </c>
      <c r="E662" s="553">
        <v>250</v>
      </c>
      <c r="F662" s="553">
        <v>582</v>
      </c>
      <c r="G662" s="553">
        <v>184</v>
      </c>
      <c r="H662" s="553">
        <v>25639</v>
      </c>
      <c r="I662" s="553">
        <v>42</v>
      </c>
      <c r="J662" s="553">
        <v>110</v>
      </c>
      <c r="K662" s="553">
        <v>282</v>
      </c>
      <c r="L662" s="553">
        <v>92</v>
      </c>
      <c r="M662" s="553">
        <v>9996</v>
      </c>
      <c r="N662" s="553">
        <v>0</v>
      </c>
      <c r="O662" s="553">
        <v>0</v>
      </c>
      <c r="P662" s="553">
        <v>0</v>
      </c>
      <c r="Q662" s="553">
        <v>0</v>
      </c>
      <c r="R662" s="553">
        <v>1317</v>
      </c>
      <c r="S662" s="553">
        <v>0</v>
      </c>
      <c r="T662" s="553">
        <v>0</v>
      </c>
      <c r="U662" s="553">
        <v>0</v>
      </c>
      <c r="V662" s="553">
        <v>0</v>
      </c>
      <c r="W662" s="553">
        <v>350</v>
      </c>
      <c r="X662" s="554">
        <f>D662+E662+F662+G662+H662+N662+O662+P662+Q662+R662</f>
        <v>28039</v>
      </c>
      <c r="Y662" s="554">
        <f>I662+J662+K662+L662+M662+S662+T662+U662+V662+W662</f>
        <v>10872</v>
      </c>
      <c r="Z662" s="554">
        <f t="shared" si="132"/>
        <v>38911</v>
      </c>
    </row>
    <row r="663" spans="1:26" ht="38.25" hidden="1" outlineLevel="1">
      <c r="A663" s="781"/>
      <c r="B663" s="781"/>
      <c r="C663" s="551" t="s">
        <v>882</v>
      </c>
      <c r="D663" s="553">
        <v>12</v>
      </c>
      <c r="E663" s="553">
        <v>34</v>
      </c>
      <c r="F663" s="553">
        <v>72</v>
      </c>
      <c r="G663" s="553">
        <v>60</v>
      </c>
      <c r="H663" s="553">
        <v>4739</v>
      </c>
      <c r="I663" s="552">
        <v>4</v>
      </c>
      <c r="J663" s="553">
        <v>14</v>
      </c>
      <c r="K663" s="553">
        <v>30</v>
      </c>
      <c r="L663" s="552">
        <v>8</v>
      </c>
      <c r="M663" s="553">
        <v>943</v>
      </c>
      <c r="N663" s="553">
        <v>0</v>
      </c>
      <c r="O663" s="553">
        <v>0</v>
      </c>
      <c r="P663" s="553">
        <v>0</v>
      </c>
      <c r="Q663" s="553">
        <v>0</v>
      </c>
      <c r="R663" s="553">
        <v>127</v>
      </c>
      <c r="S663" s="552">
        <v>0</v>
      </c>
      <c r="T663" s="553">
        <v>0</v>
      </c>
      <c r="U663" s="553">
        <v>0</v>
      </c>
      <c r="V663" s="552">
        <v>0</v>
      </c>
      <c r="W663" s="553">
        <v>23</v>
      </c>
      <c r="X663" s="554">
        <f>D663+E663+F663+G663+H663+N663+O663+P663+Q663+R663</f>
        <v>5044</v>
      </c>
      <c r="Y663" s="554">
        <f>I663+J663+K663+L663+M663+S663+T663+U663+V663+W663</f>
        <v>1022</v>
      </c>
      <c r="Z663" s="554">
        <f t="shared" si="132"/>
        <v>6066</v>
      </c>
    </row>
    <row r="664" spans="1:26" ht="25.5" hidden="1" outlineLevel="1">
      <c r="A664" s="781"/>
      <c r="B664" s="781"/>
      <c r="C664" s="551" t="s">
        <v>883</v>
      </c>
      <c r="D664" s="553">
        <v>15</v>
      </c>
      <c r="E664" s="553">
        <v>70</v>
      </c>
      <c r="F664" s="553">
        <v>147</v>
      </c>
      <c r="G664" s="553">
        <v>51</v>
      </c>
      <c r="H664" s="553">
        <v>8521</v>
      </c>
      <c r="I664" s="552">
        <v>0</v>
      </c>
      <c r="J664" s="553">
        <v>0</v>
      </c>
      <c r="K664" s="552">
        <v>6</v>
      </c>
      <c r="L664" s="552">
        <v>0</v>
      </c>
      <c r="M664" s="553">
        <v>398</v>
      </c>
      <c r="N664" s="553">
        <v>0</v>
      </c>
      <c r="O664" s="553">
        <v>0</v>
      </c>
      <c r="P664" s="553">
        <v>3</v>
      </c>
      <c r="Q664" s="553">
        <v>1</v>
      </c>
      <c r="R664" s="553">
        <v>519</v>
      </c>
      <c r="S664" s="552">
        <v>0</v>
      </c>
      <c r="T664" s="553">
        <v>0</v>
      </c>
      <c r="U664" s="552">
        <v>0</v>
      </c>
      <c r="V664" s="552">
        <v>0</v>
      </c>
      <c r="W664" s="553">
        <v>23</v>
      </c>
      <c r="X664" s="554">
        <f>D664+E664+F664+G664+H664+N664+O664+P664+Q664+R664</f>
        <v>9327</v>
      </c>
      <c r="Y664" s="554">
        <f>I664+J664+K664+L664+M664+S664+T664+U664+V664+W664</f>
        <v>427</v>
      </c>
      <c r="Z664" s="554">
        <f t="shared" si="132"/>
        <v>9754</v>
      </c>
    </row>
    <row r="665" spans="1:26" ht="51" hidden="1" outlineLevel="1">
      <c r="A665" s="781"/>
      <c r="B665" s="551" t="s">
        <v>884</v>
      </c>
      <c r="C665" s="551" t="s">
        <v>885</v>
      </c>
      <c r="D665" s="553">
        <v>9</v>
      </c>
      <c r="E665" s="553">
        <v>73</v>
      </c>
      <c r="F665" s="553">
        <v>110</v>
      </c>
      <c r="G665" s="553">
        <v>52</v>
      </c>
      <c r="H665" s="553">
        <v>11789</v>
      </c>
      <c r="I665" s="552">
        <v>0</v>
      </c>
      <c r="J665" s="552">
        <v>6</v>
      </c>
      <c r="K665" s="552">
        <v>3</v>
      </c>
      <c r="L665" s="552">
        <v>0</v>
      </c>
      <c r="M665" s="553">
        <v>256</v>
      </c>
      <c r="N665" s="553">
        <v>0</v>
      </c>
      <c r="O665" s="553">
        <v>1</v>
      </c>
      <c r="P665" s="553">
        <v>1</v>
      </c>
      <c r="Q665" s="553">
        <v>0</v>
      </c>
      <c r="R665" s="553">
        <v>614</v>
      </c>
      <c r="S665" s="552">
        <v>0</v>
      </c>
      <c r="T665" s="552">
        <v>0</v>
      </c>
      <c r="U665" s="552">
        <v>0</v>
      </c>
      <c r="V665" s="552">
        <v>0</v>
      </c>
      <c r="W665" s="553">
        <v>48</v>
      </c>
      <c r="X665" s="554">
        <f>D665+E665+F665+G665+H665+N665+O665+P665+Q665+R665</f>
        <v>12649</v>
      </c>
      <c r="Y665" s="554">
        <f>I665+J665+K665+L665+M665+S665+T665+U665+V665+W665</f>
        <v>313</v>
      </c>
      <c r="Z665" s="554">
        <f t="shared" si="132"/>
        <v>12962</v>
      </c>
    </row>
    <row r="666" spans="1:26" ht="12.95" customHeight="1" collapsed="1">
      <c r="A666" s="777" t="s">
        <v>3070</v>
      </c>
      <c r="B666" s="777"/>
      <c r="C666" s="777"/>
      <c r="D666" s="549">
        <f t="shared" ref="D666:Z666" si="147">SUM(D667:D673)</f>
        <v>39</v>
      </c>
      <c r="E666" s="549">
        <f t="shared" si="147"/>
        <v>126</v>
      </c>
      <c r="F666" s="549">
        <f t="shared" si="147"/>
        <v>267</v>
      </c>
      <c r="G666" s="549">
        <f t="shared" si="147"/>
        <v>80</v>
      </c>
      <c r="H666" s="549">
        <f t="shared" si="147"/>
        <v>17938</v>
      </c>
      <c r="I666" s="549">
        <f t="shared" si="147"/>
        <v>29</v>
      </c>
      <c r="J666" s="549">
        <f t="shared" si="147"/>
        <v>78</v>
      </c>
      <c r="K666" s="549">
        <f t="shared" si="147"/>
        <v>120</v>
      </c>
      <c r="L666" s="549">
        <f t="shared" si="147"/>
        <v>46</v>
      </c>
      <c r="M666" s="549">
        <f t="shared" si="147"/>
        <v>3923</v>
      </c>
      <c r="N666" s="549">
        <f t="shared" si="147"/>
        <v>0</v>
      </c>
      <c r="O666" s="549">
        <f t="shared" si="147"/>
        <v>0</v>
      </c>
      <c r="P666" s="549">
        <f t="shared" si="147"/>
        <v>0</v>
      </c>
      <c r="Q666" s="549">
        <f t="shared" si="147"/>
        <v>0</v>
      </c>
      <c r="R666" s="549">
        <f t="shared" si="147"/>
        <v>1259</v>
      </c>
      <c r="S666" s="549">
        <f t="shared" si="147"/>
        <v>0</v>
      </c>
      <c r="T666" s="549">
        <f t="shared" si="147"/>
        <v>0</v>
      </c>
      <c r="U666" s="549">
        <f t="shared" si="147"/>
        <v>0</v>
      </c>
      <c r="V666" s="549">
        <f t="shared" si="147"/>
        <v>2</v>
      </c>
      <c r="W666" s="549">
        <f t="shared" si="147"/>
        <v>61</v>
      </c>
      <c r="X666" s="550">
        <f t="shared" si="147"/>
        <v>19709</v>
      </c>
      <c r="Y666" s="550">
        <f t="shared" si="147"/>
        <v>4259</v>
      </c>
      <c r="Z666" s="550">
        <f t="shared" si="147"/>
        <v>23968</v>
      </c>
    </row>
    <row r="667" spans="1:26" ht="25.5" hidden="1" outlineLevel="1">
      <c r="A667" s="781" t="s">
        <v>886</v>
      </c>
      <c r="B667" s="781" t="s">
        <v>887</v>
      </c>
      <c r="C667" s="551" t="s">
        <v>888</v>
      </c>
      <c r="D667" s="553">
        <v>10</v>
      </c>
      <c r="E667" s="553">
        <v>66</v>
      </c>
      <c r="F667" s="553">
        <v>117</v>
      </c>
      <c r="G667" s="553">
        <v>28</v>
      </c>
      <c r="H667" s="553">
        <v>8387</v>
      </c>
      <c r="I667" s="552">
        <v>10</v>
      </c>
      <c r="J667" s="553">
        <v>30</v>
      </c>
      <c r="K667" s="553">
        <v>33</v>
      </c>
      <c r="L667" s="553">
        <v>12</v>
      </c>
      <c r="M667" s="553">
        <v>1193</v>
      </c>
      <c r="N667" s="553">
        <v>0</v>
      </c>
      <c r="O667" s="553">
        <v>0</v>
      </c>
      <c r="P667" s="553">
        <v>0</v>
      </c>
      <c r="Q667" s="553">
        <v>0</v>
      </c>
      <c r="R667" s="553">
        <v>1021</v>
      </c>
      <c r="S667" s="552">
        <v>0</v>
      </c>
      <c r="T667" s="553">
        <v>0</v>
      </c>
      <c r="U667" s="553">
        <v>0</v>
      </c>
      <c r="V667" s="553">
        <v>0</v>
      </c>
      <c r="W667" s="553">
        <v>14</v>
      </c>
      <c r="X667" s="554">
        <f t="shared" ref="X667:X673" si="148">D667+E667+F667+G667+H667+N667+O667+P667+Q667+R667</f>
        <v>9629</v>
      </c>
      <c r="Y667" s="554">
        <f t="shared" ref="Y667:Y673" si="149">I667+J667+K667+L667+M667+S667+T667+U667+V667+W667</f>
        <v>1292</v>
      </c>
      <c r="Z667" s="554">
        <f t="shared" si="132"/>
        <v>10921</v>
      </c>
    </row>
    <row r="668" spans="1:26" ht="51" hidden="1" outlineLevel="1">
      <c r="A668" s="781"/>
      <c r="B668" s="781"/>
      <c r="C668" s="551" t="s">
        <v>889</v>
      </c>
      <c r="D668" s="552">
        <v>4</v>
      </c>
      <c r="E668" s="553">
        <v>14</v>
      </c>
      <c r="F668" s="553">
        <v>21</v>
      </c>
      <c r="G668" s="553">
        <v>0</v>
      </c>
      <c r="H668" s="553">
        <v>2483</v>
      </c>
      <c r="I668" s="552">
        <v>2</v>
      </c>
      <c r="J668" s="553">
        <v>6</v>
      </c>
      <c r="K668" s="553">
        <v>6</v>
      </c>
      <c r="L668" s="552">
        <v>4</v>
      </c>
      <c r="M668" s="553">
        <v>53</v>
      </c>
      <c r="N668" s="552">
        <v>0</v>
      </c>
      <c r="O668" s="553">
        <v>0</v>
      </c>
      <c r="P668" s="553">
        <v>0</v>
      </c>
      <c r="Q668" s="553">
        <v>0</v>
      </c>
      <c r="R668" s="553">
        <v>37</v>
      </c>
      <c r="S668" s="552">
        <v>0</v>
      </c>
      <c r="T668" s="553">
        <v>0</v>
      </c>
      <c r="U668" s="553">
        <v>0</v>
      </c>
      <c r="V668" s="552">
        <v>0</v>
      </c>
      <c r="W668" s="553">
        <v>0</v>
      </c>
      <c r="X668" s="554">
        <f t="shared" si="148"/>
        <v>2559</v>
      </c>
      <c r="Y668" s="554">
        <f t="shared" si="149"/>
        <v>71</v>
      </c>
      <c r="Z668" s="554">
        <f t="shared" si="132"/>
        <v>2630</v>
      </c>
    </row>
    <row r="669" spans="1:26" ht="51" hidden="1" outlineLevel="1">
      <c r="A669" s="781"/>
      <c r="B669" s="551" t="s">
        <v>890</v>
      </c>
      <c r="C669" s="551" t="s">
        <v>891</v>
      </c>
      <c r="D669" s="552">
        <v>6</v>
      </c>
      <c r="E669" s="553">
        <v>2</v>
      </c>
      <c r="F669" s="553">
        <v>12</v>
      </c>
      <c r="G669" s="552">
        <v>4</v>
      </c>
      <c r="H669" s="553">
        <v>118</v>
      </c>
      <c r="I669" s="552">
        <v>9</v>
      </c>
      <c r="J669" s="552">
        <v>12</v>
      </c>
      <c r="K669" s="553">
        <v>33</v>
      </c>
      <c r="L669" s="553">
        <v>2</v>
      </c>
      <c r="M669" s="553">
        <v>391</v>
      </c>
      <c r="N669" s="552">
        <v>0</v>
      </c>
      <c r="O669" s="553">
        <v>0</v>
      </c>
      <c r="P669" s="553">
        <v>0</v>
      </c>
      <c r="Q669" s="552">
        <v>0</v>
      </c>
      <c r="R669" s="553">
        <v>0</v>
      </c>
      <c r="S669" s="552">
        <v>0</v>
      </c>
      <c r="T669" s="552">
        <v>0</v>
      </c>
      <c r="U669" s="553">
        <v>0</v>
      </c>
      <c r="V669" s="553">
        <v>2</v>
      </c>
      <c r="W669" s="553">
        <v>8</v>
      </c>
      <c r="X669" s="554">
        <f t="shared" si="148"/>
        <v>142</v>
      </c>
      <c r="Y669" s="554">
        <f t="shared" si="149"/>
        <v>457</v>
      </c>
      <c r="Z669" s="554">
        <f t="shared" si="132"/>
        <v>599</v>
      </c>
    </row>
    <row r="670" spans="1:26" ht="63.75" hidden="1" outlineLevel="1">
      <c r="A670" s="781"/>
      <c r="B670" s="551" t="s">
        <v>892</v>
      </c>
      <c r="C670" s="551" t="s">
        <v>893</v>
      </c>
      <c r="D670" s="552">
        <v>0</v>
      </c>
      <c r="E670" s="553">
        <v>6</v>
      </c>
      <c r="F670" s="553">
        <v>9</v>
      </c>
      <c r="G670" s="552">
        <v>4</v>
      </c>
      <c r="H670" s="552">
        <v>345</v>
      </c>
      <c r="I670" s="552">
        <v>0</v>
      </c>
      <c r="J670" s="552">
        <v>2</v>
      </c>
      <c r="K670" s="552">
        <v>0</v>
      </c>
      <c r="L670" s="552">
        <v>4</v>
      </c>
      <c r="M670" s="552">
        <v>124</v>
      </c>
      <c r="N670" s="552">
        <v>0</v>
      </c>
      <c r="O670" s="553">
        <v>0</v>
      </c>
      <c r="P670" s="553">
        <v>0</v>
      </c>
      <c r="Q670" s="552">
        <v>0</v>
      </c>
      <c r="R670" s="552">
        <v>18</v>
      </c>
      <c r="S670" s="552">
        <v>0</v>
      </c>
      <c r="T670" s="552">
        <v>0</v>
      </c>
      <c r="U670" s="552">
        <v>0</v>
      </c>
      <c r="V670" s="552">
        <v>0</v>
      </c>
      <c r="W670" s="552">
        <v>5</v>
      </c>
      <c r="X670" s="554">
        <f t="shared" si="148"/>
        <v>382</v>
      </c>
      <c r="Y670" s="554">
        <f t="shared" si="149"/>
        <v>135</v>
      </c>
      <c r="Z670" s="554">
        <f t="shared" si="132"/>
        <v>517</v>
      </c>
    </row>
    <row r="671" spans="1:26" ht="51" hidden="1" outlineLevel="1">
      <c r="A671" s="781"/>
      <c r="B671" s="781" t="s">
        <v>894</v>
      </c>
      <c r="C671" s="551" t="s">
        <v>895</v>
      </c>
      <c r="D671" s="552">
        <v>0</v>
      </c>
      <c r="E671" s="552">
        <v>0</v>
      </c>
      <c r="F671" s="552">
        <v>0</v>
      </c>
      <c r="G671" s="552">
        <v>0</v>
      </c>
      <c r="H671" s="553">
        <v>23</v>
      </c>
      <c r="I671" s="552">
        <v>0</v>
      </c>
      <c r="J671" s="552">
        <v>0</v>
      </c>
      <c r="K671" s="552">
        <v>0</v>
      </c>
      <c r="L671" s="552">
        <v>0</v>
      </c>
      <c r="M671" s="552">
        <v>0</v>
      </c>
      <c r="N671" s="552">
        <v>0</v>
      </c>
      <c r="O671" s="552">
        <v>0</v>
      </c>
      <c r="P671" s="552">
        <v>0</v>
      </c>
      <c r="Q671" s="552">
        <v>0</v>
      </c>
      <c r="R671" s="553">
        <v>0</v>
      </c>
      <c r="S671" s="552">
        <v>0</v>
      </c>
      <c r="T671" s="552">
        <v>0</v>
      </c>
      <c r="U671" s="552">
        <v>0</v>
      </c>
      <c r="V671" s="552">
        <v>0</v>
      </c>
      <c r="W671" s="552">
        <v>0</v>
      </c>
      <c r="X671" s="554">
        <f t="shared" si="148"/>
        <v>23</v>
      </c>
      <c r="Y671" s="554">
        <f t="shared" si="149"/>
        <v>0</v>
      </c>
      <c r="Z671" s="554">
        <f t="shared" si="132"/>
        <v>23</v>
      </c>
    </row>
    <row r="672" spans="1:26" ht="25.5" hidden="1" outlineLevel="1">
      <c r="A672" s="781"/>
      <c r="B672" s="781"/>
      <c r="C672" s="551" t="s">
        <v>896</v>
      </c>
      <c r="D672" s="553">
        <v>18</v>
      </c>
      <c r="E672" s="553">
        <v>18</v>
      </c>
      <c r="F672" s="553">
        <v>60</v>
      </c>
      <c r="G672" s="553">
        <v>24</v>
      </c>
      <c r="H672" s="553">
        <v>4367</v>
      </c>
      <c r="I672" s="553">
        <v>8</v>
      </c>
      <c r="J672" s="553">
        <v>26</v>
      </c>
      <c r="K672" s="553">
        <v>45</v>
      </c>
      <c r="L672" s="553">
        <v>20</v>
      </c>
      <c r="M672" s="553">
        <v>2043</v>
      </c>
      <c r="N672" s="553">
        <v>0</v>
      </c>
      <c r="O672" s="553">
        <v>0</v>
      </c>
      <c r="P672" s="553">
        <v>0</v>
      </c>
      <c r="Q672" s="553">
        <v>0</v>
      </c>
      <c r="R672" s="553">
        <v>130</v>
      </c>
      <c r="S672" s="553">
        <v>0</v>
      </c>
      <c r="T672" s="553">
        <v>0</v>
      </c>
      <c r="U672" s="553">
        <v>0</v>
      </c>
      <c r="V672" s="553">
        <v>0</v>
      </c>
      <c r="W672" s="553">
        <v>30</v>
      </c>
      <c r="X672" s="554">
        <f t="shared" si="148"/>
        <v>4617</v>
      </c>
      <c r="Y672" s="554">
        <f t="shared" si="149"/>
        <v>2172</v>
      </c>
      <c r="Z672" s="554">
        <f t="shared" si="132"/>
        <v>6789</v>
      </c>
    </row>
    <row r="673" spans="1:26" ht="51" hidden="1" outlineLevel="1">
      <c r="A673" s="781"/>
      <c r="B673" s="781"/>
      <c r="C673" s="551" t="s">
        <v>897</v>
      </c>
      <c r="D673" s="552">
        <v>1</v>
      </c>
      <c r="E673" s="553">
        <v>20</v>
      </c>
      <c r="F673" s="553">
        <v>48</v>
      </c>
      <c r="G673" s="553">
        <v>20</v>
      </c>
      <c r="H673" s="553">
        <v>2215</v>
      </c>
      <c r="I673" s="553">
        <v>0</v>
      </c>
      <c r="J673" s="552">
        <v>2</v>
      </c>
      <c r="K673" s="552">
        <v>3</v>
      </c>
      <c r="L673" s="552">
        <v>4</v>
      </c>
      <c r="M673" s="553">
        <v>119</v>
      </c>
      <c r="N673" s="552">
        <v>0</v>
      </c>
      <c r="O673" s="553">
        <v>0</v>
      </c>
      <c r="P673" s="553">
        <v>0</v>
      </c>
      <c r="Q673" s="553">
        <v>0</v>
      </c>
      <c r="R673" s="553">
        <v>53</v>
      </c>
      <c r="S673" s="553">
        <v>0</v>
      </c>
      <c r="T673" s="552">
        <v>0</v>
      </c>
      <c r="U673" s="552">
        <v>0</v>
      </c>
      <c r="V673" s="552">
        <v>0</v>
      </c>
      <c r="W673" s="553">
        <v>4</v>
      </c>
      <c r="X673" s="554">
        <f t="shared" si="148"/>
        <v>2357</v>
      </c>
      <c r="Y673" s="554">
        <f t="shared" si="149"/>
        <v>132</v>
      </c>
      <c r="Z673" s="554">
        <f t="shared" si="132"/>
        <v>2489</v>
      </c>
    </row>
    <row r="674" spans="1:26" ht="12.95" customHeight="1" collapsed="1">
      <c r="A674" s="782" t="s">
        <v>3069</v>
      </c>
      <c r="B674" s="782"/>
      <c r="C674" s="782"/>
      <c r="D674" s="549">
        <f t="shared" ref="D674:Z674" si="150">+D675+D676+D677</f>
        <v>3</v>
      </c>
      <c r="E674" s="549">
        <f t="shared" si="150"/>
        <v>17</v>
      </c>
      <c r="F674" s="549">
        <f t="shared" si="150"/>
        <v>27</v>
      </c>
      <c r="G674" s="549">
        <f t="shared" si="150"/>
        <v>4</v>
      </c>
      <c r="H674" s="549">
        <f t="shared" si="150"/>
        <v>3517</v>
      </c>
      <c r="I674" s="549">
        <f t="shared" si="150"/>
        <v>0</v>
      </c>
      <c r="J674" s="549">
        <f t="shared" si="150"/>
        <v>2</v>
      </c>
      <c r="K674" s="549">
        <f t="shared" si="150"/>
        <v>0</v>
      </c>
      <c r="L674" s="549">
        <f t="shared" si="150"/>
        <v>0</v>
      </c>
      <c r="M674" s="549">
        <f t="shared" si="150"/>
        <v>39</v>
      </c>
      <c r="N674" s="549">
        <f t="shared" si="150"/>
        <v>1</v>
      </c>
      <c r="O674" s="549">
        <f t="shared" si="150"/>
        <v>3</v>
      </c>
      <c r="P674" s="549">
        <f t="shared" si="150"/>
        <v>0</v>
      </c>
      <c r="Q674" s="549">
        <f t="shared" si="150"/>
        <v>0</v>
      </c>
      <c r="R674" s="549">
        <f t="shared" si="150"/>
        <v>196</v>
      </c>
      <c r="S674" s="549">
        <f t="shared" si="150"/>
        <v>0</v>
      </c>
      <c r="T674" s="549">
        <f t="shared" si="150"/>
        <v>0</v>
      </c>
      <c r="U674" s="549">
        <f t="shared" si="150"/>
        <v>3</v>
      </c>
      <c r="V674" s="549">
        <f t="shared" si="150"/>
        <v>0</v>
      </c>
      <c r="W674" s="549">
        <f t="shared" si="150"/>
        <v>0</v>
      </c>
      <c r="X674" s="550">
        <f t="shared" si="150"/>
        <v>3768</v>
      </c>
      <c r="Y674" s="550">
        <f t="shared" si="150"/>
        <v>44</v>
      </c>
      <c r="Z674" s="550">
        <f t="shared" si="150"/>
        <v>3812</v>
      </c>
    </row>
    <row r="675" spans="1:26" hidden="1" outlineLevel="1">
      <c r="A675" s="781" t="s">
        <v>899</v>
      </c>
      <c r="B675" s="781" t="s">
        <v>900</v>
      </c>
      <c r="C675" s="551" t="s">
        <v>901</v>
      </c>
      <c r="D675" s="553">
        <v>0</v>
      </c>
      <c r="E675" s="553">
        <v>10</v>
      </c>
      <c r="F675" s="553">
        <v>18</v>
      </c>
      <c r="G675" s="553">
        <v>4</v>
      </c>
      <c r="H675" s="553">
        <v>2042</v>
      </c>
      <c r="I675" s="552">
        <v>0</v>
      </c>
      <c r="J675" s="552">
        <v>2</v>
      </c>
      <c r="K675" s="552">
        <v>0</v>
      </c>
      <c r="L675" s="552">
        <v>0</v>
      </c>
      <c r="M675" s="552">
        <v>39</v>
      </c>
      <c r="N675" s="553">
        <v>1</v>
      </c>
      <c r="O675" s="553">
        <v>2</v>
      </c>
      <c r="P675" s="553">
        <v>0</v>
      </c>
      <c r="Q675" s="553">
        <v>0</v>
      </c>
      <c r="R675" s="553">
        <v>48</v>
      </c>
      <c r="S675" s="552">
        <v>0</v>
      </c>
      <c r="T675" s="552">
        <v>0</v>
      </c>
      <c r="U675" s="552">
        <v>3</v>
      </c>
      <c r="V675" s="552">
        <v>0</v>
      </c>
      <c r="W675" s="552">
        <v>0</v>
      </c>
      <c r="X675" s="554">
        <f>D675+E675+F675+G675+H675+N675+O675+P675+Q675+R675</f>
        <v>2125</v>
      </c>
      <c r="Y675" s="554">
        <f>I675+J675+K675+L675+M675+S675+T675+U675+V675+W675</f>
        <v>44</v>
      </c>
      <c r="Z675" s="554">
        <f>+Y675+X675</f>
        <v>2169</v>
      </c>
    </row>
    <row r="676" spans="1:26" ht="25.5" hidden="1" outlineLevel="1">
      <c r="A676" s="781"/>
      <c r="B676" s="781"/>
      <c r="C676" s="551" t="s">
        <v>902</v>
      </c>
      <c r="D676" s="552">
        <v>0</v>
      </c>
      <c r="E676" s="552">
        <v>0</v>
      </c>
      <c r="F676" s="553">
        <v>0</v>
      </c>
      <c r="G676" s="552">
        <v>0</v>
      </c>
      <c r="H676" s="553">
        <v>216</v>
      </c>
      <c r="I676" s="552">
        <v>0</v>
      </c>
      <c r="J676" s="552">
        <v>0</v>
      </c>
      <c r="K676" s="552">
        <v>0</v>
      </c>
      <c r="L676" s="552">
        <v>0</v>
      </c>
      <c r="M676" s="552">
        <v>0</v>
      </c>
      <c r="N676" s="552">
        <v>0</v>
      </c>
      <c r="O676" s="552">
        <v>0</v>
      </c>
      <c r="P676" s="553">
        <v>0</v>
      </c>
      <c r="Q676" s="552">
        <v>0</v>
      </c>
      <c r="R676" s="553">
        <v>0</v>
      </c>
      <c r="S676" s="552">
        <v>0</v>
      </c>
      <c r="T676" s="552">
        <v>0</v>
      </c>
      <c r="U676" s="552">
        <v>0</v>
      </c>
      <c r="V676" s="552">
        <v>0</v>
      </c>
      <c r="W676" s="552">
        <v>0</v>
      </c>
      <c r="X676" s="554">
        <f>D676+E676+F676+G676+H676+N676+O676+P676+Q676+R676</f>
        <v>216</v>
      </c>
      <c r="Y676" s="554"/>
      <c r="Z676" s="554">
        <f>+Y676+X676</f>
        <v>216</v>
      </c>
    </row>
    <row r="677" spans="1:26" ht="63.75" hidden="1" outlineLevel="1">
      <c r="A677" s="781"/>
      <c r="B677" s="551" t="s">
        <v>903</v>
      </c>
      <c r="C677" s="551" t="s">
        <v>904</v>
      </c>
      <c r="D677" s="552">
        <v>3</v>
      </c>
      <c r="E677" s="553">
        <v>7</v>
      </c>
      <c r="F677" s="552">
        <v>9</v>
      </c>
      <c r="G677" s="552">
        <v>0</v>
      </c>
      <c r="H677" s="553">
        <v>1259</v>
      </c>
      <c r="I677" s="552">
        <v>0</v>
      </c>
      <c r="J677" s="552">
        <v>0</v>
      </c>
      <c r="K677" s="552">
        <v>0</v>
      </c>
      <c r="L677" s="552">
        <v>0</v>
      </c>
      <c r="M677" s="552">
        <v>0</v>
      </c>
      <c r="N677" s="552">
        <v>0</v>
      </c>
      <c r="O677" s="553">
        <v>1</v>
      </c>
      <c r="P677" s="552">
        <v>0</v>
      </c>
      <c r="Q677" s="552">
        <v>0</v>
      </c>
      <c r="R677" s="553">
        <v>148</v>
      </c>
      <c r="S677" s="552">
        <v>0</v>
      </c>
      <c r="T677" s="552">
        <v>0</v>
      </c>
      <c r="U677" s="552">
        <v>0</v>
      </c>
      <c r="V677" s="552">
        <v>0</v>
      </c>
      <c r="W677" s="552">
        <v>0</v>
      </c>
      <c r="X677" s="554">
        <f>D677+E677+F677+G677+H677+N677+O677+P677+Q677+R677</f>
        <v>1427</v>
      </c>
      <c r="Y677" s="554"/>
      <c r="Z677" s="554">
        <f>+Y677+X677</f>
        <v>1427</v>
      </c>
    </row>
    <row r="678" spans="1:26" ht="12.95" customHeight="1" collapsed="1">
      <c r="A678" s="777" t="s">
        <v>905</v>
      </c>
      <c r="B678" s="777"/>
      <c r="C678" s="777"/>
      <c r="D678" s="549">
        <f t="shared" ref="D678:Z678" si="151">SUM(D679:D689)</f>
        <v>13</v>
      </c>
      <c r="E678" s="549">
        <f t="shared" si="151"/>
        <v>66</v>
      </c>
      <c r="F678" s="549">
        <f t="shared" si="151"/>
        <v>81</v>
      </c>
      <c r="G678" s="549">
        <f t="shared" si="151"/>
        <v>32</v>
      </c>
      <c r="H678" s="549">
        <f t="shared" si="151"/>
        <v>5052</v>
      </c>
      <c r="I678" s="549">
        <f t="shared" si="151"/>
        <v>7</v>
      </c>
      <c r="J678" s="549">
        <f t="shared" si="151"/>
        <v>30</v>
      </c>
      <c r="K678" s="549">
        <f t="shared" si="151"/>
        <v>48</v>
      </c>
      <c r="L678" s="549">
        <f t="shared" si="151"/>
        <v>24</v>
      </c>
      <c r="M678" s="549">
        <f t="shared" si="151"/>
        <v>1627</v>
      </c>
      <c r="N678" s="549">
        <f t="shared" si="151"/>
        <v>0</v>
      </c>
      <c r="O678" s="549">
        <f t="shared" si="151"/>
        <v>0</v>
      </c>
      <c r="P678" s="549">
        <f t="shared" si="151"/>
        <v>0</v>
      </c>
      <c r="Q678" s="549">
        <f t="shared" si="151"/>
        <v>0</v>
      </c>
      <c r="R678" s="549">
        <f t="shared" si="151"/>
        <v>179</v>
      </c>
      <c r="S678" s="549">
        <f t="shared" si="151"/>
        <v>0</v>
      </c>
      <c r="T678" s="549">
        <f t="shared" si="151"/>
        <v>0</v>
      </c>
      <c r="U678" s="549">
        <f t="shared" si="151"/>
        <v>0</v>
      </c>
      <c r="V678" s="549">
        <f t="shared" si="151"/>
        <v>0</v>
      </c>
      <c r="W678" s="549">
        <f t="shared" si="151"/>
        <v>29</v>
      </c>
      <c r="X678" s="550">
        <f t="shared" si="151"/>
        <v>5423</v>
      </c>
      <c r="Y678" s="550">
        <f t="shared" si="151"/>
        <v>1765</v>
      </c>
      <c r="Z678" s="550">
        <f t="shared" si="151"/>
        <v>7188</v>
      </c>
    </row>
    <row r="679" spans="1:26" ht="38.25" hidden="1" outlineLevel="1">
      <c r="A679" s="783" t="s">
        <v>905</v>
      </c>
      <c r="B679" s="551" t="s">
        <v>906</v>
      </c>
      <c r="C679" s="551" t="s">
        <v>907</v>
      </c>
      <c r="D679" s="552">
        <v>0</v>
      </c>
      <c r="E679" s="552">
        <v>2</v>
      </c>
      <c r="F679" s="552">
        <v>0</v>
      </c>
      <c r="G679" s="553">
        <v>0</v>
      </c>
      <c r="H679" s="552">
        <v>0</v>
      </c>
      <c r="I679" s="553">
        <v>3</v>
      </c>
      <c r="J679" s="552">
        <v>2</v>
      </c>
      <c r="K679" s="552">
        <v>3</v>
      </c>
      <c r="L679" s="552">
        <v>0</v>
      </c>
      <c r="M679" s="553">
        <v>170</v>
      </c>
      <c r="N679" s="552">
        <v>0</v>
      </c>
      <c r="O679" s="552">
        <v>0</v>
      </c>
      <c r="P679" s="552">
        <v>0</v>
      </c>
      <c r="Q679" s="553">
        <v>0</v>
      </c>
      <c r="R679" s="552">
        <v>0</v>
      </c>
      <c r="S679" s="553">
        <v>0</v>
      </c>
      <c r="T679" s="552">
        <v>0</v>
      </c>
      <c r="U679" s="552">
        <v>0</v>
      </c>
      <c r="V679" s="552">
        <v>0</v>
      </c>
      <c r="W679" s="553">
        <v>0</v>
      </c>
      <c r="X679" s="554">
        <f t="shared" ref="X679:X689" si="152">D679+E679+F679+G679+H679+N679+O679+P679+Q679+R679</f>
        <v>2</v>
      </c>
      <c r="Y679" s="554">
        <f t="shared" ref="Y679:Y689" si="153">I679+J679+K679+L679+M679+S679+T679+U679+V679+W679</f>
        <v>178</v>
      </c>
      <c r="Z679" s="554">
        <f t="shared" ref="Z679:Z752" si="154">+Y679+X679</f>
        <v>180</v>
      </c>
    </row>
    <row r="680" spans="1:26" ht="25.5" hidden="1" outlineLevel="1">
      <c r="A680" s="783"/>
      <c r="B680" s="551" t="s">
        <v>908</v>
      </c>
      <c r="C680" s="551" t="s">
        <v>909</v>
      </c>
      <c r="D680" s="552">
        <v>0</v>
      </c>
      <c r="E680" s="552">
        <v>0</v>
      </c>
      <c r="F680" s="552">
        <v>0</v>
      </c>
      <c r="G680" s="552">
        <v>4</v>
      </c>
      <c r="H680" s="553">
        <v>142</v>
      </c>
      <c r="I680" s="552">
        <v>1</v>
      </c>
      <c r="J680" s="552">
        <v>4</v>
      </c>
      <c r="K680" s="552">
        <v>3</v>
      </c>
      <c r="L680" s="552">
        <v>0</v>
      </c>
      <c r="M680" s="553">
        <v>88</v>
      </c>
      <c r="N680" s="552">
        <v>0</v>
      </c>
      <c r="O680" s="552">
        <v>0</v>
      </c>
      <c r="P680" s="552">
        <v>0</v>
      </c>
      <c r="Q680" s="552">
        <v>0</v>
      </c>
      <c r="R680" s="553">
        <v>45</v>
      </c>
      <c r="S680" s="552">
        <v>0</v>
      </c>
      <c r="T680" s="552">
        <v>0</v>
      </c>
      <c r="U680" s="552">
        <v>0</v>
      </c>
      <c r="V680" s="552">
        <v>0</v>
      </c>
      <c r="W680" s="553">
        <v>0</v>
      </c>
      <c r="X680" s="554">
        <f t="shared" si="152"/>
        <v>191</v>
      </c>
      <c r="Y680" s="554">
        <f t="shared" si="153"/>
        <v>96</v>
      </c>
      <c r="Z680" s="554">
        <f t="shared" si="154"/>
        <v>287</v>
      </c>
    </row>
    <row r="681" spans="1:26" hidden="1" outlineLevel="1">
      <c r="A681" s="783"/>
      <c r="B681" s="781" t="s">
        <v>910</v>
      </c>
      <c r="C681" s="551" t="s">
        <v>911</v>
      </c>
      <c r="D681" s="553">
        <v>3</v>
      </c>
      <c r="E681" s="553">
        <v>8</v>
      </c>
      <c r="F681" s="553">
        <v>9</v>
      </c>
      <c r="G681" s="552">
        <v>0</v>
      </c>
      <c r="H681" s="553">
        <v>576</v>
      </c>
      <c r="I681" s="552">
        <v>1</v>
      </c>
      <c r="J681" s="553">
        <v>8</v>
      </c>
      <c r="K681" s="553">
        <v>6</v>
      </c>
      <c r="L681" s="552">
        <v>16</v>
      </c>
      <c r="M681" s="553">
        <v>658</v>
      </c>
      <c r="N681" s="553">
        <v>0</v>
      </c>
      <c r="O681" s="553">
        <v>0</v>
      </c>
      <c r="P681" s="553">
        <v>0</v>
      </c>
      <c r="Q681" s="552">
        <v>0</v>
      </c>
      <c r="R681" s="553">
        <v>6</v>
      </c>
      <c r="S681" s="552">
        <v>0</v>
      </c>
      <c r="T681" s="553">
        <v>0</v>
      </c>
      <c r="U681" s="553">
        <v>0</v>
      </c>
      <c r="V681" s="552">
        <v>0</v>
      </c>
      <c r="W681" s="553">
        <v>13</v>
      </c>
      <c r="X681" s="554">
        <f t="shared" si="152"/>
        <v>602</v>
      </c>
      <c r="Y681" s="554">
        <f t="shared" si="153"/>
        <v>702</v>
      </c>
      <c r="Z681" s="554">
        <f t="shared" si="154"/>
        <v>1304</v>
      </c>
    </row>
    <row r="682" spans="1:26" ht="25.5" hidden="1" outlineLevel="1">
      <c r="A682" s="783"/>
      <c r="B682" s="781"/>
      <c r="C682" s="551" t="s">
        <v>912</v>
      </c>
      <c r="D682" s="552">
        <v>3</v>
      </c>
      <c r="E682" s="552">
        <v>26</v>
      </c>
      <c r="F682" s="553">
        <v>42</v>
      </c>
      <c r="G682" s="552">
        <v>8</v>
      </c>
      <c r="H682" s="553">
        <v>1707</v>
      </c>
      <c r="I682" s="552">
        <v>2</v>
      </c>
      <c r="J682" s="552">
        <v>4</v>
      </c>
      <c r="K682" s="552">
        <v>12</v>
      </c>
      <c r="L682" s="552">
        <v>8</v>
      </c>
      <c r="M682" s="553">
        <v>140</v>
      </c>
      <c r="N682" s="552">
        <v>0</v>
      </c>
      <c r="O682" s="552">
        <v>0</v>
      </c>
      <c r="P682" s="553">
        <v>0</v>
      </c>
      <c r="Q682" s="552">
        <v>0</v>
      </c>
      <c r="R682" s="553">
        <v>47</v>
      </c>
      <c r="S682" s="552">
        <v>0</v>
      </c>
      <c r="T682" s="552">
        <v>0</v>
      </c>
      <c r="U682" s="552">
        <v>0</v>
      </c>
      <c r="V682" s="552">
        <v>0</v>
      </c>
      <c r="W682" s="553">
        <v>2</v>
      </c>
      <c r="X682" s="554">
        <f t="shared" si="152"/>
        <v>1833</v>
      </c>
      <c r="Y682" s="554">
        <f t="shared" si="153"/>
        <v>168</v>
      </c>
      <c r="Z682" s="554">
        <f t="shared" si="154"/>
        <v>2001</v>
      </c>
    </row>
    <row r="683" spans="1:26" ht="51" hidden="1" outlineLevel="1">
      <c r="A683" s="783"/>
      <c r="B683" s="781" t="s">
        <v>913</v>
      </c>
      <c r="C683" s="551" t="s">
        <v>914</v>
      </c>
      <c r="D683" s="552">
        <v>0</v>
      </c>
      <c r="E683" s="552">
        <v>0</v>
      </c>
      <c r="F683" s="552">
        <v>0</v>
      </c>
      <c r="G683" s="552">
        <v>0</v>
      </c>
      <c r="H683" s="552">
        <v>0</v>
      </c>
      <c r="I683" s="552">
        <v>0</v>
      </c>
      <c r="J683" s="552">
        <v>0</v>
      </c>
      <c r="K683" s="552">
        <v>0</v>
      </c>
      <c r="L683" s="552">
        <v>0</v>
      </c>
      <c r="M683" s="552">
        <v>0</v>
      </c>
      <c r="N683" s="552">
        <v>0</v>
      </c>
      <c r="O683" s="552">
        <v>0</v>
      </c>
      <c r="P683" s="552">
        <v>0</v>
      </c>
      <c r="Q683" s="552">
        <v>0</v>
      </c>
      <c r="R683" s="552">
        <v>0</v>
      </c>
      <c r="S683" s="552">
        <v>0</v>
      </c>
      <c r="T683" s="552">
        <v>0</v>
      </c>
      <c r="U683" s="552">
        <v>0</v>
      </c>
      <c r="V683" s="552">
        <v>0</v>
      </c>
      <c r="W683" s="552">
        <v>0</v>
      </c>
      <c r="X683" s="554">
        <f t="shared" si="152"/>
        <v>0</v>
      </c>
      <c r="Y683" s="554">
        <f t="shared" si="153"/>
        <v>0</v>
      </c>
      <c r="Z683" s="554">
        <f t="shared" si="154"/>
        <v>0</v>
      </c>
    </row>
    <row r="684" spans="1:26" hidden="1" outlineLevel="1">
      <c r="A684" s="783"/>
      <c r="B684" s="781"/>
      <c r="C684" s="551" t="s">
        <v>915</v>
      </c>
      <c r="D684" s="553">
        <v>0</v>
      </c>
      <c r="E684" s="552">
        <v>4</v>
      </c>
      <c r="F684" s="553">
        <v>6</v>
      </c>
      <c r="G684" s="552">
        <v>8</v>
      </c>
      <c r="H684" s="553">
        <v>407</v>
      </c>
      <c r="I684" s="553">
        <v>0</v>
      </c>
      <c r="J684" s="553">
        <v>4</v>
      </c>
      <c r="K684" s="552">
        <v>3</v>
      </c>
      <c r="L684" s="552">
        <v>0</v>
      </c>
      <c r="M684" s="553">
        <v>86</v>
      </c>
      <c r="N684" s="553">
        <v>0</v>
      </c>
      <c r="O684" s="552">
        <v>0</v>
      </c>
      <c r="P684" s="553">
        <v>0</v>
      </c>
      <c r="Q684" s="552">
        <v>0</v>
      </c>
      <c r="R684" s="553">
        <v>6</v>
      </c>
      <c r="S684" s="553">
        <v>0</v>
      </c>
      <c r="T684" s="553">
        <v>0</v>
      </c>
      <c r="U684" s="552">
        <v>0</v>
      </c>
      <c r="V684" s="552">
        <v>0</v>
      </c>
      <c r="W684" s="553">
        <v>0</v>
      </c>
      <c r="X684" s="554">
        <f t="shared" si="152"/>
        <v>431</v>
      </c>
      <c r="Y684" s="554">
        <f t="shared" si="153"/>
        <v>93</v>
      </c>
      <c r="Z684" s="554">
        <f t="shared" si="154"/>
        <v>524</v>
      </c>
    </row>
    <row r="685" spans="1:26" ht="25.5" hidden="1" outlineLevel="1">
      <c r="A685" s="783"/>
      <c r="B685" s="781" t="s">
        <v>916</v>
      </c>
      <c r="C685" s="551" t="s">
        <v>917</v>
      </c>
      <c r="D685" s="552">
        <v>0</v>
      </c>
      <c r="E685" s="552">
        <v>0</v>
      </c>
      <c r="F685" s="553">
        <v>0</v>
      </c>
      <c r="G685" s="552">
        <v>0</v>
      </c>
      <c r="H685" s="552">
        <v>121</v>
      </c>
      <c r="I685" s="552">
        <v>0</v>
      </c>
      <c r="J685" s="552">
        <v>0</v>
      </c>
      <c r="K685" s="552">
        <v>0</v>
      </c>
      <c r="L685" s="552">
        <v>0</v>
      </c>
      <c r="M685" s="553">
        <v>60</v>
      </c>
      <c r="N685" s="552">
        <v>0</v>
      </c>
      <c r="O685" s="552">
        <v>0</v>
      </c>
      <c r="P685" s="553">
        <v>0</v>
      </c>
      <c r="Q685" s="552">
        <v>0</v>
      </c>
      <c r="R685" s="552">
        <v>0</v>
      </c>
      <c r="S685" s="552">
        <v>0</v>
      </c>
      <c r="T685" s="552">
        <v>0</v>
      </c>
      <c r="U685" s="552">
        <v>0</v>
      </c>
      <c r="V685" s="552">
        <v>0</v>
      </c>
      <c r="W685" s="553">
        <v>0</v>
      </c>
      <c r="X685" s="554">
        <f t="shared" si="152"/>
        <v>121</v>
      </c>
      <c r="Y685" s="554">
        <f t="shared" si="153"/>
        <v>60</v>
      </c>
      <c r="Z685" s="554">
        <f t="shared" si="154"/>
        <v>181</v>
      </c>
    </row>
    <row r="686" spans="1:26" hidden="1" outlineLevel="1">
      <c r="A686" s="783"/>
      <c r="B686" s="781"/>
      <c r="C686" s="551" t="s">
        <v>918</v>
      </c>
      <c r="D686" s="552">
        <v>0</v>
      </c>
      <c r="E686" s="552">
        <v>0</v>
      </c>
      <c r="F686" s="552">
        <v>0</v>
      </c>
      <c r="G686" s="552">
        <v>0</v>
      </c>
      <c r="H686" s="552">
        <v>0</v>
      </c>
      <c r="I686" s="552">
        <v>0</v>
      </c>
      <c r="J686" s="552">
        <v>0</v>
      </c>
      <c r="K686" s="552">
        <v>0</v>
      </c>
      <c r="L686" s="552">
        <v>0</v>
      </c>
      <c r="M686" s="552">
        <v>7</v>
      </c>
      <c r="N686" s="552">
        <v>0</v>
      </c>
      <c r="O686" s="552">
        <v>0</v>
      </c>
      <c r="P686" s="552">
        <v>0</v>
      </c>
      <c r="Q686" s="552">
        <v>0</v>
      </c>
      <c r="R686" s="552">
        <v>0</v>
      </c>
      <c r="S686" s="552">
        <v>0</v>
      </c>
      <c r="T686" s="552">
        <v>0</v>
      </c>
      <c r="U686" s="552">
        <v>0</v>
      </c>
      <c r="V686" s="552">
        <v>0</v>
      </c>
      <c r="W686" s="552">
        <v>0</v>
      </c>
      <c r="X686" s="554">
        <f t="shared" si="152"/>
        <v>0</v>
      </c>
      <c r="Y686" s="554">
        <f t="shared" si="153"/>
        <v>7</v>
      </c>
      <c r="Z686" s="554">
        <f t="shared" si="154"/>
        <v>7</v>
      </c>
    </row>
    <row r="687" spans="1:26" ht="25.5" hidden="1" outlineLevel="1">
      <c r="A687" s="783"/>
      <c r="B687" s="781"/>
      <c r="C687" s="551" t="s">
        <v>919</v>
      </c>
      <c r="D687" s="552">
        <v>0</v>
      </c>
      <c r="E687" s="552">
        <v>0</v>
      </c>
      <c r="F687" s="552">
        <v>0</v>
      </c>
      <c r="G687" s="552">
        <v>0</v>
      </c>
      <c r="H687" s="553">
        <v>72</v>
      </c>
      <c r="I687" s="552">
        <v>0</v>
      </c>
      <c r="J687" s="552">
        <v>0</v>
      </c>
      <c r="K687" s="552">
        <v>0</v>
      </c>
      <c r="L687" s="552">
        <v>0</v>
      </c>
      <c r="M687" s="552">
        <v>0</v>
      </c>
      <c r="N687" s="552">
        <v>0</v>
      </c>
      <c r="O687" s="552">
        <v>0</v>
      </c>
      <c r="P687" s="552">
        <v>0</v>
      </c>
      <c r="Q687" s="552">
        <v>0</v>
      </c>
      <c r="R687" s="553">
        <v>0</v>
      </c>
      <c r="S687" s="552">
        <v>0</v>
      </c>
      <c r="T687" s="552">
        <v>0</v>
      </c>
      <c r="U687" s="552">
        <v>0</v>
      </c>
      <c r="V687" s="552">
        <v>0</v>
      </c>
      <c r="W687" s="552">
        <v>0</v>
      </c>
      <c r="X687" s="554">
        <f t="shared" si="152"/>
        <v>72</v>
      </c>
      <c r="Y687" s="554">
        <f t="shared" si="153"/>
        <v>0</v>
      </c>
      <c r="Z687" s="554">
        <f t="shared" si="154"/>
        <v>72</v>
      </c>
    </row>
    <row r="688" spans="1:26" ht="38.25" hidden="1" outlineLevel="1">
      <c r="A688" s="783"/>
      <c r="B688" s="781"/>
      <c r="C688" s="551" t="s">
        <v>920</v>
      </c>
      <c r="D688" s="553">
        <v>6</v>
      </c>
      <c r="E688" s="552">
        <v>20</v>
      </c>
      <c r="F688" s="553">
        <v>12</v>
      </c>
      <c r="G688" s="553">
        <v>0</v>
      </c>
      <c r="H688" s="553">
        <v>1566</v>
      </c>
      <c r="I688" s="552">
        <v>0</v>
      </c>
      <c r="J688" s="552">
        <v>4</v>
      </c>
      <c r="K688" s="553">
        <v>6</v>
      </c>
      <c r="L688" s="552">
        <v>0</v>
      </c>
      <c r="M688" s="553">
        <v>134</v>
      </c>
      <c r="N688" s="553">
        <v>0</v>
      </c>
      <c r="O688" s="552">
        <v>0</v>
      </c>
      <c r="P688" s="553">
        <v>0</v>
      </c>
      <c r="Q688" s="553">
        <v>0</v>
      </c>
      <c r="R688" s="553">
        <v>32</v>
      </c>
      <c r="S688" s="552">
        <v>0</v>
      </c>
      <c r="T688" s="552">
        <v>0</v>
      </c>
      <c r="U688" s="553">
        <v>0</v>
      </c>
      <c r="V688" s="552">
        <v>0</v>
      </c>
      <c r="W688" s="553">
        <v>10</v>
      </c>
      <c r="X688" s="554">
        <f t="shared" si="152"/>
        <v>1636</v>
      </c>
      <c r="Y688" s="554">
        <f t="shared" si="153"/>
        <v>154</v>
      </c>
      <c r="Z688" s="554">
        <f t="shared" si="154"/>
        <v>1790</v>
      </c>
    </row>
    <row r="689" spans="1:26" ht="51" hidden="1" outlineLevel="1">
      <c r="A689" s="783"/>
      <c r="B689" s="551" t="s">
        <v>921</v>
      </c>
      <c r="C689" s="551" t="s">
        <v>922</v>
      </c>
      <c r="D689" s="552">
        <v>1</v>
      </c>
      <c r="E689" s="552">
        <v>6</v>
      </c>
      <c r="F689" s="553">
        <v>12</v>
      </c>
      <c r="G689" s="553">
        <v>12</v>
      </c>
      <c r="H689" s="553">
        <v>461</v>
      </c>
      <c r="I689" s="552">
        <v>0</v>
      </c>
      <c r="J689" s="552">
        <v>4</v>
      </c>
      <c r="K689" s="553">
        <v>15</v>
      </c>
      <c r="L689" s="552">
        <v>0</v>
      </c>
      <c r="M689" s="552">
        <v>284</v>
      </c>
      <c r="N689" s="552">
        <v>0</v>
      </c>
      <c r="O689" s="552">
        <v>0</v>
      </c>
      <c r="P689" s="553">
        <v>0</v>
      </c>
      <c r="Q689" s="553">
        <v>0</v>
      </c>
      <c r="R689" s="553">
        <v>43</v>
      </c>
      <c r="S689" s="552">
        <v>0</v>
      </c>
      <c r="T689" s="552">
        <v>0</v>
      </c>
      <c r="U689" s="553">
        <v>0</v>
      </c>
      <c r="V689" s="552">
        <v>0</v>
      </c>
      <c r="W689" s="552">
        <v>4</v>
      </c>
      <c r="X689" s="554">
        <f t="shared" si="152"/>
        <v>535</v>
      </c>
      <c r="Y689" s="554">
        <f t="shared" si="153"/>
        <v>307</v>
      </c>
      <c r="Z689" s="554">
        <f t="shared" si="154"/>
        <v>842</v>
      </c>
    </row>
    <row r="690" spans="1:26" ht="12.95" customHeight="1" collapsed="1">
      <c r="A690" s="777" t="s">
        <v>923</v>
      </c>
      <c r="B690" s="777"/>
      <c r="C690" s="777"/>
      <c r="D690" s="549">
        <f t="shared" ref="D690:Z690" si="155">SUM(D691:D695)</f>
        <v>8</v>
      </c>
      <c r="E690" s="549">
        <f t="shared" si="155"/>
        <v>50</v>
      </c>
      <c r="F690" s="549">
        <f t="shared" si="155"/>
        <v>48</v>
      </c>
      <c r="G690" s="549">
        <f t="shared" si="155"/>
        <v>28</v>
      </c>
      <c r="H690" s="549">
        <f t="shared" si="155"/>
        <v>3518</v>
      </c>
      <c r="I690" s="549">
        <f t="shared" si="155"/>
        <v>14</v>
      </c>
      <c r="J690" s="549">
        <f t="shared" si="155"/>
        <v>32</v>
      </c>
      <c r="K690" s="549">
        <f t="shared" si="155"/>
        <v>97</v>
      </c>
      <c r="L690" s="549">
        <f t="shared" si="155"/>
        <v>66</v>
      </c>
      <c r="M690" s="549">
        <f t="shared" si="155"/>
        <v>4816</v>
      </c>
      <c r="N690" s="549">
        <f t="shared" si="155"/>
        <v>0</v>
      </c>
      <c r="O690" s="549">
        <f t="shared" si="155"/>
        <v>0</v>
      </c>
      <c r="P690" s="549">
        <f t="shared" si="155"/>
        <v>0</v>
      </c>
      <c r="Q690" s="549">
        <f t="shared" si="155"/>
        <v>0</v>
      </c>
      <c r="R690" s="549">
        <f t="shared" si="155"/>
        <v>94</v>
      </c>
      <c r="S690" s="549">
        <f t="shared" si="155"/>
        <v>0</v>
      </c>
      <c r="T690" s="549">
        <f t="shared" si="155"/>
        <v>0</v>
      </c>
      <c r="U690" s="549">
        <f t="shared" si="155"/>
        <v>2</v>
      </c>
      <c r="V690" s="549">
        <f t="shared" si="155"/>
        <v>2</v>
      </c>
      <c r="W690" s="549">
        <f t="shared" si="155"/>
        <v>93</v>
      </c>
      <c r="X690" s="550">
        <f t="shared" si="155"/>
        <v>3746</v>
      </c>
      <c r="Y690" s="550">
        <f t="shared" si="155"/>
        <v>5122</v>
      </c>
      <c r="Z690" s="550">
        <f t="shared" si="155"/>
        <v>8868</v>
      </c>
    </row>
    <row r="691" spans="1:26" ht="38.25" hidden="1" outlineLevel="1">
      <c r="A691" s="781" t="s">
        <v>923</v>
      </c>
      <c r="B691" s="551" t="s">
        <v>924</v>
      </c>
      <c r="C691" s="551" t="s">
        <v>925</v>
      </c>
      <c r="D691" s="553">
        <v>7</v>
      </c>
      <c r="E691" s="553">
        <v>44</v>
      </c>
      <c r="F691" s="553">
        <v>30</v>
      </c>
      <c r="G691" s="552">
        <v>28</v>
      </c>
      <c r="H691" s="553">
        <v>2623</v>
      </c>
      <c r="I691" s="553">
        <v>11</v>
      </c>
      <c r="J691" s="553">
        <v>26</v>
      </c>
      <c r="K691" s="553">
        <v>79</v>
      </c>
      <c r="L691" s="553">
        <v>58</v>
      </c>
      <c r="M691" s="553">
        <v>4064</v>
      </c>
      <c r="N691" s="553">
        <v>0</v>
      </c>
      <c r="O691" s="553">
        <v>0</v>
      </c>
      <c r="P691" s="553">
        <v>0</v>
      </c>
      <c r="Q691" s="552">
        <v>0</v>
      </c>
      <c r="R691" s="553">
        <v>73</v>
      </c>
      <c r="S691" s="553">
        <v>0</v>
      </c>
      <c r="T691" s="553">
        <v>0</v>
      </c>
      <c r="U691" s="553">
        <v>2</v>
      </c>
      <c r="V691" s="553">
        <v>2</v>
      </c>
      <c r="W691" s="553">
        <v>81</v>
      </c>
      <c r="X691" s="554">
        <f>D691+E691+F691+G691+H691+N691+O691+P691+Q691+R691</f>
        <v>2805</v>
      </c>
      <c r="Y691" s="554">
        <f>I691+J691+K691+L691+M691+S691+T691+U691+V691+W691</f>
        <v>4323</v>
      </c>
      <c r="Z691" s="554">
        <f t="shared" si="154"/>
        <v>7128</v>
      </c>
    </row>
    <row r="692" spans="1:26" ht="25.5" hidden="1" outlineLevel="1">
      <c r="A692" s="781"/>
      <c r="B692" s="781" t="s">
        <v>926</v>
      </c>
      <c r="C692" s="551" t="s">
        <v>927</v>
      </c>
      <c r="D692" s="552">
        <v>0</v>
      </c>
      <c r="E692" s="552">
        <v>0</v>
      </c>
      <c r="F692" s="552">
        <v>0</v>
      </c>
      <c r="G692" s="552">
        <v>0</v>
      </c>
      <c r="H692" s="553">
        <v>113</v>
      </c>
      <c r="I692" s="552">
        <v>0</v>
      </c>
      <c r="J692" s="553">
        <v>0</v>
      </c>
      <c r="K692" s="552">
        <v>0</v>
      </c>
      <c r="L692" s="552">
        <v>0</v>
      </c>
      <c r="M692" s="553">
        <v>134</v>
      </c>
      <c r="N692" s="552">
        <v>0</v>
      </c>
      <c r="O692" s="552">
        <v>0</v>
      </c>
      <c r="P692" s="552">
        <v>0</v>
      </c>
      <c r="Q692" s="552">
        <v>0</v>
      </c>
      <c r="R692" s="553">
        <v>1</v>
      </c>
      <c r="S692" s="552">
        <v>0</v>
      </c>
      <c r="T692" s="553">
        <v>0</v>
      </c>
      <c r="U692" s="552">
        <v>0</v>
      </c>
      <c r="V692" s="552">
        <v>0</v>
      </c>
      <c r="W692" s="553">
        <v>12</v>
      </c>
      <c r="X692" s="554">
        <f>D692+E692+F692+G692+H692+N692+O692+P692+Q692+R692</f>
        <v>114</v>
      </c>
      <c r="Y692" s="554">
        <f>I692+J692+K692+L692+M692+S692+T692+U692+V692+W692</f>
        <v>146</v>
      </c>
      <c r="Z692" s="554">
        <f t="shared" si="154"/>
        <v>260</v>
      </c>
    </row>
    <row r="693" spans="1:26" ht="38.25" hidden="1" outlineLevel="1">
      <c r="A693" s="781"/>
      <c r="B693" s="781"/>
      <c r="C693" s="551" t="s">
        <v>928</v>
      </c>
      <c r="D693" s="552">
        <v>0</v>
      </c>
      <c r="E693" s="552">
        <v>2</v>
      </c>
      <c r="F693" s="553">
        <v>6</v>
      </c>
      <c r="G693" s="552">
        <v>0</v>
      </c>
      <c r="H693" s="553">
        <v>121</v>
      </c>
      <c r="I693" s="552">
        <v>0</v>
      </c>
      <c r="J693" s="552">
        <v>2</v>
      </c>
      <c r="K693" s="552">
        <v>6</v>
      </c>
      <c r="L693" s="552">
        <v>4</v>
      </c>
      <c r="M693" s="553">
        <v>223</v>
      </c>
      <c r="N693" s="552">
        <v>0</v>
      </c>
      <c r="O693" s="552">
        <v>0</v>
      </c>
      <c r="P693" s="553">
        <v>0</v>
      </c>
      <c r="Q693" s="552">
        <v>0</v>
      </c>
      <c r="R693" s="553">
        <v>0</v>
      </c>
      <c r="S693" s="552">
        <v>0</v>
      </c>
      <c r="T693" s="552">
        <v>0</v>
      </c>
      <c r="U693" s="552">
        <v>0</v>
      </c>
      <c r="V693" s="552">
        <v>0</v>
      </c>
      <c r="W693" s="553">
        <v>0</v>
      </c>
      <c r="X693" s="554">
        <f>D693+E693+F693+G693+H693+N693+O693+P693+Q693+R693</f>
        <v>129</v>
      </c>
      <c r="Y693" s="554">
        <f>I693+J693+K693+L693+M693+S693+T693+U693+V693+W693</f>
        <v>235</v>
      </c>
      <c r="Z693" s="554">
        <f t="shared" si="154"/>
        <v>364</v>
      </c>
    </row>
    <row r="694" spans="1:26" ht="25.5" hidden="1" outlineLevel="1">
      <c r="A694" s="781"/>
      <c r="B694" s="781"/>
      <c r="C694" s="551" t="s">
        <v>929</v>
      </c>
      <c r="D694" s="552">
        <v>0</v>
      </c>
      <c r="E694" s="553">
        <v>0</v>
      </c>
      <c r="F694" s="553">
        <v>3</v>
      </c>
      <c r="G694" s="552">
        <v>0</v>
      </c>
      <c r="H694" s="553">
        <v>50</v>
      </c>
      <c r="I694" s="552">
        <v>0</v>
      </c>
      <c r="J694" s="552">
        <v>0</v>
      </c>
      <c r="K694" s="552">
        <v>6</v>
      </c>
      <c r="L694" s="552">
        <v>4</v>
      </c>
      <c r="M694" s="553">
        <v>60</v>
      </c>
      <c r="N694" s="552">
        <v>0</v>
      </c>
      <c r="O694" s="553">
        <v>0</v>
      </c>
      <c r="P694" s="553">
        <v>0</v>
      </c>
      <c r="Q694" s="552">
        <v>0</v>
      </c>
      <c r="R694" s="553">
        <v>0</v>
      </c>
      <c r="S694" s="552">
        <v>0</v>
      </c>
      <c r="T694" s="552">
        <v>0</v>
      </c>
      <c r="U694" s="552">
        <v>0</v>
      </c>
      <c r="V694" s="552">
        <v>0</v>
      </c>
      <c r="W694" s="553">
        <v>0</v>
      </c>
      <c r="X694" s="554">
        <f>D694+E694+F694+G694+H694+N694+O694+P694+Q694+R694</f>
        <v>53</v>
      </c>
      <c r="Y694" s="554">
        <f>I694+J694+K694+L694+M694+S694+T694+U694+V694+W694</f>
        <v>70</v>
      </c>
      <c r="Z694" s="554">
        <f t="shared" si="154"/>
        <v>123</v>
      </c>
    </row>
    <row r="695" spans="1:26" ht="51" hidden="1" outlineLevel="1">
      <c r="A695" s="781"/>
      <c r="B695" s="551" t="s">
        <v>930</v>
      </c>
      <c r="C695" s="551" t="s">
        <v>931</v>
      </c>
      <c r="D695" s="552">
        <v>1</v>
      </c>
      <c r="E695" s="552">
        <v>4</v>
      </c>
      <c r="F695" s="553">
        <v>9</v>
      </c>
      <c r="G695" s="552">
        <v>0</v>
      </c>
      <c r="H695" s="553">
        <v>611</v>
      </c>
      <c r="I695" s="552">
        <v>3</v>
      </c>
      <c r="J695" s="552">
        <v>4</v>
      </c>
      <c r="K695" s="553">
        <v>6</v>
      </c>
      <c r="L695" s="552">
        <v>0</v>
      </c>
      <c r="M695" s="553">
        <v>335</v>
      </c>
      <c r="N695" s="552">
        <v>0</v>
      </c>
      <c r="O695" s="552">
        <v>0</v>
      </c>
      <c r="P695" s="553">
        <v>0</v>
      </c>
      <c r="Q695" s="552">
        <v>0</v>
      </c>
      <c r="R695" s="553">
        <v>20</v>
      </c>
      <c r="S695" s="552">
        <v>0</v>
      </c>
      <c r="T695" s="552">
        <v>0</v>
      </c>
      <c r="U695" s="553">
        <v>0</v>
      </c>
      <c r="V695" s="552">
        <v>0</v>
      </c>
      <c r="W695" s="553">
        <v>0</v>
      </c>
      <c r="X695" s="554">
        <f>D695+E695+F695+G695+H695+N695+O695+P695+Q695+R695</f>
        <v>645</v>
      </c>
      <c r="Y695" s="554">
        <f>I695+J695+K695+L695+M695+S695+T695+U695+V695+W695</f>
        <v>348</v>
      </c>
      <c r="Z695" s="554">
        <f t="shared" si="154"/>
        <v>993</v>
      </c>
    </row>
    <row r="696" spans="1:26" ht="12.95" customHeight="1" collapsed="1">
      <c r="A696" s="777" t="s">
        <v>932</v>
      </c>
      <c r="B696" s="777"/>
      <c r="C696" s="777"/>
      <c r="D696" s="549">
        <f t="shared" ref="D696:Z696" si="156">SUM(D697:D700)</f>
        <v>0</v>
      </c>
      <c r="E696" s="549">
        <f t="shared" si="156"/>
        <v>6</v>
      </c>
      <c r="F696" s="549">
        <f t="shared" si="156"/>
        <v>12</v>
      </c>
      <c r="G696" s="549">
        <f t="shared" si="156"/>
        <v>8</v>
      </c>
      <c r="H696" s="549">
        <f t="shared" si="156"/>
        <v>430</v>
      </c>
      <c r="I696" s="549">
        <f t="shared" si="156"/>
        <v>1</v>
      </c>
      <c r="J696" s="549">
        <f t="shared" si="156"/>
        <v>16</v>
      </c>
      <c r="K696" s="549">
        <f t="shared" si="156"/>
        <v>3</v>
      </c>
      <c r="L696" s="549">
        <f t="shared" si="156"/>
        <v>4</v>
      </c>
      <c r="M696" s="549">
        <f t="shared" si="156"/>
        <v>787</v>
      </c>
      <c r="N696" s="549">
        <f t="shared" si="156"/>
        <v>0</v>
      </c>
      <c r="O696" s="549">
        <f t="shared" si="156"/>
        <v>0</v>
      </c>
      <c r="P696" s="549">
        <f t="shared" si="156"/>
        <v>0</v>
      </c>
      <c r="Q696" s="549">
        <f t="shared" si="156"/>
        <v>0</v>
      </c>
      <c r="R696" s="549">
        <f t="shared" si="156"/>
        <v>8</v>
      </c>
      <c r="S696" s="549">
        <f t="shared" si="156"/>
        <v>0</v>
      </c>
      <c r="T696" s="549">
        <f t="shared" si="156"/>
        <v>0</v>
      </c>
      <c r="U696" s="549">
        <f t="shared" si="156"/>
        <v>0</v>
      </c>
      <c r="V696" s="549">
        <f t="shared" si="156"/>
        <v>0</v>
      </c>
      <c r="W696" s="549">
        <f t="shared" si="156"/>
        <v>9</v>
      </c>
      <c r="X696" s="550">
        <f t="shared" si="156"/>
        <v>464</v>
      </c>
      <c r="Y696" s="550">
        <f t="shared" si="156"/>
        <v>820</v>
      </c>
      <c r="Z696" s="550">
        <f t="shared" si="156"/>
        <v>1284</v>
      </c>
    </row>
    <row r="697" spans="1:26" ht="51" hidden="1" outlineLevel="1">
      <c r="A697" s="781" t="s">
        <v>932</v>
      </c>
      <c r="B697" s="551" t="s">
        <v>933</v>
      </c>
      <c r="C697" s="551" t="s">
        <v>934</v>
      </c>
      <c r="D697" s="552">
        <v>0</v>
      </c>
      <c r="E697" s="552">
        <v>0</v>
      </c>
      <c r="F697" s="552">
        <v>0</v>
      </c>
      <c r="G697" s="552">
        <v>0</v>
      </c>
      <c r="H697" s="553">
        <v>102</v>
      </c>
      <c r="I697" s="552">
        <v>0</v>
      </c>
      <c r="J697" s="552">
        <v>4</v>
      </c>
      <c r="K697" s="552">
        <v>0</v>
      </c>
      <c r="L697" s="552">
        <v>0</v>
      </c>
      <c r="M697" s="552">
        <v>59</v>
      </c>
      <c r="N697" s="552">
        <v>0</v>
      </c>
      <c r="O697" s="552">
        <v>0</v>
      </c>
      <c r="P697" s="552">
        <v>0</v>
      </c>
      <c r="Q697" s="552">
        <v>0</v>
      </c>
      <c r="R697" s="553">
        <v>0</v>
      </c>
      <c r="S697" s="552">
        <v>0</v>
      </c>
      <c r="T697" s="552">
        <v>0</v>
      </c>
      <c r="U697" s="552">
        <v>0</v>
      </c>
      <c r="V697" s="552">
        <v>0</v>
      </c>
      <c r="W697" s="552">
        <v>5</v>
      </c>
      <c r="X697" s="554">
        <f>D697+E697+F697+G697+H697+N697+O697+P697+Q697+R697</f>
        <v>102</v>
      </c>
      <c r="Y697" s="554">
        <f>I697+J697+K697+L697+M697+S697+T697+U697+V697+W697</f>
        <v>68</v>
      </c>
      <c r="Z697" s="554">
        <f t="shared" si="154"/>
        <v>170</v>
      </c>
    </row>
    <row r="698" spans="1:26" ht="127.5" hidden="1" outlineLevel="1">
      <c r="A698" s="781"/>
      <c r="B698" s="551" t="s">
        <v>935</v>
      </c>
      <c r="C698" s="551" t="s">
        <v>936</v>
      </c>
      <c r="D698" s="552">
        <v>0</v>
      </c>
      <c r="E698" s="552">
        <v>0</v>
      </c>
      <c r="F698" s="552">
        <v>3</v>
      </c>
      <c r="G698" s="552">
        <v>0</v>
      </c>
      <c r="H698" s="553">
        <v>0</v>
      </c>
      <c r="I698" s="552">
        <v>1</v>
      </c>
      <c r="J698" s="552">
        <v>0</v>
      </c>
      <c r="K698" s="552">
        <v>0</v>
      </c>
      <c r="L698" s="552">
        <v>0</v>
      </c>
      <c r="M698" s="553">
        <v>24</v>
      </c>
      <c r="N698" s="552">
        <v>0</v>
      </c>
      <c r="O698" s="552">
        <v>0</v>
      </c>
      <c r="P698" s="552">
        <v>0</v>
      </c>
      <c r="Q698" s="552">
        <v>0</v>
      </c>
      <c r="R698" s="553">
        <v>0</v>
      </c>
      <c r="S698" s="552">
        <v>0</v>
      </c>
      <c r="T698" s="552">
        <v>0</v>
      </c>
      <c r="U698" s="552">
        <v>0</v>
      </c>
      <c r="V698" s="552">
        <v>0</v>
      </c>
      <c r="W698" s="553">
        <v>0</v>
      </c>
      <c r="X698" s="554">
        <f>D698+E698+F698+G698+H698+N698+O698+P698+Q698+R698</f>
        <v>3</v>
      </c>
      <c r="Y698" s="554">
        <f>I698+J698+K698+L698+M698+S698+T698+U698+V698+W698</f>
        <v>25</v>
      </c>
      <c r="Z698" s="554">
        <f t="shared" si="154"/>
        <v>28</v>
      </c>
    </row>
    <row r="699" spans="1:26" ht="102" hidden="1" outlineLevel="1">
      <c r="A699" s="781"/>
      <c r="B699" s="551" t="s">
        <v>937</v>
      </c>
      <c r="C699" s="551" t="s">
        <v>938</v>
      </c>
      <c r="D699" s="552">
        <v>0</v>
      </c>
      <c r="E699" s="553">
        <v>6</v>
      </c>
      <c r="F699" s="552">
        <v>9</v>
      </c>
      <c r="G699" s="552">
        <v>8</v>
      </c>
      <c r="H699" s="553">
        <v>230</v>
      </c>
      <c r="I699" s="552">
        <v>0</v>
      </c>
      <c r="J699" s="552">
        <v>10</v>
      </c>
      <c r="K699" s="552">
        <v>3</v>
      </c>
      <c r="L699" s="552">
        <v>0</v>
      </c>
      <c r="M699" s="553">
        <v>245</v>
      </c>
      <c r="N699" s="552">
        <v>0</v>
      </c>
      <c r="O699" s="553">
        <v>0</v>
      </c>
      <c r="P699" s="552">
        <v>0</v>
      </c>
      <c r="Q699" s="552">
        <v>0</v>
      </c>
      <c r="R699" s="553">
        <v>8</v>
      </c>
      <c r="S699" s="552">
        <v>0</v>
      </c>
      <c r="T699" s="552">
        <v>0</v>
      </c>
      <c r="U699" s="552">
        <v>0</v>
      </c>
      <c r="V699" s="552">
        <v>0</v>
      </c>
      <c r="W699" s="553">
        <v>2</v>
      </c>
      <c r="X699" s="554">
        <f>D699+E699+F699+G699+H699+N699+O699+P699+Q699+R699</f>
        <v>261</v>
      </c>
      <c r="Y699" s="554">
        <f>I699+J699+K699+L699+M699+S699+T699+U699+V699+W699</f>
        <v>260</v>
      </c>
      <c r="Z699" s="554">
        <f t="shared" si="154"/>
        <v>521</v>
      </c>
    </row>
    <row r="700" spans="1:26" ht="51" hidden="1" outlineLevel="1">
      <c r="A700" s="781"/>
      <c r="B700" s="551" t="s">
        <v>939</v>
      </c>
      <c r="C700" s="551" t="s">
        <v>940</v>
      </c>
      <c r="D700" s="552">
        <v>0</v>
      </c>
      <c r="E700" s="552">
        <v>0</v>
      </c>
      <c r="F700" s="552">
        <v>0</v>
      </c>
      <c r="G700" s="552">
        <v>0</v>
      </c>
      <c r="H700" s="552">
        <v>98</v>
      </c>
      <c r="I700" s="552">
        <v>0</v>
      </c>
      <c r="J700" s="553">
        <v>2</v>
      </c>
      <c r="K700" s="553">
        <v>0</v>
      </c>
      <c r="L700" s="552">
        <v>4</v>
      </c>
      <c r="M700" s="553">
        <v>459</v>
      </c>
      <c r="N700" s="552">
        <v>0</v>
      </c>
      <c r="O700" s="552">
        <v>0</v>
      </c>
      <c r="P700" s="552">
        <v>0</v>
      </c>
      <c r="Q700" s="552">
        <v>0</v>
      </c>
      <c r="R700" s="552">
        <v>0</v>
      </c>
      <c r="S700" s="552">
        <v>0</v>
      </c>
      <c r="T700" s="553">
        <v>0</v>
      </c>
      <c r="U700" s="553">
        <v>0</v>
      </c>
      <c r="V700" s="552">
        <v>0</v>
      </c>
      <c r="W700" s="553">
        <v>2</v>
      </c>
      <c r="X700" s="554">
        <f>D700+E700+F700+G700+H700+N700+O700+P700+Q700+R700</f>
        <v>98</v>
      </c>
      <c r="Y700" s="554">
        <f>I700+J700+K700+L700+M700+S700+T700+U700+V700+W700</f>
        <v>467</v>
      </c>
      <c r="Z700" s="554">
        <f t="shared" si="154"/>
        <v>565</v>
      </c>
    </row>
    <row r="701" spans="1:26" ht="12.95" customHeight="1" collapsed="1">
      <c r="A701" s="777" t="s">
        <v>3071</v>
      </c>
      <c r="B701" s="777"/>
      <c r="C701" s="777"/>
      <c r="D701" s="549">
        <f t="shared" ref="D701:Z701" si="157">SUM(D702:D704)</f>
        <v>1</v>
      </c>
      <c r="E701" s="549">
        <f t="shared" si="157"/>
        <v>0</v>
      </c>
      <c r="F701" s="549">
        <f t="shared" si="157"/>
        <v>0</v>
      </c>
      <c r="G701" s="549">
        <f t="shared" si="157"/>
        <v>0</v>
      </c>
      <c r="H701" s="549">
        <f t="shared" si="157"/>
        <v>305</v>
      </c>
      <c r="I701" s="549">
        <f t="shared" si="157"/>
        <v>0</v>
      </c>
      <c r="J701" s="549">
        <f t="shared" si="157"/>
        <v>0</v>
      </c>
      <c r="K701" s="549">
        <f t="shared" si="157"/>
        <v>3</v>
      </c>
      <c r="L701" s="549">
        <f t="shared" si="157"/>
        <v>0</v>
      </c>
      <c r="M701" s="549">
        <f t="shared" si="157"/>
        <v>470</v>
      </c>
      <c r="N701" s="549">
        <f t="shared" si="157"/>
        <v>0</v>
      </c>
      <c r="O701" s="549">
        <f t="shared" si="157"/>
        <v>0</v>
      </c>
      <c r="P701" s="549">
        <f t="shared" si="157"/>
        <v>0</v>
      </c>
      <c r="Q701" s="549">
        <f t="shared" si="157"/>
        <v>0</v>
      </c>
      <c r="R701" s="549">
        <f t="shared" si="157"/>
        <v>5</v>
      </c>
      <c r="S701" s="549">
        <f t="shared" si="157"/>
        <v>0</v>
      </c>
      <c r="T701" s="549">
        <f t="shared" si="157"/>
        <v>0</v>
      </c>
      <c r="U701" s="549">
        <f t="shared" si="157"/>
        <v>0</v>
      </c>
      <c r="V701" s="549">
        <f t="shared" si="157"/>
        <v>0</v>
      </c>
      <c r="W701" s="549">
        <f t="shared" si="157"/>
        <v>12</v>
      </c>
      <c r="X701" s="550">
        <f t="shared" si="157"/>
        <v>311</v>
      </c>
      <c r="Y701" s="550">
        <f t="shared" si="157"/>
        <v>485</v>
      </c>
      <c r="Z701" s="550">
        <f t="shared" si="157"/>
        <v>796</v>
      </c>
    </row>
    <row r="702" spans="1:26" ht="153" hidden="1" outlineLevel="1">
      <c r="A702" s="781" t="s">
        <v>941</v>
      </c>
      <c r="B702" s="551" t="s">
        <v>942</v>
      </c>
      <c r="C702" s="551" t="s">
        <v>943</v>
      </c>
      <c r="D702" s="552">
        <v>1</v>
      </c>
      <c r="E702" s="552">
        <v>0</v>
      </c>
      <c r="F702" s="552">
        <v>0</v>
      </c>
      <c r="G702" s="552">
        <v>0</v>
      </c>
      <c r="H702" s="553">
        <v>0</v>
      </c>
      <c r="I702" s="552">
        <v>0</v>
      </c>
      <c r="J702" s="553">
        <v>0</v>
      </c>
      <c r="K702" s="552">
        <v>0</v>
      </c>
      <c r="L702" s="552">
        <v>0</v>
      </c>
      <c r="M702" s="553">
        <v>138</v>
      </c>
      <c r="N702" s="552">
        <v>0</v>
      </c>
      <c r="O702" s="552">
        <v>0</v>
      </c>
      <c r="P702" s="552">
        <v>0</v>
      </c>
      <c r="Q702" s="552">
        <v>0</v>
      </c>
      <c r="R702" s="553">
        <v>0</v>
      </c>
      <c r="S702" s="552">
        <v>0</v>
      </c>
      <c r="T702" s="553">
        <v>0</v>
      </c>
      <c r="U702" s="552">
        <v>0</v>
      </c>
      <c r="V702" s="552">
        <v>0</v>
      </c>
      <c r="W702" s="553">
        <v>7</v>
      </c>
      <c r="X702" s="554">
        <f>D702+E702+F702+G702+H702+N702+O702+P702+Q702+R702</f>
        <v>1</v>
      </c>
      <c r="Y702" s="554">
        <f>I702+J702+K702+L702+M702+S702+T702+U702+V702+W702</f>
        <v>145</v>
      </c>
      <c r="Z702" s="554">
        <f t="shared" si="154"/>
        <v>146</v>
      </c>
    </row>
    <row r="703" spans="1:26" ht="25.5" hidden="1" outlineLevel="1">
      <c r="A703" s="781"/>
      <c r="B703" s="781" t="s">
        <v>944</v>
      </c>
      <c r="C703" s="551" t="s">
        <v>945</v>
      </c>
      <c r="D703" s="552">
        <v>0</v>
      </c>
      <c r="E703" s="552">
        <v>0</v>
      </c>
      <c r="F703" s="552">
        <v>0</v>
      </c>
      <c r="G703" s="552">
        <v>0</v>
      </c>
      <c r="H703" s="553">
        <v>28</v>
      </c>
      <c r="I703" s="552">
        <v>0</v>
      </c>
      <c r="J703" s="552">
        <v>0</v>
      </c>
      <c r="K703" s="552">
        <v>0</v>
      </c>
      <c r="L703" s="552">
        <v>0</v>
      </c>
      <c r="M703" s="553">
        <v>332</v>
      </c>
      <c r="N703" s="552">
        <v>0</v>
      </c>
      <c r="O703" s="552">
        <v>0</v>
      </c>
      <c r="P703" s="552">
        <v>0</v>
      </c>
      <c r="Q703" s="552">
        <v>0</v>
      </c>
      <c r="R703" s="553">
        <v>0</v>
      </c>
      <c r="S703" s="552">
        <v>0</v>
      </c>
      <c r="T703" s="552">
        <v>0</v>
      </c>
      <c r="U703" s="552">
        <v>0</v>
      </c>
      <c r="V703" s="552">
        <v>0</v>
      </c>
      <c r="W703" s="553">
        <v>5</v>
      </c>
      <c r="X703" s="554">
        <f>D703+E703+F703+G703+H703+N703+O703+P703+Q703+R703</f>
        <v>28</v>
      </c>
      <c r="Y703" s="554">
        <f>I703+J703+K703+L703+M703+S703+T703+U703+V703+W703</f>
        <v>337</v>
      </c>
      <c r="Z703" s="554">
        <f t="shared" si="154"/>
        <v>365</v>
      </c>
    </row>
    <row r="704" spans="1:26" ht="76.5" hidden="1" outlineLevel="1">
      <c r="A704" s="781"/>
      <c r="B704" s="781"/>
      <c r="C704" s="551" t="s">
        <v>946</v>
      </c>
      <c r="D704" s="552">
        <v>0</v>
      </c>
      <c r="E704" s="552">
        <v>0</v>
      </c>
      <c r="F704" s="552">
        <v>0</v>
      </c>
      <c r="G704" s="552">
        <v>0</v>
      </c>
      <c r="H704" s="553">
        <v>277</v>
      </c>
      <c r="I704" s="552">
        <v>0</v>
      </c>
      <c r="J704" s="552">
        <v>0</v>
      </c>
      <c r="K704" s="552">
        <v>3</v>
      </c>
      <c r="L704" s="552">
        <v>0</v>
      </c>
      <c r="M704" s="553">
        <v>0</v>
      </c>
      <c r="N704" s="552">
        <v>0</v>
      </c>
      <c r="O704" s="552">
        <v>0</v>
      </c>
      <c r="P704" s="552">
        <v>0</v>
      </c>
      <c r="Q704" s="552">
        <v>0</v>
      </c>
      <c r="R704" s="553">
        <v>5</v>
      </c>
      <c r="S704" s="552">
        <v>0</v>
      </c>
      <c r="T704" s="552">
        <v>0</v>
      </c>
      <c r="U704" s="552">
        <v>0</v>
      </c>
      <c r="V704" s="552">
        <v>0</v>
      </c>
      <c r="W704" s="553">
        <v>0</v>
      </c>
      <c r="X704" s="554">
        <f>D704+E704+F704+G704+H704+N704+O704+P704+Q704+R704</f>
        <v>282</v>
      </c>
      <c r="Y704" s="554">
        <f>I704+J704+K704+L704+M704+S704+T704+U704+V704+W704</f>
        <v>3</v>
      </c>
      <c r="Z704" s="554">
        <f t="shared" si="154"/>
        <v>285</v>
      </c>
    </row>
    <row r="705" spans="1:26" ht="26.25" customHeight="1" collapsed="1">
      <c r="A705" s="777" t="s">
        <v>947</v>
      </c>
      <c r="B705" s="777"/>
      <c r="C705" s="777"/>
      <c r="D705" s="549">
        <f t="shared" ref="D705:Z705" si="158">SUM(D706:D709)</f>
        <v>0</v>
      </c>
      <c r="E705" s="549">
        <f t="shared" si="158"/>
        <v>4</v>
      </c>
      <c r="F705" s="549">
        <f t="shared" si="158"/>
        <v>6</v>
      </c>
      <c r="G705" s="549">
        <f t="shared" si="158"/>
        <v>0</v>
      </c>
      <c r="H705" s="549">
        <f t="shared" si="158"/>
        <v>212</v>
      </c>
      <c r="I705" s="549">
        <f t="shared" si="158"/>
        <v>0</v>
      </c>
      <c r="J705" s="549">
        <f t="shared" si="158"/>
        <v>0</v>
      </c>
      <c r="K705" s="549">
        <f t="shared" si="158"/>
        <v>0</v>
      </c>
      <c r="L705" s="549">
        <f t="shared" si="158"/>
        <v>0</v>
      </c>
      <c r="M705" s="549">
        <f t="shared" si="158"/>
        <v>25</v>
      </c>
      <c r="N705" s="549">
        <f t="shared" si="158"/>
        <v>0</v>
      </c>
      <c r="O705" s="549">
        <f t="shared" si="158"/>
        <v>0</v>
      </c>
      <c r="P705" s="549">
        <f t="shared" si="158"/>
        <v>0</v>
      </c>
      <c r="Q705" s="549">
        <f t="shared" si="158"/>
        <v>0</v>
      </c>
      <c r="R705" s="549">
        <f t="shared" si="158"/>
        <v>2</v>
      </c>
      <c r="S705" s="549">
        <f t="shared" si="158"/>
        <v>0</v>
      </c>
      <c r="T705" s="549">
        <f t="shared" si="158"/>
        <v>0</v>
      </c>
      <c r="U705" s="549">
        <f t="shared" si="158"/>
        <v>0</v>
      </c>
      <c r="V705" s="549">
        <f t="shared" si="158"/>
        <v>0</v>
      </c>
      <c r="W705" s="549">
        <f t="shared" si="158"/>
        <v>0</v>
      </c>
      <c r="X705" s="550">
        <f t="shared" si="158"/>
        <v>224</v>
      </c>
      <c r="Y705" s="550">
        <f t="shared" si="158"/>
        <v>25</v>
      </c>
      <c r="Z705" s="550">
        <f t="shared" si="158"/>
        <v>249</v>
      </c>
    </row>
    <row r="706" spans="1:26" ht="51" hidden="1" outlineLevel="1">
      <c r="A706" s="781" t="s">
        <v>947</v>
      </c>
      <c r="B706" s="781" t="s">
        <v>948</v>
      </c>
      <c r="C706" s="551" t="s">
        <v>949</v>
      </c>
      <c r="D706" s="552">
        <v>0</v>
      </c>
      <c r="E706" s="553">
        <v>0</v>
      </c>
      <c r="F706" s="552">
        <v>0</v>
      </c>
      <c r="G706" s="552">
        <v>0</v>
      </c>
      <c r="H706" s="553">
        <v>17</v>
      </c>
      <c r="I706" s="552">
        <v>0</v>
      </c>
      <c r="J706" s="552">
        <v>0</v>
      </c>
      <c r="K706" s="552">
        <v>0</v>
      </c>
      <c r="L706" s="552">
        <v>0</v>
      </c>
      <c r="M706" s="553">
        <v>5</v>
      </c>
      <c r="N706" s="552">
        <v>0</v>
      </c>
      <c r="O706" s="553">
        <v>0</v>
      </c>
      <c r="P706" s="552">
        <v>0</v>
      </c>
      <c r="Q706" s="552">
        <v>0</v>
      </c>
      <c r="R706" s="553">
        <v>0</v>
      </c>
      <c r="S706" s="552">
        <v>0</v>
      </c>
      <c r="T706" s="552">
        <v>0</v>
      </c>
      <c r="U706" s="552">
        <v>0</v>
      </c>
      <c r="V706" s="552">
        <v>0</v>
      </c>
      <c r="W706" s="553">
        <v>0</v>
      </c>
      <c r="X706" s="554">
        <f>D706+E706+F706+G706+H706+N706+O706+P706+Q706+R706</f>
        <v>17</v>
      </c>
      <c r="Y706" s="554">
        <f>I706+J706+K706+L706+M706+S706+T706+U706+V706+W706</f>
        <v>5</v>
      </c>
      <c r="Z706" s="554">
        <f t="shared" si="154"/>
        <v>22</v>
      </c>
    </row>
    <row r="707" spans="1:26" ht="38.25" hidden="1" outlineLevel="1">
      <c r="A707" s="781"/>
      <c r="B707" s="781"/>
      <c r="C707" s="551" t="s">
        <v>950</v>
      </c>
      <c r="D707" s="552">
        <v>0</v>
      </c>
      <c r="E707" s="552">
        <v>2</v>
      </c>
      <c r="F707" s="552">
        <v>3</v>
      </c>
      <c r="G707" s="552">
        <v>0</v>
      </c>
      <c r="H707" s="553">
        <v>185</v>
      </c>
      <c r="I707" s="552">
        <v>0</v>
      </c>
      <c r="J707" s="552">
        <v>0</v>
      </c>
      <c r="K707" s="552">
        <v>0</v>
      </c>
      <c r="L707" s="552">
        <v>0</v>
      </c>
      <c r="M707" s="552">
        <v>20</v>
      </c>
      <c r="N707" s="552">
        <v>0</v>
      </c>
      <c r="O707" s="552">
        <v>0</v>
      </c>
      <c r="P707" s="552">
        <v>0</v>
      </c>
      <c r="Q707" s="552">
        <v>0</v>
      </c>
      <c r="R707" s="553">
        <v>2</v>
      </c>
      <c r="S707" s="552">
        <v>0</v>
      </c>
      <c r="T707" s="552">
        <v>0</v>
      </c>
      <c r="U707" s="552">
        <v>0</v>
      </c>
      <c r="V707" s="552">
        <v>0</v>
      </c>
      <c r="W707" s="552">
        <v>0</v>
      </c>
      <c r="X707" s="554">
        <f>D707+E707+F707+G707+H707+N707+O707+P707+Q707+R707</f>
        <v>192</v>
      </c>
      <c r="Y707" s="554">
        <f>I707+J707+K707+L707+M707+S707+T707+U707+V707+W707</f>
        <v>20</v>
      </c>
      <c r="Z707" s="554">
        <f t="shared" si="154"/>
        <v>212</v>
      </c>
    </row>
    <row r="708" spans="1:26" ht="25.5" hidden="1" outlineLevel="1">
      <c r="A708" s="781"/>
      <c r="B708" s="781"/>
      <c r="C708" s="551" t="s">
        <v>951</v>
      </c>
      <c r="D708" s="552">
        <v>0</v>
      </c>
      <c r="E708" s="552">
        <v>2</v>
      </c>
      <c r="F708" s="552">
        <v>3</v>
      </c>
      <c r="G708" s="552">
        <v>0</v>
      </c>
      <c r="H708" s="552">
        <v>10</v>
      </c>
      <c r="I708" s="552">
        <v>0</v>
      </c>
      <c r="J708" s="552">
        <v>0</v>
      </c>
      <c r="K708" s="552">
        <v>0</v>
      </c>
      <c r="L708" s="552">
        <v>0</v>
      </c>
      <c r="M708" s="552">
        <v>0</v>
      </c>
      <c r="N708" s="552">
        <v>0</v>
      </c>
      <c r="O708" s="552">
        <v>0</v>
      </c>
      <c r="P708" s="552">
        <v>0</v>
      </c>
      <c r="Q708" s="552">
        <v>0</v>
      </c>
      <c r="R708" s="552">
        <v>0</v>
      </c>
      <c r="S708" s="552">
        <v>0</v>
      </c>
      <c r="T708" s="552">
        <v>0</v>
      </c>
      <c r="U708" s="552">
        <v>0</v>
      </c>
      <c r="V708" s="552">
        <v>0</v>
      </c>
      <c r="W708" s="552">
        <v>0</v>
      </c>
      <c r="X708" s="554">
        <f>D708+E708+F708+G708+H708+N708+O708+P708+Q708+R708</f>
        <v>15</v>
      </c>
      <c r="Y708" s="554">
        <f>I708+J708+K708+L708+M708+S708+T708+U708+V708+W708</f>
        <v>0</v>
      </c>
      <c r="Z708" s="554">
        <f t="shared" si="154"/>
        <v>15</v>
      </c>
    </row>
    <row r="709" spans="1:26" ht="25.5" hidden="1" outlineLevel="1">
      <c r="A709" s="781"/>
      <c r="B709" s="781"/>
      <c r="C709" s="551" t="s">
        <v>952</v>
      </c>
      <c r="D709" s="552">
        <v>0</v>
      </c>
      <c r="E709" s="552">
        <v>0</v>
      </c>
      <c r="F709" s="553">
        <v>0</v>
      </c>
      <c r="G709" s="552">
        <v>0</v>
      </c>
      <c r="H709" s="552">
        <v>0</v>
      </c>
      <c r="I709" s="552">
        <v>0</v>
      </c>
      <c r="J709" s="552">
        <v>0</v>
      </c>
      <c r="K709" s="552">
        <v>0</v>
      </c>
      <c r="L709" s="552">
        <v>0</v>
      </c>
      <c r="M709" s="552">
        <v>0</v>
      </c>
      <c r="N709" s="552">
        <v>0</v>
      </c>
      <c r="O709" s="552">
        <v>0</v>
      </c>
      <c r="P709" s="553">
        <v>0</v>
      </c>
      <c r="Q709" s="552">
        <v>0</v>
      </c>
      <c r="R709" s="552">
        <v>0</v>
      </c>
      <c r="S709" s="552">
        <v>0</v>
      </c>
      <c r="T709" s="552">
        <v>0</v>
      </c>
      <c r="U709" s="552">
        <v>0</v>
      </c>
      <c r="V709" s="552">
        <v>0</v>
      </c>
      <c r="W709" s="552">
        <v>0</v>
      </c>
      <c r="X709" s="554">
        <f>D709+E709+F709+G709+H709+N709+O709+P709+Q709+R709</f>
        <v>0</v>
      </c>
      <c r="Y709" s="554">
        <f>I709+J709+K709+L709+M709+S709+T709+U709+V709+W709</f>
        <v>0</v>
      </c>
      <c r="Z709" s="554">
        <f t="shared" si="154"/>
        <v>0</v>
      </c>
    </row>
    <row r="710" spans="1:26" ht="23.25" customHeight="1" collapsed="1">
      <c r="A710" s="777" t="s">
        <v>953</v>
      </c>
      <c r="B710" s="777"/>
      <c r="C710" s="777"/>
      <c r="D710" s="549">
        <f t="shared" ref="D710:Z710" si="159">SUM(D711:D714)</f>
        <v>1</v>
      </c>
      <c r="E710" s="549">
        <f t="shared" si="159"/>
        <v>2</v>
      </c>
      <c r="F710" s="549">
        <f t="shared" si="159"/>
        <v>3</v>
      </c>
      <c r="G710" s="549">
        <f t="shared" si="159"/>
        <v>0</v>
      </c>
      <c r="H710" s="549">
        <f t="shared" si="159"/>
        <v>157</v>
      </c>
      <c r="I710" s="549">
        <f t="shared" si="159"/>
        <v>0</v>
      </c>
      <c r="J710" s="549">
        <f t="shared" si="159"/>
        <v>0</v>
      </c>
      <c r="K710" s="549">
        <f t="shared" si="159"/>
        <v>0</v>
      </c>
      <c r="L710" s="549">
        <f t="shared" si="159"/>
        <v>0</v>
      </c>
      <c r="M710" s="549">
        <f t="shared" si="159"/>
        <v>58</v>
      </c>
      <c r="N710" s="549">
        <f t="shared" si="159"/>
        <v>0</v>
      </c>
      <c r="O710" s="549">
        <f t="shared" si="159"/>
        <v>0</v>
      </c>
      <c r="P710" s="549">
        <f t="shared" si="159"/>
        <v>0</v>
      </c>
      <c r="Q710" s="549">
        <f t="shared" si="159"/>
        <v>0</v>
      </c>
      <c r="R710" s="549">
        <f t="shared" si="159"/>
        <v>19</v>
      </c>
      <c r="S710" s="549">
        <f t="shared" si="159"/>
        <v>0</v>
      </c>
      <c r="T710" s="549">
        <f t="shared" si="159"/>
        <v>0</v>
      </c>
      <c r="U710" s="549">
        <f t="shared" si="159"/>
        <v>0</v>
      </c>
      <c r="V710" s="549">
        <f t="shared" si="159"/>
        <v>0</v>
      </c>
      <c r="W710" s="549">
        <f t="shared" si="159"/>
        <v>8</v>
      </c>
      <c r="X710" s="550">
        <f t="shared" si="159"/>
        <v>182</v>
      </c>
      <c r="Y710" s="550">
        <f t="shared" si="159"/>
        <v>66</v>
      </c>
      <c r="Z710" s="550">
        <f t="shared" si="159"/>
        <v>248</v>
      </c>
    </row>
    <row r="711" spans="1:26" ht="25.5" hidden="1" outlineLevel="1">
      <c r="A711" s="781" t="s">
        <v>953</v>
      </c>
      <c r="B711" s="781" t="s">
        <v>954</v>
      </c>
      <c r="C711" s="551" t="s">
        <v>955</v>
      </c>
      <c r="D711" s="552">
        <v>0</v>
      </c>
      <c r="E711" s="552">
        <v>0</v>
      </c>
      <c r="F711" s="552">
        <v>3</v>
      </c>
      <c r="G711" s="552">
        <v>0</v>
      </c>
      <c r="H711" s="553">
        <v>0</v>
      </c>
      <c r="I711" s="552">
        <v>0</v>
      </c>
      <c r="J711" s="552">
        <v>0</v>
      </c>
      <c r="K711" s="552">
        <v>0</v>
      </c>
      <c r="L711" s="552">
        <v>0</v>
      </c>
      <c r="M711" s="552">
        <v>58</v>
      </c>
      <c r="N711" s="552">
        <v>0</v>
      </c>
      <c r="O711" s="552">
        <v>0</v>
      </c>
      <c r="P711" s="552">
        <v>0</v>
      </c>
      <c r="Q711" s="552">
        <v>0</v>
      </c>
      <c r="R711" s="553">
        <v>0</v>
      </c>
      <c r="S711" s="552">
        <v>0</v>
      </c>
      <c r="T711" s="552">
        <v>0</v>
      </c>
      <c r="U711" s="552">
        <v>0</v>
      </c>
      <c r="V711" s="552">
        <v>0</v>
      </c>
      <c r="W711" s="552">
        <v>8</v>
      </c>
      <c r="X711" s="554">
        <f>D711+E711+F711+G711+H711+N711+O711+P711+Q711+R711</f>
        <v>3</v>
      </c>
      <c r="Y711" s="554">
        <f>I711+J711+K711+L711+M711+S711+T711+U711+V711+W711</f>
        <v>66</v>
      </c>
      <c r="Z711" s="554">
        <f t="shared" si="154"/>
        <v>69</v>
      </c>
    </row>
    <row r="712" spans="1:26" ht="25.5" hidden="1" outlineLevel="1">
      <c r="A712" s="781"/>
      <c r="B712" s="781"/>
      <c r="C712" s="551" t="s">
        <v>956</v>
      </c>
      <c r="D712" s="552">
        <v>0</v>
      </c>
      <c r="E712" s="552">
        <v>0</v>
      </c>
      <c r="F712" s="552">
        <v>0</v>
      </c>
      <c r="G712" s="552">
        <v>0</v>
      </c>
      <c r="H712" s="552">
        <v>0</v>
      </c>
      <c r="I712" s="552">
        <v>0</v>
      </c>
      <c r="J712" s="552">
        <v>0</v>
      </c>
      <c r="K712" s="552">
        <v>0</v>
      </c>
      <c r="L712" s="552">
        <v>0</v>
      </c>
      <c r="M712" s="552">
        <v>0</v>
      </c>
      <c r="N712" s="552">
        <v>0</v>
      </c>
      <c r="O712" s="552">
        <v>0</v>
      </c>
      <c r="P712" s="552">
        <v>0</v>
      </c>
      <c r="Q712" s="552">
        <v>0</v>
      </c>
      <c r="R712" s="552">
        <v>0</v>
      </c>
      <c r="S712" s="552">
        <v>0</v>
      </c>
      <c r="T712" s="552">
        <v>0</v>
      </c>
      <c r="U712" s="552">
        <v>0</v>
      </c>
      <c r="V712" s="552">
        <v>0</v>
      </c>
      <c r="W712" s="552">
        <v>0</v>
      </c>
      <c r="X712" s="554">
        <f>D712+E712+F712+G712+H712+N712+O712+P712+Q712+R712</f>
        <v>0</v>
      </c>
      <c r="Y712" s="554">
        <f>I712+J712+K712+L712+M712+S712+T712+U712+V712+W712</f>
        <v>0</v>
      </c>
      <c r="Z712" s="554">
        <f t="shared" si="154"/>
        <v>0</v>
      </c>
    </row>
    <row r="713" spans="1:26" ht="38.25" hidden="1" outlineLevel="1">
      <c r="A713" s="781"/>
      <c r="B713" s="781"/>
      <c r="C713" s="551" t="s">
        <v>957</v>
      </c>
      <c r="D713" s="552">
        <v>0</v>
      </c>
      <c r="E713" s="552">
        <v>0</v>
      </c>
      <c r="F713" s="552">
        <v>0</v>
      </c>
      <c r="G713" s="552">
        <v>0</v>
      </c>
      <c r="H713" s="552">
        <v>0</v>
      </c>
      <c r="I713" s="552">
        <v>0</v>
      </c>
      <c r="J713" s="552">
        <v>0</v>
      </c>
      <c r="K713" s="552">
        <v>0</v>
      </c>
      <c r="L713" s="552">
        <v>0</v>
      </c>
      <c r="M713" s="552">
        <v>0</v>
      </c>
      <c r="N713" s="552">
        <v>0</v>
      </c>
      <c r="O713" s="552">
        <v>0</v>
      </c>
      <c r="P713" s="552">
        <v>0</v>
      </c>
      <c r="Q713" s="552">
        <v>0</v>
      </c>
      <c r="R713" s="552">
        <v>0</v>
      </c>
      <c r="S713" s="552">
        <v>0</v>
      </c>
      <c r="T713" s="552">
        <v>0</v>
      </c>
      <c r="U713" s="552">
        <v>0</v>
      </c>
      <c r="V713" s="552">
        <v>0</v>
      </c>
      <c r="W713" s="552">
        <v>0</v>
      </c>
      <c r="X713" s="554">
        <f>D713+E713+F713+G713+H713+N713+O713+P713+Q713+R713</f>
        <v>0</v>
      </c>
      <c r="Y713" s="554">
        <f>I713+J713+K713+L713+M713+S713+T713+U713+V713+W713</f>
        <v>0</v>
      </c>
      <c r="Z713" s="554">
        <f t="shared" si="154"/>
        <v>0</v>
      </c>
    </row>
    <row r="714" spans="1:26" ht="63.75" hidden="1" outlineLevel="1">
      <c r="A714" s="781"/>
      <c r="B714" s="781"/>
      <c r="C714" s="551" t="s">
        <v>958</v>
      </c>
      <c r="D714" s="552">
        <v>1</v>
      </c>
      <c r="E714" s="552">
        <v>2</v>
      </c>
      <c r="F714" s="552">
        <v>0</v>
      </c>
      <c r="G714" s="552">
        <v>0</v>
      </c>
      <c r="H714" s="553">
        <v>157</v>
      </c>
      <c r="I714" s="552">
        <v>0</v>
      </c>
      <c r="J714" s="552">
        <v>0</v>
      </c>
      <c r="K714" s="552">
        <v>0</v>
      </c>
      <c r="L714" s="552">
        <v>0</v>
      </c>
      <c r="M714" s="552">
        <v>0</v>
      </c>
      <c r="N714" s="552">
        <v>0</v>
      </c>
      <c r="O714" s="552">
        <v>0</v>
      </c>
      <c r="P714" s="552">
        <v>0</v>
      </c>
      <c r="Q714" s="552">
        <v>0</v>
      </c>
      <c r="R714" s="553">
        <v>19</v>
      </c>
      <c r="S714" s="552">
        <v>0</v>
      </c>
      <c r="T714" s="552">
        <v>0</v>
      </c>
      <c r="U714" s="552">
        <v>0</v>
      </c>
      <c r="V714" s="552">
        <v>0</v>
      </c>
      <c r="W714" s="552">
        <v>0</v>
      </c>
      <c r="X714" s="554">
        <f>D714+E714+F714+G714+H714+N714+O714+P714+Q714+R714</f>
        <v>179</v>
      </c>
      <c r="Y714" s="554">
        <f>I714+J714+K714+L714+M714+S714+T714+U714+V714+W714</f>
        <v>0</v>
      </c>
      <c r="Z714" s="554">
        <f t="shared" si="154"/>
        <v>179</v>
      </c>
    </row>
    <row r="715" spans="1:26" ht="12.95" customHeight="1" collapsed="1">
      <c r="A715" s="777" t="s">
        <v>959</v>
      </c>
      <c r="B715" s="777"/>
      <c r="C715" s="777"/>
      <c r="D715" s="549">
        <v>0</v>
      </c>
      <c r="E715" s="549">
        <v>0</v>
      </c>
      <c r="F715" s="549">
        <v>3</v>
      </c>
      <c r="G715" s="549">
        <v>0</v>
      </c>
      <c r="H715" s="549">
        <v>678</v>
      </c>
      <c r="I715" s="549">
        <v>0</v>
      </c>
      <c r="J715" s="549">
        <v>0</v>
      </c>
      <c r="K715" s="549">
        <v>0</v>
      </c>
      <c r="L715" s="549">
        <v>0</v>
      </c>
      <c r="M715" s="549">
        <v>0</v>
      </c>
      <c r="N715" s="549">
        <v>0</v>
      </c>
      <c r="O715" s="549">
        <v>0</v>
      </c>
      <c r="P715" s="549">
        <v>0</v>
      </c>
      <c r="Q715" s="549">
        <v>0</v>
      </c>
      <c r="R715" s="549">
        <v>9</v>
      </c>
      <c r="S715" s="549">
        <v>0</v>
      </c>
      <c r="T715" s="549">
        <v>0</v>
      </c>
      <c r="U715" s="549">
        <v>0</v>
      </c>
      <c r="V715" s="549">
        <v>0</v>
      </c>
      <c r="W715" s="549">
        <v>0</v>
      </c>
      <c r="X715" s="550">
        <f>D715+E715+F715+G715+H715+N715+O715+P715+Q715+R715</f>
        <v>690</v>
      </c>
      <c r="Y715" s="550">
        <f>I715+J715+K715+L715+M715+S715+T715+U715+V715+W715</f>
        <v>0</v>
      </c>
      <c r="Z715" s="550">
        <f t="shared" si="154"/>
        <v>690</v>
      </c>
    </row>
    <row r="716" spans="1:26" ht="12.95" customHeight="1">
      <c r="A716" s="777" t="s">
        <v>960</v>
      </c>
      <c r="B716" s="777"/>
      <c r="C716" s="777"/>
      <c r="D716" s="549">
        <f t="shared" ref="D716:Z716" si="160">SUM(D717:D723)</f>
        <v>4</v>
      </c>
      <c r="E716" s="549">
        <f t="shared" si="160"/>
        <v>6</v>
      </c>
      <c r="F716" s="549">
        <f t="shared" si="160"/>
        <v>27</v>
      </c>
      <c r="G716" s="549">
        <f t="shared" si="160"/>
        <v>24</v>
      </c>
      <c r="H716" s="549">
        <f t="shared" si="160"/>
        <v>3659</v>
      </c>
      <c r="I716" s="549">
        <f t="shared" si="160"/>
        <v>0</v>
      </c>
      <c r="J716" s="549">
        <f t="shared" si="160"/>
        <v>6</v>
      </c>
      <c r="K716" s="549">
        <f t="shared" si="160"/>
        <v>3</v>
      </c>
      <c r="L716" s="549">
        <f t="shared" si="160"/>
        <v>0</v>
      </c>
      <c r="M716" s="549">
        <f t="shared" si="160"/>
        <v>412</v>
      </c>
      <c r="N716" s="549">
        <f t="shared" si="160"/>
        <v>0</v>
      </c>
      <c r="O716" s="549">
        <f t="shared" si="160"/>
        <v>2</v>
      </c>
      <c r="P716" s="549">
        <f t="shared" si="160"/>
        <v>0</v>
      </c>
      <c r="Q716" s="549">
        <f t="shared" si="160"/>
        <v>0</v>
      </c>
      <c r="R716" s="549">
        <f t="shared" si="160"/>
        <v>92</v>
      </c>
      <c r="S716" s="549">
        <f t="shared" si="160"/>
        <v>0</v>
      </c>
      <c r="T716" s="549">
        <f t="shared" si="160"/>
        <v>0</v>
      </c>
      <c r="U716" s="549">
        <f t="shared" si="160"/>
        <v>0</v>
      </c>
      <c r="V716" s="549">
        <f t="shared" si="160"/>
        <v>0</v>
      </c>
      <c r="W716" s="549">
        <f t="shared" si="160"/>
        <v>14</v>
      </c>
      <c r="X716" s="550">
        <f t="shared" si="160"/>
        <v>3814</v>
      </c>
      <c r="Y716" s="550">
        <f t="shared" si="160"/>
        <v>435</v>
      </c>
      <c r="Z716" s="550">
        <f t="shared" si="160"/>
        <v>4249</v>
      </c>
    </row>
    <row r="717" spans="1:26" ht="25.5" hidden="1" outlineLevel="1">
      <c r="A717" s="781" t="s">
        <v>960</v>
      </c>
      <c r="B717" s="781" t="s">
        <v>961</v>
      </c>
      <c r="C717" s="551" t="s">
        <v>962</v>
      </c>
      <c r="D717" s="552">
        <v>0</v>
      </c>
      <c r="E717" s="552">
        <v>2</v>
      </c>
      <c r="F717" s="552">
        <v>12</v>
      </c>
      <c r="G717" s="552">
        <v>0</v>
      </c>
      <c r="H717" s="553">
        <v>990</v>
      </c>
      <c r="I717" s="552">
        <v>0</v>
      </c>
      <c r="J717" s="552">
        <v>0</v>
      </c>
      <c r="K717" s="552">
        <v>3</v>
      </c>
      <c r="L717" s="553">
        <v>0</v>
      </c>
      <c r="M717" s="553">
        <v>152</v>
      </c>
      <c r="N717" s="552">
        <v>0</v>
      </c>
      <c r="O717" s="552">
        <v>0</v>
      </c>
      <c r="P717" s="552">
        <v>0</v>
      </c>
      <c r="Q717" s="552">
        <v>0</v>
      </c>
      <c r="R717" s="553">
        <v>24</v>
      </c>
      <c r="S717" s="552">
        <v>0</v>
      </c>
      <c r="T717" s="552">
        <v>0</v>
      </c>
      <c r="U717" s="552">
        <v>0</v>
      </c>
      <c r="V717" s="553">
        <v>0</v>
      </c>
      <c r="W717" s="553">
        <v>0</v>
      </c>
      <c r="X717" s="554">
        <f t="shared" ref="X717:X723" si="161">D717+E717+F717+G717+H717+N717+O717+P717+Q717+R717</f>
        <v>1028</v>
      </c>
      <c r="Y717" s="554">
        <f t="shared" ref="Y717:Y723" si="162">I717+J717+K717+L717+M717+S717+T717+U717+V717+W717</f>
        <v>155</v>
      </c>
      <c r="Z717" s="554">
        <f t="shared" si="154"/>
        <v>1183</v>
      </c>
    </row>
    <row r="718" spans="1:26" ht="25.5" hidden="1" outlineLevel="1">
      <c r="A718" s="781"/>
      <c r="B718" s="781"/>
      <c r="C718" s="551" t="s">
        <v>963</v>
      </c>
      <c r="D718" s="552">
        <v>1</v>
      </c>
      <c r="E718" s="552">
        <v>0</v>
      </c>
      <c r="F718" s="553">
        <v>6</v>
      </c>
      <c r="G718" s="553">
        <v>0</v>
      </c>
      <c r="H718" s="553">
        <v>390</v>
      </c>
      <c r="I718" s="552">
        <v>0</v>
      </c>
      <c r="J718" s="552">
        <v>2</v>
      </c>
      <c r="K718" s="552">
        <v>0</v>
      </c>
      <c r="L718" s="552">
        <v>0</v>
      </c>
      <c r="M718" s="553">
        <v>20</v>
      </c>
      <c r="N718" s="552">
        <v>0</v>
      </c>
      <c r="O718" s="552">
        <v>2</v>
      </c>
      <c r="P718" s="553">
        <v>0</v>
      </c>
      <c r="Q718" s="553">
        <v>0</v>
      </c>
      <c r="R718" s="553">
        <v>14</v>
      </c>
      <c r="S718" s="552">
        <v>0</v>
      </c>
      <c r="T718" s="552">
        <v>0</v>
      </c>
      <c r="U718" s="552">
        <v>0</v>
      </c>
      <c r="V718" s="552">
        <v>0</v>
      </c>
      <c r="W718" s="553">
        <v>0</v>
      </c>
      <c r="X718" s="554">
        <f t="shared" si="161"/>
        <v>413</v>
      </c>
      <c r="Y718" s="554">
        <f t="shared" si="162"/>
        <v>22</v>
      </c>
      <c r="Z718" s="554">
        <f t="shared" si="154"/>
        <v>435</v>
      </c>
    </row>
    <row r="719" spans="1:26" ht="38.25" hidden="1" outlineLevel="1">
      <c r="A719" s="781"/>
      <c r="B719" s="781"/>
      <c r="C719" s="551" t="s">
        <v>964</v>
      </c>
      <c r="D719" s="552">
        <v>0</v>
      </c>
      <c r="E719" s="553">
        <v>0</v>
      </c>
      <c r="F719" s="552">
        <v>3</v>
      </c>
      <c r="G719" s="552">
        <v>0</v>
      </c>
      <c r="H719" s="553">
        <v>96</v>
      </c>
      <c r="I719" s="552">
        <v>0</v>
      </c>
      <c r="J719" s="552">
        <v>2</v>
      </c>
      <c r="K719" s="552">
        <v>0</v>
      </c>
      <c r="L719" s="552">
        <v>0</v>
      </c>
      <c r="M719" s="552">
        <v>29</v>
      </c>
      <c r="N719" s="552">
        <v>0</v>
      </c>
      <c r="O719" s="553">
        <v>0</v>
      </c>
      <c r="P719" s="552">
        <v>0</v>
      </c>
      <c r="Q719" s="552">
        <v>0</v>
      </c>
      <c r="R719" s="553">
        <v>0</v>
      </c>
      <c r="S719" s="552">
        <v>0</v>
      </c>
      <c r="T719" s="552">
        <v>0</v>
      </c>
      <c r="U719" s="552">
        <v>0</v>
      </c>
      <c r="V719" s="552">
        <v>0</v>
      </c>
      <c r="W719" s="552">
        <v>9</v>
      </c>
      <c r="X719" s="554">
        <f t="shared" si="161"/>
        <v>99</v>
      </c>
      <c r="Y719" s="554">
        <f t="shared" si="162"/>
        <v>40</v>
      </c>
      <c r="Z719" s="554">
        <f t="shared" si="154"/>
        <v>139</v>
      </c>
    </row>
    <row r="720" spans="1:26" ht="25.5" hidden="1" outlineLevel="1">
      <c r="A720" s="781"/>
      <c r="B720" s="781"/>
      <c r="C720" s="551" t="s">
        <v>965</v>
      </c>
      <c r="D720" s="552">
        <v>0</v>
      </c>
      <c r="E720" s="553">
        <v>0</v>
      </c>
      <c r="F720" s="552">
        <v>0</v>
      </c>
      <c r="G720" s="552">
        <v>4</v>
      </c>
      <c r="H720" s="553">
        <v>1376</v>
      </c>
      <c r="I720" s="552">
        <v>0</v>
      </c>
      <c r="J720" s="552">
        <v>0</v>
      </c>
      <c r="K720" s="552">
        <v>0</v>
      </c>
      <c r="L720" s="552">
        <v>0</v>
      </c>
      <c r="M720" s="553">
        <v>0</v>
      </c>
      <c r="N720" s="552">
        <v>0</v>
      </c>
      <c r="O720" s="553">
        <v>0</v>
      </c>
      <c r="P720" s="552">
        <v>0</v>
      </c>
      <c r="Q720" s="552">
        <v>0</v>
      </c>
      <c r="R720" s="553">
        <v>33</v>
      </c>
      <c r="S720" s="552">
        <v>0</v>
      </c>
      <c r="T720" s="552">
        <v>0</v>
      </c>
      <c r="U720" s="552">
        <v>0</v>
      </c>
      <c r="V720" s="552">
        <v>0</v>
      </c>
      <c r="W720" s="553">
        <v>0</v>
      </c>
      <c r="X720" s="554">
        <f t="shared" si="161"/>
        <v>1413</v>
      </c>
      <c r="Y720" s="554">
        <f t="shared" si="162"/>
        <v>0</v>
      </c>
      <c r="Z720" s="554">
        <f t="shared" si="154"/>
        <v>1413</v>
      </c>
    </row>
    <row r="721" spans="1:26" ht="38.25" hidden="1" outlineLevel="1">
      <c r="A721" s="781"/>
      <c r="B721" s="781" t="s">
        <v>966</v>
      </c>
      <c r="C721" s="551" t="s">
        <v>967</v>
      </c>
      <c r="D721" s="552">
        <v>1</v>
      </c>
      <c r="E721" s="552">
        <v>0</v>
      </c>
      <c r="F721" s="552">
        <v>3</v>
      </c>
      <c r="G721" s="553">
        <v>0</v>
      </c>
      <c r="H721" s="553">
        <v>190</v>
      </c>
      <c r="I721" s="552">
        <v>0</v>
      </c>
      <c r="J721" s="552">
        <v>2</v>
      </c>
      <c r="K721" s="552">
        <v>0</v>
      </c>
      <c r="L721" s="552">
        <v>0</v>
      </c>
      <c r="M721" s="553">
        <v>99</v>
      </c>
      <c r="N721" s="552">
        <v>0</v>
      </c>
      <c r="O721" s="552">
        <v>0</v>
      </c>
      <c r="P721" s="552">
        <v>0</v>
      </c>
      <c r="Q721" s="553">
        <v>0</v>
      </c>
      <c r="R721" s="553">
        <v>5</v>
      </c>
      <c r="S721" s="552">
        <v>0</v>
      </c>
      <c r="T721" s="552">
        <v>0</v>
      </c>
      <c r="U721" s="552">
        <v>0</v>
      </c>
      <c r="V721" s="552">
        <v>0</v>
      </c>
      <c r="W721" s="553">
        <v>5</v>
      </c>
      <c r="X721" s="554">
        <f t="shared" si="161"/>
        <v>199</v>
      </c>
      <c r="Y721" s="554">
        <f t="shared" si="162"/>
        <v>106</v>
      </c>
      <c r="Z721" s="554">
        <f t="shared" si="154"/>
        <v>305</v>
      </c>
    </row>
    <row r="722" spans="1:26" ht="63.75" hidden="1" outlineLevel="1">
      <c r="A722" s="781"/>
      <c r="B722" s="781"/>
      <c r="C722" s="551" t="s">
        <v>968</v>
      </c>
      <c r="D722" s="553">
        <v>0</v>
      </c>
      <c r="E722" s="552">
        <v>0</v>
      </c>
      <c r="F722" s="553">
        <v>0</v>
      </c>
      <c r="G722" s="553">
        <v>0</v>
      </c>
      <c r="H722" s="553">
        <v>0</v>
      </c>
      <c r="I722" s="552">
        <v>0</v>
      </c>
      <c r="J722" s="553">
        <v>0</v>
      </c>
      <c r="K722" s="552">
        <v>0</v>
      </c>
      <c r="L722" s="552">
        <v>0</v>
      </c>
      <c r="M722" s="553">
        <v>0</v>
      </c>
      <c r="N722" s="553">
        <v>0</v>
      </c>
      <c r="O722" s="552">
        <v>0</v>
      </c>
      <c r="P722" s="553">
        <v>0</v>
      </c>
      <c r="Q722" s="553">
        <v>0</v>
      </c>
      <c r="R722" s="553">
        <v>0</v>
      </c>
      <c r="S722" s="552">
        <v>0</v>
      </c>
      <c r="T722" s="553">
        <v>0</v>
      </c>
      <c r="U722" s="552">
        <v>0</v>
      </c>
      <c r="V722" s="552">
        <v>0</v>
      </c>
      <c r="W722" s="553">
        <v>0</v>
      </c>
      <c r="X722" s="554">
        <f t="shared" si="161"/>
        <v>0</v>
      </c>
      <c r="Y722" s="554">
        <f t="shared" si="162"/>
        <v>0</v>
      </c>
      <c r="Z722" s="554">
        <f t="shared" si="154"/>
        <v>0</v>
      </c>
    </row>
    <row r="723" spans="1:26" ht="25.5" hidden="1" outlineLevel="1">
      <c r="A723" s="781"/>
      <c r="B723" s="781"/>
      <c r="C723" s="551" t="s">
        <v>969</v>
      </c>
      <c r="D723" s="552">
        <v>2</v>
      </c>
      <c r="E723" s="552">
        <v>4</v>
      </c>
      <c r="F723" s="552">
        <v>3</v>
      </c>
      <c r="G723" s="552">
        <v>20</v>
      </c>
      <c r="H723" s="553">
        <v>617</v>
      </c>
      <c r="I723" s="552">
        <v>0</v>
      </c>
      <c r="J723" s="553">
        <v>0</v>
      </c>
      <c r="K723" s="552">
        <v>0</v>
      </c>
      <c r="L723" s="552">
        <v>0</v>
      </c>
      <c r="M723" s="553">
        <v>112</v>
      </c>
      <c r="N723" s="552">
        <v>0</v>
      </c>
      <c r="O723" s="552">
        <v>0</v>
      </c>
      <c r="P723" s="552">
        <v>0</v>
      </c>
      <c r="Q723" s="552">
        <v>0</v>
      </c>
      <c r="R723" s="553">
        <v>16</v>
      </c>
      <c r="S723" s="552">
        <v>0</v>
      </c>
      <c r="T723" s="553">
        <v>0</v>
      </c>
      <c r="U723" s="552">
        <v>0</v>
      </c>
      <c r="V723" s="552">
        <v>0</v>
      </c>
      <c r="W723" s="553">
        <v>0</v>
      </c>
      <c r="X723" s="554">
        <f t="shared" si="161"/>
        <v>662</v>
      </c>
      <c r="Y723" s="554">
        <f t="shared" si="162"/>
        <v>112</v>
      </c>
      <c r="Z723" s="554">
        <f t="shared" si="154"/>
        <v>774</v>
      </c>
    </row>
    <row r="724" spans="1:26" ht="12.95" customHeight="1" collapsed="1">
      <c r="A724" s="777" t="s">
        <v>970</v>
      </c>
      <c r="B724" s="777"/>
      <c r="C724" s="777"/>
      <c r="D724" s="549">
        <f t="shared" ref="D724:Z724" si="163">SUM(D725:D730)</f>
        <v>0</v>
      </c>
      <c r="E724" s="549">
        <f t="shared" si="163"/>
        <v>6</v>
      </c>
      <c r="F724" s="549">
        <f t="shared" si="163"/>
        <v>6</v>
      </c>
      <c r="G724" s="549">
        <f t="shared" si="163"/>
        <v>4</v>
      </c>
      <c r="H724" s="549">
        <f t="shared" si="163"/>
        <v>367</v>
      </c>
      <c r="I724" s="549">
        <f t="shared" si="163"/>
        <v>0</v>
      </c>
      <c r="J724" s="549">
        <f t="shared" si="163"/>
        <v>2</v>
      </c>
      <c r="K724" s="549">
        <f t="shared" si="163"/>
        <v>3</v>
      </c>
      <c r="L724" s="549">
        <f t="shared" si="163"/>
        <v>0</v>
      </c>
      <c r="M724" s="549">
        <f t="shared" si="163"/>
        <v>324</v>
      </c>
      <c r="N724" s="549">
        <f t="shared" si="163"/>
        <v>0</v>
      </c>
      <c r="O724" s="549">
        <f t="shared" si="163"/>
        <v>0</v>
      </c>
      <c r="P724" s="549">
        <f t="shared" si="163"/>
        <v>0</v>
      </c>
      <c r="Q724" s="549">
        <f t="shared" si="163"/>
        <v>0</v>
      </c>
      <c r="R724" s="549">
        <f t="shared" si="163"/>
        <v>6</v>
      </c>
      <c r="S724" s="549">
        <f t="shared" si="163"/>
        <v>0</v>
      </c>
      <c r="T724" s="549">
        <f t="shared" si="163"/>
        <v>0</v>
      </c>
      <c r="U724" s="549">
        <f t="shared" si="163"/>
        <v>0</v>
      </c>
      <c r="V724" s="549">
        <f t="shared" si="163"/>
        <v>0</v>
      </c>
      <c r="W724" s="549">
        <f t="shared" si="163"/>
        <v>5</v>
      </c>
      <c r="X724" s="550">
        <f t="shared" si="163"/>
        <v>389</v>
      </c>
      <c r="Y724" s="550">
        <f t="shared" si="163"/>
        <v>334</v>
      </c>
      <c r="Z724" s="550">
        <f t="shared" si="163"/>
        <v>723</v>
      </c>
    </row>
    <row r="725" spans="1:26" ht="38.25" hidden="1" outlineLevel="1">
      <c r="A725" s="781" t="s">
        <v>970</v>
      </c>
      <c r="B725" s="781" t="s">
        <v>971</v>
      </c>
      <c r="C725" s="551" t="s">
        <v>972</v>
      </c>
      <c r="D725" s="552">
        <v>0</v>
      </c>
      <c r="E725" s="552">
        <v>0</v>
      </c>
      <c r="F725" s="553">
        <v>0</v>
      </c>
      <c r="G725" s="552">
        <v>0</v>
      </c>
      <c r="H725" s="553">
        <v>37</v>
      </c>
      <c r="I725" s="552">
        <v>0</v>
      </c>
      <c r="J725" s="552">
        <v>0</v>
      </c>
      <c r="K725" s="552">
        <v>0</v>
      </c>
      <c r="L725" s="552">
        <v>0</v>
      </c>
      <c r="M725" s="552">
        <v>0</v>
      </c>
      <c r="N725" s="552">
        <v>0</v>
      </c>
      <c r="O725" s="552">
        <v>0</v>
      </c>
      <c r="P725" s="553">
        <v>0</v>
      </c>
      <c r="Q725" s="552">
        <v>0</v>
      </c>
      <c r="R725" s="553">
        <v>0</v>
      </c>
      <c r="S725" s="552">
        <v>0</v>
      </c>
      <c r="T725" s="552">
        <v>0</v>
      </c>
      <c r="U725" s="552">
        <v>0</v>
      </c>
      <c r="V725" s="552">
        <v>0</v>
      </c>
      <c r="W725" s="552">
        <v>0</v>
      </c>
      <c r="X725" s="554">
        <f t="shared" ref="X725:X730" si="164">D725+E725+F725+G725+H725+N725+O725+P725+Q725+R725</f>
        <v>37</v>
      </c>
      <c r="Y725" s="554">
        <f t="shared" ref="Y725:Y730" si="165">I725+J725+K725+L725+M725+S725+T725+U725+V725+W725</f>
        <v>0</v>
      </c>
      <c r="Z725" s="554">
        <f t="shared" si="154"/>
        <v>37</v>
      </c>
    </row>
    <row r="726" spans="1:26" ht="38.25" hidden="1" outlineLevel="1">
      <c r="A726" s="781"/>
      <c r="B726" s="781"/>
      <c r="C726" s="551" t="s">
        <v>973</v>
      </c>
      <c r="D726" s="552">
        <v>0</v>
      </c>
      <c r="E726" s="552">
        <v>0</v>
      </c>
      <c r="F726" s="552">
        <v>0</v>
      </c>
      <c r="G726" s="552">
        <v>0</v>
      </c>
      <c r="H726" s="552">
        <v>0</v>
      </c>
      <c r="I726" s="552">
        <v>0</v>
      </c>
      <c r="J726" s="552">
        <v>0</v>
      </c>
      <c r="K726" s="552">
        <v>0</v>
      </c>
      <c r="L726" s="552">
        <v>0</v>
      </c>
      <c r="M726" s="552">
        <v>0</v>
      </c>
      <c r="N726" s="552">
        <v>0</v>
      </c>
      <c r="O726" s="552">
        <v>0</v>
      </c>
      <c r="P726" s="552">
        <v>0</v>
      </c>
      <c r="Q726" s="552">
        <v>0</v>
      </c>
      <c r="R726" s="552">
        <v>0</v>
      </c>
      <c r="S726" s="552">
        <v>0</v>
      </c>
      <c r="T726" s="552">
        <v>0</v>
      </c>
      <c r="U726" s="552">
        <v>0</v>
      </c>
      <c r="V726" s="552">
        <v>0</v>
      </c>
      <c r="W726" s="552">
        <v>0</v>
      </c>
      <c r="X726" s="554">
        <f t="shared" si="164"/>
        <v>0</v>
      </c>
      <c r="Y726" s="554">
        <f t="shared" si="165"/>
        <v>0</v>
      </c>
      <c r="Z726" s="554">
        <f t="shared" si="154"/>
        <v>0</v>
      </c>
    </row>
    <row r="727" spans="1:26" ht="25.5" hidden="1" outlineLevel="1">
      <c r="A727" s="781"/>
      <c r="B727" s="551" t="s">
        <v>974</v>
      </c>
      <c r="C727" s="551" t="s">
        <v>975</v>
      </c>
      <c r="D727" s="552">
        <v>0</v>
      </c>
      <c r="E727" s="552">
        <v>0</v>
      </c>
      <c r="F727" s="552">
        <v>0</v>
      </c>
      <c r="G727" s="552">
        <v>0</v>
      </c>
      <c r="H727" s="553">
        <v>0</v>
      </c>
      <c r="I727" s="552">
        <v>0</v>
      </c>
      <c r="J727" s="552">
        <v>0</v>
      </c>
      <c r="K727" s="552">
        <v>0</v>
      </c>
      <c r="L727" s="552">
        <v>0</v>
      </c>
      <c r="M727" s="553">
        <v>0</v>
      </c>
      <c r="N727" s="552">
        <v>0</v>
      </c>
      <c r="O727" s="552">
        <v>0</v>
      </c>
      <c r="P727" s="552">
        <v>0</v>
      </c>
      <c r="Q727" s="552">
        <v>0</v>
      </c>
      <c r="R727" s="553">
        <v>0</v>
      </c>
      <c r="S727" s="552">
        <v>0</v>
      </c>
      <c r="T727" s="552">
        <v>0</v>
      </c>
      <c r="U727" s="552">
        <v>0</v>
      </c>
      <c r="V727" s="552">
        <v>0</v>
      </c>
      <c r="W727" s="553">
        <v>0</v>
      </c>
      <c r="X727" s="554">
        <f t="shared" si="164"/>
        <v>0</v>
      </c>
      <c r="Y727" s="554">
        <f t="shared" si="165"/>
        <v>0</v>
      </c>
      <c r="Z727" s="554">
        <f t="shared" si="154"/>
        <v>0</v>
      </c>
    </row>
    <row r="728" spans="1:26" ht="25.5" hidden="1" outlineLevel="1">
      <c r="A728" s="781"/>
      <c r="B728" s="781" t="s">
        <v>976</v>
      </c>
      <c r="C728" s="551" t="s">
        <v>977</v>
      </c>
      <c r="D728" s="552">
        <v>0</v>
      </c>
      <c r="E728" s="552">
        <v>0</v>
      </c>
      <c r="F728" s="552">
        <v>0</v>
      </c>
      <c r="G728" s="552">
        <v>0</v>
      </c>
      <c r="H728" s="552">
        <v>31</v>
      </c>
      <c r="I728" s="552">
        <v>0</v>
      </c>
      <c r="J728" s="552">
        <v>0</v>
      </c>
      <c r="K728" s="552">
        <v>3</v>
      </c>
      <c r="L728" s="552">
        <v>0</v>
      </c>
      <c r="M728" s="552">
        <v>0</v>
      </c>
      <c r="N728" s="552">
        <v>0</v>
      </c>
      <c r="O728" s="552">
        <v>0</v>
      </c>
      <c r="P728" s="552">
        <v>0</v>
      </c>
      <c r="Q728" s="552">
        <v>0</v>
      </c>
      <c r="R728" s="552">
        <v>0</v>
      </c>
      <c r="S728" s="552">
        <v>0</v>
      </c>
      <c r="T728" s="552">
        <v>0</v>
      </c>
      <c r="U728" s="552">
        <v>0</v>
      </c>
      <c r="V728" s="552">
        <v>0</v>
      </c>
      <c r="W728" s="552">
        <v>0</v>
      </c>
      <c r="X728" s="554">
        <f t="shared" si="164"/>
        <v>31</v>
      </c>
      <c r="Y728" s="554">
        <f t="shared" si="165"/>
        <v>3</v>
      </c>
      <c r="Z728" s="554">
        <f t="shared" si="154"/>
        <v>34</v>
      </c>
    </row>
    <row r="729" spans="1:26" ht="25.5" hidden="1" outlineLevel="1">
      <c r="A729" s="781"/>
      <c r="B729" s="781"/>
      <c r="C729" s="551" t="s">
        <v>978</v>
      </c>
      <c r="D729" s="552">
        <v>0</v>
      </c>
      <c r="E729" s="552">
        <v>0</v>
      </c>
      <c r="F729" s="552">
        <v>0</v>
      </c>
      <c r="G729" s="552">
        <v>0</v>
      </c>
      <c r="H729" s="552">
        <v>0</v>
      </c>
      <c r="I729" s="552">
        <v>0</v>
      </c>
      <c r="J729" s="552">
        <v>0</v>
      </c>
      <c r="K729" s="552">
        <v>0</v>
      </c>
      <c r="L729" s="552">
        <v>0</v>
      </c>
      <c r="M729" s="553">
        <v>0</v>
      </c>
      <c r="N729" s="552">
        <v>0</v>
      </c>
      <c r="O729" s="552">
        <v>0</v>
      </c>
      <c r="P729" s="552">
        <v>0</v>
      </c>
      <c r="Q729" s="552">
        <v>0</v>
      </c>
      <c r="R729" s="552">
        <v>0</v>
      </c>
      <c r="S729" s="552">
        <v>0</v>
      </c>
      <c r="T729" s="552">
        <v>0</v>
      </c>
      <c r="U729" s="552">
        <v>0</v>
      </c>
      <c r="V729" s="552">
        <v>0</v>
      </c>
      <c r="W729" s="553">
        <v>0</v>
      </c>
      <c r="X729" s="554">
        <f t="shared" si="164"/>
        <v>0</v>
      </c>
      <c r="Y729" s="554">
        <f t="shared" si="165"/>
        <v>0</v>
      </c>
      <c r="Z729" s="554">
        <f t="shared" si="154"/>
        <v>0</v>
      </c>
    </row>
    <row r="730" spans="1:26" ht="63.75" hidden="1" outlineLevel="1">
      <c r="A730" s="781"/>
      <c r="B730" s="781"/>
      <c r="C730" s="551" t="s">
        <v>979</v>
      </c>
      <c r="D730" s="552">
        <v>0</v>
      </c>
      <c r="E730" s="552">
        <v>6</v>
      </c>
      <c r="F730" s="552">
        <v>6</v>
      </c>
      <c r="G730" s="552">
        <v>4</v>
      </c>
      <c r="H730" s="553">
        <v>299</v>
      </c>
      <c r="I730" s="552">
        <v>0</v>
      </c>
      <c r="J730" s="552">
        <v>2</v>
      </c>
      <c r="K730" s="552">
        <v>0</v>
      </c>
      <c r="L730" s="552">
        <v>0</v>
      </c>
      <c r="M730" s="553">
        <v>324</v>
      </c>
      <c r="N730" s="552">
        <v>0</v>
      </c>
      <c r="O730" s="552">
        <v>0</v>
      </c>
      <c r="P730" s="552">
        <v>0</v>
      </c>
      <c r="Q730" s="552">
        <v>0</v>
      </c>
      <c r="R730" s="553">
        <v>6</v>
      </c>
      <c r="S730" s="552">
        <v>0</v>
      </c>
      <c r="T730" s="552">
        <v>0</v>
      </c>
      <c r="U730" s="552">
        <v>0</v>
      </c>
      <c r="V730" s="552">
        <v>0</v>
      </c>
      <c r="W730" s="553">
        <v>5</v>
      </c>
      <c r="X730" s="554">
        <f t="shared" si="164"/>
        <v>321</v>
      </c>
      <c r="Y730" s="554">
        <f t="shared" si="165"/>
        <v>331</v>
      </c>
      <c r="Z730" s="554">
        <f t="shared" si="154"/>
        <v>652</v>
      </c>
    </row>
    <row r="731" spans="1:26" ht="12.95" customHeight="1" collapsed="1">
      <c r="A731" s="777" t="s">
        <v>980</v>
      </c>
      <c r="B731" s="777"/>
      <c r="C731" s="777"/>
      <c r="D731" s="549">
        <f t="shared" ref="D731:Z731" si="166">SUM(D732:D739)</f>
        <v>14</v>
      </c>
      <c r="E731" s="549">
        <f t="shared" si="166"/>
        <v>68</v>
      </c>
      <c r="F731" s="549">
        <f t="shared" si="166"/>
        <v>168</v>
      </c>
      <c r="G731" s="549">
        <f t="shared" si="166"/>
        <v>40</v>
      </c>
      <c r="H731" s="549">
        <f t="shared" si="166"/>
        <v>8534</v>
      </c>
      <c r="I731" s="549">
        <f t="shared" si="166"/>
        <v>4</v>
      </c>
      <c r="J731" s="549">
        <f t="shared" si="166"/>
        <v>14</v>
      </c>
      <c r="K731" s="549">
        <f t="shared" si="166"/>
        <v>21</v>
      </c>
      <c r="L731" s="549">
        <f t="shared" si="166"/>
        <v>0</v>
      </c>
      <c r="M731" s="549">
        <f t="shared" si="166"/>
        <v>358</v>
      </c>
      <c r="N731" s="549">
        <f t="shared" si="166"/>
        <v>0</v>
      </c>
      <c r="O731" s="549">
        <f t="shared" si="166"/>
        <v>0</v>
      </c>
      <c r="P731" s="549">
        <f t="shared" si="166"/>
        <v>0</v>
      </c>
      <c r="Q731" s="549">
        <f t="shared" si="166"/>
        <v>0</v>
      </c>
      <c r="R731" s="549">
        <f t="shared" si="166"/>
        <v>257</v>
      </c>
      <c r="S731" s="549">
        <f t="shared" si="166"/>
        <v>0</v>
      </c>
      <c r="T731" s="549">
        <f t="shared" si="166"/>
        <v>0</v>
      </c>
      <c r="U731" s="549">
        <f t="shared" si="166"/>
        <v>0</v>
      </c>
      <c r="V731" s="549">
        <f t="shared" si="166"/>
        <v>0</v>
      </c>
      <c r="W731" s="549">
        <f t="shared" si="166"/>
        <v>0</v>
      </c>
      <c r="X731" s="550">
        <f t="shared" si="166"/>
        <v>9081</v>
      </c>
      <c r="Y731" s="550">
        <f t="shared" si="166"/>
        <v>397</v>
      </c>
      <c r="Z731" s="550">
        <f t="shared" si="166"/>
        <v>9478</v>
      </c>
    </row>
    <row r="732" spans="1:26" ht="38.25" hidden="1" outlineLevel="1">
      <c r="A732" s="781" t="s">
        <v>980</v>
      </c>
      <c r="B732" s="781" t="s">
        <v>981</v>
      </c>
      <c r="C732" s="551" t="s">
        <v>982</v>
      </c>
      <c r="D732" s="552">
        <v>0</v>
      </c>
      <c r="E732" s="553">
        <v>0</v>
      </c>
      <c r="F732" s="552">
        <v>3</v>
      </c>
      <c r="G732" s="552">
        <v>4</v>
      </c>
      <c r="H732" s="553">
        <v>94</v>
      </c>
      <c r="I732" s="552">
        <v>0</v>
      </c>
      <c r="J732" s="552">
        <v>2</v>
      </c>
      <c r="K732" s="552">
        <v>3</v>
      </c>
      <c r="L732" s="552">
        <v>0</v>
      </c>
      <c r="M732" s="552">
        <v>109</v>
      </c>
      <c r="N732" s="552">
        <v>0</v>
      </c>
      <c r="O732" s="553">
        <v>0</v>
      </c>
      <c r="P732" s="552">
        <v>0</v>
      </c>
      <c r="Q732" s="552">
        <v>0</v>
      </c>
      <c r="R732" s="553">
        <v>2</v>
      </c>
      <c r="S732" s="552">
        <v>0</v>
      </c>
      <c r="T732" s="552">
        <v>0</v>
      </c>
      <c r="U732" s="552">
        <v>0</v>
      </c>
      <c r="V732" s="552">
        <v>0</v>
      </c>
      <c r="W732" s="552">
        <v>0</v>
      </c>
      <c r="X732" s="554">
        <f t="shared" ref="X732:X739" si="167">D732+E732+F732+G732+H732+N732+O732+P732+Q732+R732</f>
        <v>103</v>
      </c>
      <c r="Y732" s="554">
        <f t="shared" ref="Y732:Y739" si="168">I732+J732+K732+L732+M732+S732+T732+U732+V732+W732</f>
        <v>114</v>
      </c>
      <c r="Z732" s="554">
        <f t="shared" si="154"/>
        <v>217</v>
      </c>
    </row>
    <row r="733" spans="1:26" ht="25.5" hidden="1" outlineLevel="1">
      <c r="A733" s="781"/>
      <c r="B733" s="781"/>
      <c r="C733" s="551" t="s">
        <v>983</v>
      </c>
      <c r="D733" s="552">
        <v>0</v>
      </c>
      <c r="E733" s="553">
        <v>0</v>
      </c>
      <c r="F733" s="553">
        <v>0</v>
      </c>
      <c r="G733" s="552">
        <v>4</v>
      </c>
      <c r="H733" s="553">
        <v>51</v>
      </c>
      <c r="I733" s="552">
        <v>0</v>
      </c>
      <c r="J733" s="552">
        <v>0</v>
      </c>
      <c r="K733" s="552">
        <v>0</v>
      </c>
      <c r="L733" s="552">
        <v>0</v>
      </c>
      <c r="M733" s="552">
        <v>0</v>
      </c>
      <c r="N733" s="552">
        <v>0</v>
      </c>
      <c r="O733" s="553">
        <v>0</v>
      </c>
      <c r="P733" s="553">
        <v>0</v>
      </c>
      <c r="Q733" s="552">
        <v>0</v>
      </c>
      <c r="R733" s="553">
        <v>0</v>
      </c>
      <c r="S733" s="552">
        <v>0</v>
      </c>
      <c r="T733" s="552">
        <v>0</v>
      </c>
      <c r="U733" s="552">
        <v>0</v>
      </c>
      <c r="V733" s="552">
        <v>0</v>
      </c>
      <c r="W733" s="552">
        <v>0</v>
      </c>
      <c r="X733" s="554">
        <f t="shared" si="167"/>
        <v>55</v>
      </c>
      <c r="Y733" s="554">
        <f t="shared" si="168"/>
        <v>0</v>
      </c>
      <c r="Z733" s="554">
        <f t="shared" si="154"/>
        <v>55</v>
      </c>
    </row>
    <row r="734" spans="1:26" ht="25.5" hidden="1" outlineLevel="1">
      <c r="A734" s="781"/>
      <c r="B734" s="781" t="s">
        <v>984</v>
      </c>
      <c r="C734" s="551" t="s">
        <v>985</v>
      </c>
      <c r="D734" s="553">
        <v>5</v>
      </c>
      <c r="E734" s="553">
        <v>18</v>
      </c>
      <c r="F734" s="553">
        <v>39</v>
      </c>
      <c r="G734" s="553">
        <v>16</v>
      </c>
      <c r="H734" s="553">
        <v>1958</v>
      </c>
      <c r="I734" s="552">
        <v>2</v>
      </c>
      <c r="J734" s="552">
        <v>12</v>
      </c>
      <c r="K734" s="552">
        <v>18</v>
      </c>
      <c r="L734" s="552">
        <v>0</v>
      </c>
      <c r="M734" s="553">
        <v>222</v>
      </c>
      <c r="N734" s="553">
        <v>0</v>
      </c>
      <c r="O734" s="553">
        <v>0</v>
      </c>
      <c r="P734" s="553">
        <v>0</v>
      </c>
      <c r="Q734" s="553">
        <v>0</v>
      </c>
      <c r="R734" s="553">
        <v>40</v>
      </c>
      <c r="S734" s="552">
        <v>0</v>
      </c>
      <c r="T734" s="552">
        <v>0</v>
      </c>
      <c r="U734" s="552">
        <v>0</v>
      </c>
      <c r="V734" s="552">
        <v>0</v>
      </c>
      <c r="W734" s="553">
        <v>0</v>
      </c>
      <c r="X734" s="554">
        <f t="shared" si="167"/>
        <v>2076</v>
      </c>
      <c r="Y734" s="554">
        <f t="shared" si="168"/>
        <v>254</v>
      </c>
      <c r="Z734" s="554">
        <f t="shared" si="154"/>
        <v>2330</v>
      </c>
    </row>
    <row r="735" spans="1:26" ht="51" hidden="1" outlineLevel="1">
      <c r="A735" s="781"/>
      <c r="B735" s="781"/>
      <c r="C735" s="551" t="s">
        <v>986</v>
      </c>
      <c r="D735" s="553">
        <v>2</v>
      </c>
      <c r="E735" s="553">
        <v>8</v>
      </c>
      <c r="F735" s="553">
        <v>36</v>
      </c>
      <c r="G735" s="553">
        <v>0</v>
      </c>
      <c r="H735" s="553">
        <v>2035</v>
      </c>
      <c r="I735" s="552">
        <v>1</v>
      </c>
      <c r="J735" s="552">
        <v>0</v>
      </c>
      <c r="K735" s="552">
        <v>0</v>
      </c>
      <c r="L735" s="552">
        <v>0</v>
      </c>
      <c r="M735" s="553">
        <v>0</v>
      </c>
      <c r="N735" s="553">
        <v>0</v>
      </c>
      <c r="O735" s="553">
        <v>0</v>
      </c>
      <c r="P735" s="553">
        <v>0</v>
      </c>
      <c r="Q735" s="553">
        <v>0</v>
      </c>
      <c r="R735" s="553">
        <v>86</v>
      </c>
      <c r="S735" s="552">
        <v>0</v>
      </c>
      <c r="T735" s="552">
        <v>0</v>
      </c>
      <c r="U735" s="552">
        <v>0</v>
      </c>
      <c r="V735" s="552">
        <v>0</v>
      </c>
      <c r="W735" s="553">
        <v>0</v>
      </c>
      <c r="X735" s="554">
        <f t="shared" si="167"/>
        <v>2167</v>
      </c>
      <c r="Y735" s="554">
        <f t="shared" si="168"/>
        <v>1</v>
      </c>
      <c r="Z735" s="554">
        <f t="shared" si="154"/>
        <v>2168</v>
      </c>
    </row>
    <row r="736" spans="1:26" ht="25.5" hidden="1" outlineLevel="1">
      <c r="A736" s="781"/>
      <c r="B736" s="781"/>
      <c r="C736" s="551" t="s">
        <v>987</v>
      </c>
      <c r="D736" s="552">
        <v>0</v>
      </c>
      <c r="E736" s="552">
        <v>0</v>
      </c>
      <c r="F736" s="553">
        <v>0</v>
      </c>
      <c r="G736" s="552">
        <v>0</v>
      </c>
      <c r="H736" s="553">
        <v>0</v>
      </c>
      <c r="I736" s="552">
        <v>0</v>
      </c>
      <c r="J736" s="552">
        <v>0</v>
      </c>
      <c r="K736" s="552">
        <v>0</v>
      </c>
      <c r="L736" s="552">
        <v>0</v>
      </c>
      <c r="M736" s="552">
        <v>0</v>
      </c>
      <c r="N736" s="552">
        <v>0</v>
      </c>
      <c r="O736" s="552">
        <v>0</v>
      </c>
      <c r="P736" s="553">
        <v>0</v>
      </c>
      <c r="Q736" s="552">
        <v>0</v>
      </c>
      <c r="R736" s="553">
        <v>0</v>
      </c>
      <c r="S736" s="552">
        <v>0</v>
      </c>
      <c r="T736" s="552">
        <v>0</v>
      </c>
      <c r="U736" s="552">
        <v>0</v>
      </c>
      <c r="V736" s="552">
        <v>0</v>
      </c>
      <c r="W736" s="552">
        <v>0</v>
      </c>
      <c r="X736" s="554">
        <f t="shared" si="167"/>
        <v>0</v>
      </c>
      <c r="Y736" s="554">
        <f t="shared" si="168"/>
        <v>0</v>
      </c>
      <c r="Z736" s="554">
        <f t="shared" si="154"/>
        <v>0</v>
      </c>
    </row>
    <row r="737" spans="1:26" ht="38.25" hidden="1" outlineLevel="1">
      <c r="A737" s="781"/>
      <c r="B737" s="781"/>
      <c r="C737" s="551" t="s">
        <v>988</v>
      </c>
      <c r="D737" s="553">
        <v>7</v>
      </c>
      <c r="E737" s="553">
        <v>42</v>
      </c>
      <c r="F737" s="553">
        <v>87</v>
      </c>
      <c r="G737" s="553">
        <v>16</v>
      </c>
      <c r="H737" s="553">
        <v>4362</v>
      </c>
      <c r="I737" s="552">
        <v>1</v>
      </c>
      <c r="J737" s="553">
        <v>0</v>
      </c>
      <c r="K737" s="553">
        <v>0</v>
      </c>
      <c r="L737" s="552">
        <v>0</v>
      </c>
      <c r="M737" s="552">
        <v>27</v>
      </c>
      <c r="N737" s="553">
        <v>0</v>
      </c>
      <c r="O737" s="553">
        <v>0</v>
      </c>
      <c r="P737" s="553">
        <v>0</v>
      </c>
      <c r="Q737" s="553">
        <v>0</v>
      </c>
      <c r="R737" s="553">
        <v>129</v>
      </c>
      <c r="S737" s="552">
        <v>0</v>
      </c>
      <c r="T737" s="553">
        <v>0</v>
      </c>
      <c r="U737" s="553">
        <v>0</v>
      </c>
      <c r="V737" s="552">
        <v>0</v>
      </c>
      <c r="W737" s="552">
        <v>0</v>
      </c>
      <c r="X737" s="554">
        <f t="shared" si="167"/>
        <v>4643</v>
      </c>
      <c r="Y737" s="554">
        <f t="shared" si="168"/>
        <v>28</v>
      </c>
      <c r="Z737" s="554">
        <f t="shared" si="154"/>
        <v>4671</v>
      </c>
    </row>
    <row r="738" spans="1:26" ht="38.25" hidden="1" outlineLevel="1">
      <c r="A738" s="781"/>
      <c r="B738" s="781"/>
      <c r="C738" s="551" t="s">
        <v>989</v>
      </c>
      <c r="D738" s="552">
        <v>0</v>
      </c>
      <c r="E738" s="552">
        <v>0</v>
      </c>
      <c r="F738" s="552">
        <v>0</v>
      </c>
      <c r="G738" s="552">
        <v>0</v>
      </c>
      <c r="H738" s="552">
        <v>0</v>
      </c>
      <c r="I738" s="552">
        <v>0</v>
      </c>
      <c r="J738" s="552">
        <v>0</v>
      </c>
      <c r="K738" s="552">
        <v>0</v>
      </c>
      <c r="L738" s="552">
        <v>0</v>
      </c>
      <c r="M738" s="552">
        <v>0</v>
      </c>
      <c r="N738" s="552">
        <v>0</v>
      </c>
      <c r="O738" s="552">
        <v>0</v>
      </c>
      <c r="P738" s="552">
        <v>0</v>
      </c>
      <c r="Q738" s="552">
        <v>0</v>
      </c>
      <c r="R738" s="552">
        <v>0</v>
      </c>
      <c r="S738" s="552">
        <v>0</v>
      </c>
      <c r="T738" s="552">
        <v>0</v>
      </c>
      <c r="U738" s="552">
        <v>0</v>
      </c>
      <c r="V738" s="552">
        <v>0</v>
      </c>
      <c r="W738" s="552">
        <v>0</v>
      </c>
      <c r="X738" s="554">
        <f t="shared" si="167"/>
        <v>0</v>
      </c>
      <c r="Y738" s="554">
        <f t="shared" si="168"/>
        <v>0</v>
      </c>
      <c r="Z738" s="554">
        <f t="shared" si="154"/>
        <v>0</v>
      </c>
    </row>
    <row r="739" spans="1:26" ht="51" hidden="1" outlineLevel="1">
      <c r="A739" s="781"/>
      <c r="B739" s="781"/>
      <c r="C739" s="551" t="s">
        <v>990</v>
      </c>
      <c r="D739" s="552">
        <v>0</v>
      </c>
      <c r="E739" s="552">
        <v>0</v>
      </c>
      <c r="F739" s="552">
        <v>3</v>
      </c>
      <c r="G739" s="552">
        <v>0</v>
      </c>
      <c r="H739" s="553">
        <v>34</v>
      </c>
      <c r="I739" s="552">
        <v>0</v>
      </c>
      <c r="J739" s="552">
        <v>0</v>
      </c>
      <c r="K739" s="552">
        <v>0</v>
      </c>
      <c r="L739" s="553">
        <v>0</v>
      </c>
      <c r="M739" s="552">
        <v>0</v>
      </c>
      <c r="N739" s="552">
        <v>0</v>
      </c>
      <c r="O739" s="552">
        <v>0</v>
      </c>
      <c r="P739" s="552">
        <v>0</v>
      </c>
      <c r="Q739" s="552">
        <v>0</v>
      </c>
      <c r="R739" s="553">
        <v>0</v>
      </c>
      <c r="S739" s="552">
        <v>0</v>
      </c>
      <c r="T739" s="552">
        <v>0</v>
      </c>
      <c r="U739" s="552">
        <v>0</v>
      </c>
      <c r="V739" s="553">
        <v>0</v>
      </c>
      <c r="W739" s="552">
        <v>0</v>
      </c>
      <c r="X739" s="554">
        <f t="shared" si="167"/>
        <v>37</v>
      </c>
      <c r="Y739" s="554">
        <f t="shared" si="168"/>
        <v>0</v>
      </c>
      <c r="Z739" s="554">
        <f t="shared" si="154"/>
        <v>37</v>
      </c>
    </row>
    <row r="740" spans="1:26" ht="12.95" customHeight="1" collapsed="1">
      <c r="A740" s="777" t="s">
        <v>991</v>
      </c>
      <c r="B740" s="777"/>
      <c r="C740" s="777"/>
      <c r="D740" s="549">
        <f t="shared" ref="D740:Z740" si="169">SUM(D741:D747)</f>
        <v>25</v>
      </c>
      <c r="E740" s="549">
        <f t="shared" si="169"/>
        <v>66</v>
      </c>
      <c r="F740" s="549">
        <f t="shared" si="169"/>
        <v>183</v>
      </c>
      <c r="G740" s="549">
        <f t="shared" si="169"/>
        <v>48</v>
      </c>
      <c r="H740" s="549">
        <f t="shared" si="169"/>
        <v>8566</v>
      </c>
      <c r="I740" s="549">
        <f t="shared" si="169"/>
        <v>9</v>
      </c>
      <c r="J740" s="549">
        <f t="shared" si="169"/>
        <v>16</v>
      </c>
      <c r="K740" s="549">
        <f t="shared" si="169"/>
        <v>48</v>
      </c>
      <c r="L740" s="549">
        <f t="shared" si="169"/>
        <v>24</v>
      </c>
      <c r="M740" s="549">
        <f t="shared" si="169"/>
        <v>1487</v>
      </c>
      <c r="N740" s="549">
        <f t="shared" si="169"/>
        <v>1</v>
      </c>
      <c r="O740" s="549">
        <f t="shared" si="169"/>
        <v>0</v>
      </c>
      <c r="P740" s="549">
        <f t="shared" si="169"/>
        <v>3</v>
      </c>
      <c r="Q740" s="549">
        <f t="shared" si="169"/>
        <v>0</v>
      </c>
      <c r="R740" s="549">
        <f t="shared" si="169"/>
        <v>206</v>
      </c>
      <c r="S740" s="549">
        <f t="shared" si="169"/>
        <v>0</v>
      </c>
      <c r="T740" s="549">
        <f t="shared" si="169"/>
        <v>0</v>
      </c>
      <c r="U740" s="549">
        <f t="shared" si="169"/>
        <v>0</v>
      </c>
      <c r="V740" s="549">
        <f t="shared" si="169"/>
        <v>0</v>
      </c>
      <c r="W740" s="549">
        <f t="shared" si="169"/>
        <v>56</v>
      </c>
      <c r="X740" s="550">
        <f t="shared" si="169"/>
        <v>9098</v>
      </c>
      <c r="Y740" s="550">
        <f t="shared" si="169"/>
        <v>1640</v>
      </c>
      <c r="Z740" s="550">
        <f t="shared" si="169"/>
        <v>10738</v>
      </c>
    </row>
    <row r="741" spans="1:26" ht="51" hidden="1" outlineLevel="1">
      <c r="A741" s="781" t="s">
        <v>991</v>
      </c>
      <c r="B741" s="781" t="s">
        <v>992</v>
      </c>
      <c r="C741" s="551" t="s">
        <v>993</v>
      </c>
      <c r="D741" s="553">
        <v>1</v>
      </c>
      <c r="E741" s="553">
        <v>8</v>
      </c>
      <c r="F741" s="553">
        <v>15</v>
      </c>
      <c r="G741" s="553">
        <v>4</v>
      </c>
      <c r="H741" s="553">
        <v>1618</v>
      </c>
      <c r="I741" s="553">
        <v>3</v>
      </c>
      <c r="J741" s="552">
        <v>6</v>
      </c>
      <c r="K741" s="552">
        <v>6</v>
      </c>
      <c r="L741" s="552">
        <v>4</v>
      </c>
      <c r="M741" s="553">
        <v>232</v>
      </c>
      <c r="N741" s="553">
        <v>0</v>
      </c>
      <c r="O741" s="553">
        <v>0</v>
      </c>
      <c r="P741" s="553">
        <v>0</v>
      </c>
      <c r="Q741" s="553">
        <v>0</v>
      </c>
      <c r="R741" s="553">
        <v>28</v>
      </c>
      <c r="S741" s="553">
        <v>0</v>
      </c>
      <c r="T741" s="552">
        <v>0</v>
      </c>
      <c r="U741" s="552">
        <v>0</v>
      </c>
      <c r="V741" s="552">
        <v>0</v>
      </c>
      <c r="W741" s="553">
        <v>4</v>
      </c>
      <c r="X741" s="554">
        <f t="shared" ref="X741:X748" si="170">D741+E741+F741+G741+H741+N741+O741+P741+Q741+R741</f>
        <v>1674</v>
      </c>
      <c r="Y741" s="554">
        <f t="shared" ref="Y741:Y748" si="171">I741+J741+K741+L741+M741+S741+T741+U741+V741+W741</f>
        <v>255</v>
      </c>
      <c r="Z741" s="554">
        <f t="shared" si="154"/>
        <v>1929</v>
      </c>
    </row>
    <row r="742" spans="1:26" ht="38.25" hidden="1" outlineLevel="1">
      <c r="A742" s="781"/>
      <c r="B742" s="781"/>
      <c r="C742" s="551" t="s">
        <v>994</v>
      </c>
      <c r="D742" s="552">
        <v>0</v>
      </c>
      <c r="E742" s="552">
        <v>0</v>
      </c>
      <c r="F742" s="552">
        <v>6</v>
      </c>
      <c r="G742" s="552">
        <v>0</v>
      </c>
      <c r="H742" s="553">
        <v>94</v>
      </c>
      <c r="I742" s="552">
        <v>0</v>
      </c>
      <c r="J742" s="552">
        <v>0</v>
      </c>
      <c r="K742" s="552">
        <v>3</v>
      </c>
      <c r="L742" s="552">
        <v>0</v>
      </c>
      <c r="M742" s="553">
        <v>150</v>
      </c>
      <c r="N742" s="552">
        <v>0</v>
      </c>
      <c r="O742" s="552">
        <v>0</v>
      </c>
      <c r="P742" s="552">
        <v>0</v>
      </c>
      <c r="Q742" s="552">
        <v>0</v>
      </c>
      <c r="R742" s="553">
        <v>11</v>
      </c>
      <c r="S742" s="552">
        <v>0</v>
      </c>
      <c r="T742" s="552">
        <v>0</v>
      </c>
      <c r="U742" s="552">
        <v>0</v>
      </c>
      <c r="V742" s="552">
        <v>0</v>
      </c>
      <c r="W742" s="553">
        <v>1</v>
      </c>
      <c r="X742" s="554">
        <f t="shared" si="170"/>
        <v>111</v>
      </c>
      <c r="Y742" s="554">
        <f t="shared" si="171"/>
        <v>154</v>
      </c>
      <c r="Z742" s="554">
        <f t="shared" si="154"/>
        <v>265</v>
      </c>
    </row>
    <row r="743" spans="1:26" ht="25.5" hidden="1" outlineLevel="1">
      <c r="A743" s="781"/>
      <c r="B743" s="781"/>
      <c r="C743" s="551" t="s">
        <v>995</v>
      </c>
      <c r="D743" s="552">
        <v>0</v>
      </c>
      <c r="E743" s="552">
        <v>0</v>
      </c>
      <c r="F743" s="552">
        <v>12</v>
      </c>
      <c r="G743" s="552">
        <v>0</v>
      </c>
      <c r="H743" s="553">
        <v>492</v>
      </c>
      <c r="I743" s="552">
        <v>0</v>
      </c>
      <c r="J743" s="552">
        <v>0</v>
      </c>
      <c r="K743" s="552">
        <v>3</v>
      </c>
      <c r="L743" s="552">
        <v>0</v>
      </c>
      <c r="M743" s="552">
        <v>0</v>
      </c>
      <c r="N743" s="552">
        <v>0</v>
      </c>
      <c r="O743" s="552">
        <v>0</v>
      </c>
      <c r="P743" s="552">
        <v>0</v>
      </c>
      <c r="Q743" s="552">
        <v>0</v>
      </c>
      <c r="R743" s="553">
        <v>28</v>
      </c>
      <c r="S743" s="552">
        <v>0</v>
      </c>
      <c r="T743" s="552">
        <v>0</v>
      </c>
      <c r="U743" s="552">
        <v>0</v>
      </c>
      <c r="V743" s="552">
        <v>0</v>
      </c>
      <c r="W743" s="552">
        <v>0</v>
      </c>
      <c r="X743" s="554">
        <f t="shared" si="170"/>
        <v>532</v>
      </c>
      <c r="Y743" s="554">
        <f t="shared" si="171"/>
        <v>3</v>
      </c>
      <c r="Z743" s="554">
        <f t="shared" si="154"/>
        <v>535</v>
      </c>
    </row>
    <row r="744" spans="1:26" ht="63.75" hidden="1" outlineLevel="1">
      <c r="A744" s="781"/>
      <c r="B744" s="781"/>
      <c r="C744" s="551" t="s">
        <v>996</v>
      </c>
      <c r="D744" s="552">
        <v>0</v>
      </c>
      <c r="E744" s="552">
        <v>0</v>
      </c>
      <c r="F744" s="552">
        <v>3</v>
      </c>
      <c r="G744" s="552">
        <v>0</v>
      </c>
      <c r="H744" s="553">
        <v>0</v>
      </c>
      <c r="I744" s="552">
        <v>0</v>
      </c>
      <c r="J744" s="552">
        <v>0</v>
      </c>
      <c r="K744" s="552">
        <v>3</v>
      </c>
      <c r="L744" s="552">
        <v>0</v>
      </c>
      <c r="M744" s="553">
        <v>171</v>
      </c>
      <c r="N744" s="552">
        <v>0</v>
      </c>
      <c r="O744" s="552">
        <v>0</v>
      </c>
      <c r="P744" s="552">
        <v>0</v>
      </c>
      <c r="Q744" s="552">
        <v>0</v>
      </c>
      <c r="R744" s="553">
        <v>0</v>
      </c>
      <c r="S744" s="552">
        <v>0</v>
      </c>
      <c r="T744" s="552">
        <v>0</v>
      </c>
      <c r="U744" s="552">
        <v>0</v>
      </c>
      <c r="V744" s="552">
        <v>0</v>
      </c>
      <c r="W744" s="553">
        <v>5</v>
      </c>
      <c r="X744" s="554">
        <f t="shared" si="170"/>
        <v>3</v>
      </c>
      <c r="Y744" s="554">
        <f t="shared" si="171"/>
        <v>179</v>
      </c>
      <c r="Z744" s="554">
        <f t="shared" si="154"/>
        <v>182</v>
      </c>
    </row>
    <row r="745" spans="1:26" ht="51" hidden="1" outlineLevel="1">
      <c r="A745" s="781"/>
      <c r="B745" s="781"/>
      <c r="C745" s="551" t="s">
        <v>997</v>
      </c>
      <c r="D745" s="553">
        <v>0</v>
      </c>
      <c r="E745" s="553">
        <v>0</v>
      </c>
      <c r="F745" s="553">
        <v>0</v>
      </c>
      <c r="G745" s="553">
        <v>0</v>
      </c>
      <c r="H745" s="553">
        <v>0</v>
      </c>
      <c r="I745" s="553">
        <v>0</v>
      </c>
      <c r="J745" s="553">
        <v>0</v>
      </c>
      <c r="K745" s="553">
        <v>0</v>
      </c>
      <c r="L745" s="553">
        <v>0</v>
      </c>
      <c r="M745" s="553">
        <v>0</v>
      </c>
      <c r="N745" s="553">
        <v>0</v>
      </c>
      <c r="O745" s="553">
        <v>0</v>
      </c>
      <c r="P745" s="553">
        <v>0</v>
      </c>
      <c r="Q745" s="553">
        <v>0</v>
      </c>
      <c r="R745" s="553">
        <v>0</v>
      </c>
      <c r="S745" s="553">
        <v>0</v>
      </c>
      <c r="T745" s="553">
        <v>0</v>
      </c>
      <c r="U745" s="553">
        <v>0</v>
      </c>
      <c r="V745" s="553">
        <v>0</v>
      </c>
      <c r="W745" s="553">
        <v>0</v>
      </c>
      <c r="X745" s="554">
        <f t="shared" si="170"/>
        <v>0</v>
      </c>
      <c r="Y745" s="554">
        <f t="shared" si="171"/>
        <v>0</v>
      </c>
      <c r="Z745" s="554">
        <f t="shared" si="154"/>
        <v>0</v>
      </c>
    </row>
    <row r="746" spans="1:26" ht="25.5" hidden="1" outlineLevel="1">
      <c r="A746" s="781"/>
      <c r="B746" s="781"/>
      <c r="C746" s="551" t="s">
        <v>998</v>
      </c>
      <c r="D746" s="553">
        <v>0</v>
      </c>
      <c r="E746" s="552">
        <v>0</v>
      </c>
      <c r="F746" s="552">
        <v>0</v>
      </c>
      <c r="G746" s="552">
        <v>0</v>
      </c>
      <c r="H746" s="553">
        <v>0</v>
      </c>
      <c r="I746" s="552">
        <v>0</v>
      </c>
      <c r="J746" s="552">
        <v>0</v>
      </c>
      <c r="K746" s="552">
        <v>0</v>
      </c>
      <c r="L746" s="552">
        <v>0</v>
      </c>
      <c r="M746" s="553">
        <v>0</v>
      </c>
      <c r="N746" s="553">
        <v>0</v>
      </c>
      <c r="O746" s="552">
        <v>0</v>
      </c>
      <c r="P746" s="552">
        <v>0</v>
      </c>
      <c r="Q746" s="552">
        <v>0</v>
      </c>
      <c r="R746" s="553">
        <v>0</v>
      </c>
      <c r="S746" s="552">
        <v>0</v>
      </c>
      <c r="T746" s="552">
        <v>0</v>
      </c>
      <c r="U746" s="552">
        <v>0</v>
      </c>
      <c r="V746" s="552">
        <v>0</v>
      </c>
      <c r="W746" s="553">
        <v>0</v>
      </c>
      <c r="X746" s="554">
        <f t="shared" si="170"/>
        <v>0</v>
      </c>
      <c r="Y746" s="554">
        <f t="shared" si="171"/>
        <v>0</v>
      </c>
      <c r="Z746" s="554">
        <f t="shared" si="154"/>
        <v>0</v>
      </c>
    </row>
    <row r="747" spans="1:26" ht="51" hidden="1" outlineLevel="1">
      <c r="A747" s="781"/>
      <c r="B747" s="781"/>
      <c r="C747" s="551" t="s">
        <v>999</v>
      </c>
      <c r="D747" s="553">
        <v>24</v>
      </c>
      <c r="E747" s="553">
        <v>58</v>
      </c>
      <c r="F747" s="553">
        <v>147</v>
      </c>
      <c r="G747" s="553">
        <v>44</v>
      </c>
      <c r="H747" s="553">
        <v>6362</v>
      </c>
      <c r="I747" s="552">
        <v>6</v>
      </c>
      <c r="J747" s="552">
        <v>10</v>
      </c>
      <c r="K747" s="552">
        <v>33</v>
      </c>
      <c r="L747" s="552">
        <v>20</v>
      </c>
      <c r="M747" s="553">
        <v>934</v>
      </c>
      <c r="N747" s="553">
        <v>1</v>
      </c>
      <c r="O747" s="553">
        <v>0</v>
      </c>
      <c r="P747" s="553">
        <v>3</v>
      </c>
      <c r="Q747" s="553">
        <v>0</v>
      </c>
      <c r="R747" s="553">
        <v>139</v>
      </c>
      <c r="S747" s="552">
        <v>0</v>
      </c>
      <c r="T747" s="552">
        <v>0</v>
      </c>
      <c r="U747" s="552">
        <v>0</v>
      </c>
      <c r="V747" s="552">
        <v>0</v>
      </c>
      <c r="W747" s="553">
        <v>46</v>
      </c>
      <c r="X747" s="554">
        <f t="shared" si="170"/>
        <v>6778</v>
      </c>
      <c r="Y747" s="554">
        <f t="shared" si="171"/>
        <v>1049</v>
      </c>
      <c r="Z747" s="554">
        <f t="shared" si="154"/>
        <v>7827</v>
      </c>
    </row>
    <row r="748" spans="1:26" ht="28.5" customHeight="1" collapsed="1">
      <c r="A748" s="777" t="s">
        <v>1000</v>
      </c>
      <c r="B748" s="777"/>
      <c r="C748" s="777"/>
      <c r="D748" s="549">
        <v>0</v>
      </c>
      <c r="E748" s="549">
        <v>0</v>
      </c>
      <c r="F748" s="549">
        <v>6</v>
      </c>
      <c r="G748" s="549">
        <v>0</v>
      </c>
      <c r="H748" s="549">
        <v>182</v>
      </c>
      <c r="I748" s="549">
        <v>0</v>
      </c>
      <c r="J748" s="549">
        <v>2</v>
      </c>
      <c r="K748" s="549">
        <v>0</v>
      </c>
      <c r="L748" s="549">
        <v>0</v>
      </c>
      <c r="M748" s="549">
        <v>246</v>
      </c>
      <c r="N748" s="549">
        <v>0</v>
      </c>
      <c r="O748" s="549">
        <v>0</v>
      </c>
      <c r="P748" s="549">
        <v>0</v>
      </c>
      <c r="Q748" s="549">
        <v>0</v>
      </c>
      <c r="R748" s="549">
        <v>7</v>
      </c>
      <c r="S748" s="549">
        <v>0</v>
      </c>
      <c r="T748" s="549">
        <v>0</v>
      </c>
      <c r="U748" s="549">
        <v>0</v>
      </c>
      <c r="V748" s="549">
        <v>0</v>
      </c>
      <c r="W748" s="549">
        <v>11</v>
      </c>
      <c r="X748" s="550">
        <f t="shared" si="170"/>
        <v>195</v>
      </c>
      <c r="Y748" s="550">
        <f t="shared" si="171"/>
        <v>259</v>
      </c>
      <c r="Z748" s="550">
        <f t="shared" si="154"/>
        <v>454</v>
      </c>
    </row>
    <row r="749" spans="1:26" ht="29.25" customHeight="1" collapsed="1">
      <c r="A749" s="782" t="s">
        <v>1001</v>
      </c>
      <c r="B749" s="782"/>
      <c r="C749" s="782"/>
      <c r="D749" s="549">
        <f t="shared" ref="D749:Z749" si="172">+D750+D751</f>
        <v>1</v>
      </c>
      <c r="E749" s="549">
        <f t="shared" si="172"/>
        <v>0</v>
      </c>
      <c r="F749" s="549">
        <f t="shared" si="172"/>
        <v>6</v>
      </c>
      <c r="G749" s="549">
        <f t="shared" si="172"/>
        <v>0</v>
      </c>
      <c r="H749" s="549">
        <f t="shared" si="172"/>
        <v>145</v>
      </c>
      <c r="I749" s="549">
        <f t="shared" si="172"/>
        <v>1</v>
      </c>
      <c r="J749" s="549">
        <f t="shared" si="172"/>
        <v>8</v>
      </c>
      <c r="K749" s="549">
        <f t="shared" si="172"/>
        <v>0</v>
      </c>
      <c r="L749" s="549">
        <f t="shared" si="172"/>
        <v>4</v>
      </c>
      <c r="M749" s="549">
        <f t="shared" si="172"/>
        <v>187</v>
      </c>
      <c r="N749" s="549">
        <f t="shared" si="172"/>
        <v>0</v>
      </c>
      <c r="O749" s="549">
        <f t="shared" si="172"/>
        <v>0</v>
      </c>
      <c r="P749" s="549">
        <f t="shared" si="172"/>
        <v>0</v>
      </c>
      <c r="Q749" s="549">
        <f t="shared" si="172"/>
        <v>0</v>
      </c>
      <c r="R749" s="549">
        <f t="shared" si="172"/>
        <v>0</v>
      </c>
      <c r="S749" s="549">
        <f t="shared" si="172"/>
        <v>0</v>
      </c>
      <c r="T749" s="549">
        <f t="shared" si="172"/>
        <v>0</v>
      </c>
      <c r="U749" s="549">
        <f t="shared" si="172"/>
        <v>0</v>
      </c>
      <c r="V749" s="549">
        <f t="shared" si="172"/>
        <v>0</v>
      </c>
      <c r="W749" s="549">
        <f t="shared" si="172"/>
        <v>0</v>
      </c>
      <c r="X749" s="550">
        <f t="shared" si="172"/>
        <v>152</v>
      </c>
      <c r="Y749" s="550">
        <f t="shared" si="172"/>
        <v>200</v>
      </c>
      <c r="Z749" s="550">
        <f t="shared" si="172"/>
        <v>352</v>
      </c>
    </row>
    <row r="750" spans="1:26" ht="140.25" hidden="1" outlineLevel="1">
      <c r="A750" s="781" t="s">
        <v>1001</v>
      </c>
      <c r="B750" s="551" t="s">
        <v>1002</v>
      </c>
      <c r="C750" s="551" t="s">
        <v>1003</v>
      </c>
      <c r="D750" s="552">
        <v>1</v>
      </c>
      <c r="E750" s="552">
        <v>0</v>
      </c>
      <c r="F750" s="552">
        <v>6</v>
      </c>
      <c r="G750" s="552">
        <v>0</v>
      </c>
      <c r="H750" s="553">
        <v>99</v>
      </c>
      <c r="I750" s="552">
        <v>1</v>
      </c>
      <c r="J750" s="552">
        <v>8</v>
      </c>
      <c r="K750" s="552">
        <v>0</v>
      </c>
      <c r="L750" s="552">
        <v>4</v>
      </c>
      <c r="M750" s="553">
        <v>187</v>
      </c>
      <c r="N750" s="552">
        <v>0</v>
      </c>
      <c r="O750" s="552">
        <v>0</v>
      </c>
      <c r="P750" s="552">
        <v>0</v>
      </c>
      <c r="Q750" s="552">
        <v>0</v>
      </c>
      <c r="R750" s="553">
        <v>0</v>
      </c>
      <c r="S750" s="552">
        <v>0</v>
      </c>
      <c r="T750" s="552">
        <v>0</v>
      </c>
      <c r="U750" s="552">
        <v>0</v>
      </c>
      <c r="V750" s="552">
        <v>0</v>
      </c>
      <c r="W750" s="553">
        <v>0</v>
      </c>
      <c r="X750" s="554">
        <f>D750+E750+F750+G750+H750+N750+O750+P750+Q750+R750</f>
        <v>106</v>
      </c>
      <c r="Y750" s="554">
        <f>I750+J750+K750+L750+M750+S750+T750+U750+V750+W750</f>
        <v>200</v>
      </c>
      <c r="Z750" s="554">
        <f t="shared" si="154"/>
        <v>306</v>
      </c>
    </row>
    <row r="751" spans="1:26" ht="140.25" hidden="1" outlineLevel="1">
      <c r="A751" s="781"/>
      <c r="B751" s="551" t="s">
        <v>1004</v>
      </c>
      <c r="C751" s="551" t="s">
        <v>1005</v>
      </c>
      <c r="D751" s="552">
        <v>0</v>
      </c>
      <c r="E751" s="552">
        <v>0</v>
      </c>
      <c r="F751" s="552">
        <v>0</v>
      </c>
      <c r="G751" s="552">
        <v>0</v>
      </c>
      <c r="H751" s="552">
        <v>46</v>
      </c>
      <c r="I751" s="552">
        <v>0</v>
      </c>
      <c r="J751" s="552">
        <v>0</v>
      </c>
      <c r="K751" s="552">
        <v>0</v>
      </c>
      <c r="L751" s="552">
        <v>0</v>
      </c>
      <c r="M751" s="552">
        <v>0</v>
      </c>
      <c r="N751" s="552">
        <v>0</v>
      </c>
      <c r="O751" s="552">
        <v>0</v>
      </c>
      <c r="P751" s="552">
        <v>0</v>
      </c>
      <c r="Q751" s="552">
        <v>0</v>
      </c>
      <c r="R751" s="552">
        <v>0</v>
      </c>
      <c r="S751" s="552">
        <v>0</v>
      </c>
      <c r="T751" s="552">
        <v>0</v>
      </c>
      <c r="U751" s="552">
        <v>0</v>
      </c>
      <c r="V751" s="552">
        <v>0</v>
      </c>
      <c r="W751" s="552">
        <v>0</v>
      </c>
      <c r="X751" s="554">
        <f>D751+E751+F751+G751+H751+N751+O751+P751+Q751+R751</f>
        <v>46</v>
      </c>
      <c r="Y751" s="554">
        <f>I751+J751+K751+L751+M751+S751+T751+U751+V751+W751</f>
        <v>0</v>
      </c>
      <c r="Z751" s="554">
        <f t="shared" si="154"/>
        <v>46</v>
      </c>
    </row>
    <row r="752" spans="1:26" ht="12.95" customHeight="1" collapsed="1">
      <c r="A752" s="777" t="s">
        <v>3072</v>
      </c>
      <c r="B752" s="777"/>
      <c r="C752" s="777"/>
      <c r="D752" s="549"/>
      <c r="E752" s="549"/>
      <c r="F752" s="549">
        <v>3</v>
      </c>
      <c r="G752" s="549"/>
      <c r="H752" s="549">
        <v>59</v>
      </c>
      <c r="I752" s="549">
        <v>0</v>
      </c>
      <c r="J752" s="549">
        <v>0</v>
      </c>
      <c r="K752" s="549">
        <v>0</v>
      </c>
      <c r="L752" s="549">
        <v>0</v>
      </c>
      <c r="M752" s="549">
        <v>35</v>
      </c>
      <c r="N752" s="549">
        <v>0</v>
      </c>
      <c r="O752" s="549">
        <v>0</v>
      </c>
      <c r="P752" s="549">
        <v>0</v>
      </c>
      <c r="Q752" s="549">
        <v>0</v>
      </c>
      <c r="R752" s="549">
        <v>0</v>
      </c>
      <c r="S752" s="549">
        <v>0</v>
      </c>
      <c r="T752" s="549">
        <v>0</v>
      </c>
      <c r="U752" s="549">
        <v>0</v>
      </c>
      <c r="V752" s="549">
        <v>0</v>
      </c>
      <c r="W752" s="549">
        <v>0</v>
      </c>
      <c r="X752" s="550">
        <f>D752+E752+F752+G752+H752+N752+O752+P752+Q752+R752</f>
        <v>62</v>
      </c>
      <c r="Y752" s="550">
        <f>I752+J752+K752+L752+M752+S752+T752+U752+V752+W752</f>
        <v>35</v>
      </c>
      <c r="Z752" s="550">
        <f t="shared" si="154"/>
        <v>97</v>
      </c>
    </row>
    <row r="753" spans="1:13537" ht="16.5" customHeight="1">
      <c r="A753" s="778" t="s">
        <v>2958</v>
      </c>
      <c r="B753" s="778"/>
      <c r="C753" s="778"/>
      <c r="D753" s="577">
        <f t="shared" ref="D753:Z753" si="173">+D7+D39+D44+D50+D54+D57+D61+D72+D75+D102+D110+D111+D133+D144+D150+D158+D166+D173+D176+D195+D198+D205+D231+D248+D266+D277+D288+D313+D318+D327+D333+D346+D356+D365+D366+D367+D374+D377+D380+D391+D406+D413+D462+D500+D517+D526+D530+D538+D541+D546+D551+D559+D565+D568+D573+D578+D583+D591+D596+D604+D609+D613+D617+D621+D625+D629+D634+D635+D648+D652+D656+D660+D666+D674+D678+D690+D696+D701+D705+D710+D715+D716+D724+D731+D740+D748+D749+D752</f>
        <v>5714</v>
      </c>
      <c r="E753" s="577">
        <f t="shared" si="173"/>
        <v>19777</v>
      </c>
      <c r="F753" s="577">
        <f t="shared" si="173"/>
        <v>40943</v>
      </c>
      <c r="G753" s="577">
        <f t="shared" si="173"/>
        <v>14891</v>
      </c>
      <c r="H753" s="577">
        <f t="shared" si="173"/>
        <v>2555313</v>
      </c>
      <c r="I753" s="577">
        <f t="shared" si="173"/>
        <v>1070</v>
      </c>
      <c r="J753" s="577">
        <f t="shared" si="173"/>
        <v>3350</v>
      </c>
      <c r="K753" s="577">
        <f t="shared" si="173"/>
        <v>6642</v>
      </c>
      <c r="L753" s="577">
        <f t="shared" si="173"/>
        <v>2444</v>
      </c>
      <c r="M753" s="577">
        <f t="shared" si="173"/>
        <v>229814</v>
      </c>
      <c r="N753" s="577">
        <f t="shared" si="173"/>
        <v>14</v>
      </c>
      <c r="O753" s="577">
        <f t="shared" si="173"/>
        <v>79</v>
      </c>
      <c r="P753" s="577">
        <f t="shared" si="173"/>
        <v>157</v>
      </c>
      <c r="Q753" s="577">
        <f t="shared" si="173"/>
        <v>117</v>
      </c>
      <c r="R753" s="577">
        <f t="shared" si="173"/>
        <v>105205</v>
      </c>
      <c r="S753" s="577">
        <f t="shared" si="173"/>
        <v>3</v>
      </c>
      <c r="T753" s="577">
        <f t="shared" si="173"/>
        <v>4</v>
      </c>
      <c r="U753" s="577">
        <f t="shared" si="173"/>
        <v>21</v>
      </c>
      <c r="V753" s="577">
        <f t="shared" si="173"/>
        <v>32</v>
      </c>
      <c r="W753" s="577">
        <f t="shared" si="173"/>
        <v>6480</v>
      </c>
      <c r="X753" s="577">
        <f t="shared" si="173"/>
        <v>2742210</v>
      </c>
      <c r="Y753" s="577">
        <f t="shared" si="173"/>
        <v>249860</v>
      </c>
      <c r="Z753" s="577">
        <f t="shared" si="173"/>
        <v>2992070</v>
      </c>
    </row>
    <row r="754" spans="1:13537">
      <c r="A754" s="779" t="s">
        <v>3051</v>
      </c>
      <c r="B754" s="779"/>
      <c r="C754" s="779"/>
      <c r="D754" s="779"/>
      <c r="E754" s="779"/>
      <c r="F754" s="779"/>
      <c r="G754" s="779"/>
      <c r="H754" s="779"/>
      <c r="I754" s="779"/>
      <c r="J754" s="779"/>
      <c r="K754" s="779"/>
      <c r="L754" s="779"/>
      <c r="M754" s="779"/>
      <c r="N754" s="779"/>
      <c r="O754" s="779"/>
      <c r="P754" s="779"/>
      <c r="Q754" s="779"/>
      <c r="R754" s="779"/>
      <c r="S754" s="779"/>
      <c r="T754" s="779"/>
      <c r="U754" s="779"/>
      <c r="V754" s="779"/>
      <c r="W754" s="779"/>
      <c r="X754" s="779"/>
      <c r="Y754" s="779"/>
      <c r="Z754" s="779"/>
    </row>
    <row r="755" spans="1:13537" ht="15.75">
      <c r="A755" s="776" t="s">
        <v>3173</v>
      </c>
      <c r="B755" s="776"/>
      <c r="C755" s="776"/>
      <c r="D755" s="776"/>
      <c r="E755" s="776"/>
      <c r="F755" s="776"/>
      <c r="G755" s="776"/>
      <c r="H755" s="776"/>
      <c r="I755" s="776"/>
      <c r="J755" s="776"/>
      <c r="K755" s="776"/>
      <c r="L755" s="776"/>
      <c r="M755" s="776"/>
      <c r="N755" s="776"/>
      <c r="O755" s="776"/>
      <c r="P755" s="776"/>
      <c r="Q755" s="776"/>
      <c r="R755" s="776"/>
      <c r="S755" s="776"/>
      <c r="T755" s="776"/>
      <c r="U755" s="776"/>
      <c r="V755" s="776"/>
      <c r="W755" s="776"/>
      <c r="X755" s="776"/>
      <c r="Y755" s="776"/>
      <c r="Z755" s="776"/>
    </row>
    <row r="756" spans="1:13537">
      <c r="A756" s="780" t="s">
        <v>3043</v>
      </c>
      <c r="B756" s="780"/>
      <c r="C756" s="780"/>
      <c r="D756" s="780"/>
      <c r="E756" s="780"/>
      <c r="F756" s="780"/>
      <c r="G756" s="780"/>
      <c r="H756" s="780"/>
      <c r="I756" s="780"/>
      <c r="J756" s="780"/>
      <c r="K756" s="780"/>
      <c r="L756" s="780"/>
      <c r="M756" s="780"/>
      <c r="N756" s="780"/>
      <c r="O756" s="780"/>
      <c r="P756" s="780"/>
      <c r="Q756" s="780"/>
      <c r="R756" s="780"/>
      <c r="S756" s="780"/>
      <c r="T756" s="780"/>
      <c r="U756" s="780"/>
      <c r="V756" s="780"/>
      <c r="W756" s="780"/>
      <c r="X756" s="780"/>
      <c r="Y756" s="780"/>
      <c r="Z756" s="780"/>
      <c r="AA756" s="775"/>
      <c r="AB756" s="775"/>
      <c r="AC756" s="775"/>
      <c r="AD756" s="775"/>
      <c r="AE756" s="775"/>
      <c r="AF756" s="775"/>
      <c r="AG756" s="775"/>
      <c r="AH756" s="775"/>
      <c r="AI756" s="775"/>
      <c r="AJ756" s="775"/>
      <c r="AK756" s="775"/>
      <c r="AL756" s="775"/>
      <c r="AM756" s="775"/>
      <c r="AN756" s="775"/>
      <c r="AO756" s="775"/>
      <c r="AP756" s="775"/>
      <c r="AQ756" s="775"/>
      <c r="AR756" s="775"/>
      <c r="AS756" s="775"/>
      <c r="AT756" s="775"/>
      <c r="AU756" s="775"/>
      <c r="AV756" s="775"/>
      <c r="AW756" s="775"/>
      <c r="AX756" s="775"/>
      <c r="AY756" s="775"/>
      <c r="AZ756" s="775"/>
      <c r="BA756" s="775"/>
      <c r="BB756" s="775"/>
      <c r="BC756" s="775"/>
      <c r="BD756" s="775"/>
      <c r="BE756" s="775"/>
      <c r="BF756" s="775"/>
      <c r="BG756" s="775"/>
      <c r="BH756" s="775"/>
      <c r="BI756" s="775"/>
      <c r="BJ756" s="775"/>
      <c r="BK756" s="775"/>
      <c r="BL756" s="775"/>
      <c r="BM756" s="775"/>
      <c r="BN756" s="775"/>
      <c r="BO756" s="775"/>
      <c r="BP756" s="775"/>
      <c r="BQ756" s="775"/>
      <c r="BR756" s="775"/>
      <c r="BS756" s="775"/>
      <c r="BT756" s="775"/>
      <c r="BU756" s="775"/>
      <c r="BV756" s="775"/>
      <c r="BW756" s="775"/>
      <c r="BX756" s="775"/>
      <c r="BY756" s="775"/>
      <c r="BZ756" s="775"/>
      <c r="CA756" s="775"/>
      <c r="CB756" s="775"/>
      <c r="CC756" s="775"/>
      <c r="CD756" s="775"/>
      <c r="CE756" s="775"/>
      <c r="CF756" s="775"/>
      <c r="CG756" s="775"/>
      <c r="CH756" s="775"/>
      <c r="CI756" s="775"/>
      <c r="CJ756" s="775"/>
      <c r="CK756" s="775"/>
      <c r="CL756" s="775"/>
      <c r="CM756" s="775"/>
      <c r="CN756" s="775"/>
      <c r="CO756" s="775"/>
      <c r="CP756" s="775"/>
      <c r="CQ756" s="775"/>
      <c r="CR756" s="775"/>
      <c r="CS756" s="775"/>
      <c r="CT756" s="775"/>
      <c r="CU756" s="775"/>
      <c r="CV756" s="775"/>
      <c r="CW756" s="775"/>
      <c r="CX756" s="775"/>
      <c r="CY756" s="775"/>
      <c r="CZ756" s="775"/>
      <c r="DA756" s="775"/>
      <c r="DB756" s="775"/>
      <c r="DC756" s="775"/>
      <c r="DD756" s="775"/>
      <c r="DE756" s="775"/>
      <c r="DF756" s="775"/>
      <c r="DG756" s="775"/>
      <c r="DH756" s="775"/>
      <c r="DI756" s="775"/>
      <c r="DJ756" s="775"/>
      <c r="DK756" s="775"/>
      <c r="DL756" s="775"/>
      <c r="DM756" s="775"/>
      <c r="DN756" s="775"/>
      <c r="DO756" s="775"/>
      <c r="DP756" s="775"/>
      <c r="DQ756" s="775"/>
      <c r="DR756" s="775"/>
      <c r="DS756" s="775"/>
      <c r="DT756" s="775"/>
      <c r="DU756" s="775"/>
      <c r="DV756" s="775"/>
      <c r="DW756" s="775"/>
      <c r="DX756" s="775"/>
      <c r="DY756" s="775"/>
      <c r="DZ756" s="775"/>
      <c r="EA756" s="775"/>
      <c r="EB756" s="775"/>
      <c r="EC756" s="775"/>
      <c r="ED756" s="775"/>
      <c r="EE756" s="775"/>
      <c r="EF756" s="775"/>
      <c r="EG756" s="775"/>
      <c r="EH756" s="775"/>
      <c r="EI756" s="775"/>
      <c r="EJ756" s="775"/>
      <c r="EK756" s="775"/>
      <c r="EL756" s="775"/>
      <c r="EM756" s="775"/>
      <c r="EN756" s="775"/>
      <c r="EO756" s="775"/>
      <c r="EP756" s="775"/>
      <c r="EQ756" s="775"/>
      <c r="ER756" s="775"/>
      <c r="ES756" s="775"/>
      <c r="ET756" s="775"/>
      <c r="EU756" s="775"/>
      <c r="EV756" s="775"/>
      <c r="EW756" s="775"/>
      <c r="EX756" s="775"/>
      <c r="EY756" s="775"/>
      <c r="EZ756" s="775"/>
      <c r="FA756" s="775"/>
      <c r="FB756" s="775"/>
      <c r="FC756" s="775"/>
      <c r="FD756" s="775"/>
      <c r="FE756" s="775"/>
      <c r="FF756" s="775"/>
      <c r="FG756" s="775"/>
      <c r="FH756" s="775"/>
      <c r="FI756" s="775"/>
      <c r="FJ756" s="775"/>
      <c r="FK756" s="775"/>
      <c r="FL756" s="775"/>
      <c r="FM756" s="775"/>
      <c r="FN756" s="775"/>
      <c r="FO756" s="775"/>
      <c r="FP756" s="775"/>
      <c r="FQ756" s="775"/>
      <c r="FR756" s="775"/>
      <c r="FS756" s="775"/>
      <c r="FT756" s="775"/>
      <c r="FU756" s="775"/>
      <c r="FV756" s="775"/>
      <c r="FW756" s="775"/>
      <c r="FX756" s="775"/>
      <c r="FY756" s="775"/>
      <c r="FZ756" s="775"/>
      <c r="GA756" s="775"/>
      <c r="GB756" s="775"/>
      <c r="GC756" s="775"/>
      <c r="GD756" s="775"/>
      <c r="GE756" s="775"/>
      <c r="GF756" s="775"/>
      <c r="GG756" s="775"/>
      <c r="GH756" s="775"/>
      <c r="GI756" s="775"/>
      <c r="GJ756" s="775"/>
      <c r="GK756" s="775"/>
      <c r="GL756" s="775"/>
      <c r="GM756" s="775"/>
      <c r="GN756" s="775"/>
      <c r="GO756" s="775"/>
      <c r="GP756" s="775"/>
      <c r="GQ756" s="775"/>
      <c r="GR756" s="775"/>
      <c r="GS756" s="775"/>
      <c r="GT756" s="775"/>
      <c r="GU756" s="775"/>
      <c r="GV756" s="775"/>
      <c r="GW756" s="775"/>
      <c r="GX756" s="775"/>
      <c r="GY756" s="775"/>
      <c r="GZ756" s="775"/>
      <c r="HA756" s="775"/>
      <c r="HB756" s="775"/>
      <c r="HC756" s="775"/>
      <c r="HD756" s="775"/>
      <c r="HE756" s="775"/>
      <c r="HF756" s="775"/>
      <c r="HG756" s="775"/>
      <c r="HH756" s="775"/>
      <c r="HI756" s="775"/>
      <c r="HJ756" s="775"/>
      <c r="HK756" s="775"/>
      <c r="HL756" s="775"/>
      <c r="HM756" s="775"/>
      <c r="HN756" s="775"/>
      <c r="HO756" s="775"/>
      <c r="HP756" s="775"/>
      <c r="HQ756" s="775"/>
      <c r="HR756" s="775"/>
      <c r="HS756" s="775"/>
      <c r="HT756" s="775"/>
      <c r="HU756" s="775"/>
      <c r="HV756" s="775"/>
      <c r="HW756" s="775"/>
      <c r="HX756" s="775"/>
      <c r="HY756" s="775"/>
      <c r="HZ756" s="775"/>
      <c r="IA756" s="775"/>
      <c r="IB756" s="775"/>
      <c r="IC756" s="775"/>
      <c r="ID756" s="775"/>
      <c r="IE756" s="775"/>
      <c r="IF756" s="775"/>
      <c r="IG756" s="775"/>
      <c r="IH756" s="775"/>
      <c r="II756" s="775"/>
      <c r="IJ756" s="775"/>
      <c r="IK756" s="775"/>
      <c r="IL756" s="775"/>
      <c r="IM756" s="775"/>
      <c r="IN756" s="775"/>
      <c r="IO756" s="775"/>
      <c r="IP756" s="775"/>
      <c r="IQ756" s="775"/>
      <c r="IR756" s="775"/>
      <c r="IS756" s="775"/>
      <c r="IT756" s="775"/>
      <c r="IU756" s="775"/>
      <c r="IV756" s="775"/>
      <c r="IW756" s="775"/>
      <c r="IX756" s="775"/>
      <c r="IY756" s="775"/>
      <c r="IZ756" s="775"/>
      <c r="JA756" s="775"/>
      <c r="JB756" s="775"/>
      <c r="JC756" s="775"/>
      <c r="JD756" s="775"/>
      <c r="JE756" s="775"/>
      <c r="JF756" s="775"/>
      <c r="JG756" s="775"/>
      <c r="JH756" s="775"/>
      <c r="JI756" s="775"/>
      <c r="JJ756" s="775"/>
      <c r="JK756" s="775"/>
      <c r="JL756" s="775"/>
      <c r="JM756" s="775"/>
      <c r="JN756" s="775"/>
      <c r="JO756" s="775"/>
      <c r="JP756" s="775"/>
      <c r="JQ756" s="775"/>
      <c r="JR756" s="775"/>
      <c r="JS756" s="775"/>
      <c r="JT756" s="775"/>
      <c r="JU756" s="775"/>
      <c r="JV756" s="775"/>
      <c r="JW756" s="775"/>
      <c r="JX756" s="775"/>
      <c r="JY756" s="775"/>
      <c r="JZ756" s="775"/>
      <c r="KA756" s="775"/>
      <c r="KB756" s="775"/>
      <c r="KC756" s="775"/>
      <c r="KD756" s="775"/>
      <c r="KE756" s="775"/>
      <c r="KF756" s="775"/>
      <c r="KG756" s="775"/>
      <c r="KH756" s="775"/>
      <c r="KI756" s="775"/>
      <c r="KJ756" s="775"/>
      <c r="KK756" s="775"/>
      <c r="KL756" s="775"/>
      <c r="KM756" s="775"/>
      <c r="KN756" s="775"/>
      <c r="KO756" s="775"/>
      <c r="KP756" s="775"/>
      <c r="KQ756" s="775"/>
      <c r="KR756" s="775"/>
      <c r="KS756" s="775"/>
      <c r="KT756" s="775"/>
      <c r="KU756" s="775"/>
      <c r="KV756" s="775"/>
      <c r="KW756" s="775"/>
      <c r="KX756" s="775"/>
      <c r="KY756" s="775"/>
      <c r="KZ756" s="775"/>
      <c r="LA756" s="775"/>
      <c r="LB756" s="775"/>
      <c r="LC756" s="775"/>
      <c r="LD756" s="775"/>
      <c r="LE756" s="775"/>
      <c r="LF756" s="775"/>
      <c r="LG756" s="775"/>
      <c r="LH756" s="775"/>
      <c r="LI756" s="775"/>
      <c r="LJ756" s="775"/>
      <c r="LK756" s="775"/>
      <c r="LL756" s="775"/>
      <c r="LM756" s="775"/>
      <c r="LN756" s="775"/>
      <c r="LO756" s="775"/>
      <c r="LP756" s="775"/>
      <c r="LQ756" s="775"/>
      <c r="LR756" s="775"/>
      <c r="LS756" s="775"/>
      <c r="LT756" s="775"/>
      <c r="LU756" s="775"/>
      <c r="LV756" s="775"/>
      <c r="LW756" s="775"/>
      <c r="LX756" s="775"/>
      <c r="LY756" s="775"/>
      <c r="LZ756" s="775"/>
      <c r="MA756" s="775"/>
      <c r="MB756" s="775"/>
      <c r="MC756" s="775"/>
      <c r="MD756" s="775"/>
      <c r="ME756" s="775"/>
      <c r="MF756" s="775"/>
      <c r="MG756" s="775"/>
      <c r="MH756" s="775"/>
      <c r="MI756" s="775"/>
      <c r="MJ756" s="775"/>
      <c r="MK756" s="775"/>
      <c r="ML756" s="775"/>
      <c r="MM756" s="775"/>
      <c r="MN756" s="775"/>
      <c r="MO756" s="775"/>
      <c r="MP756" s="775"/>
      <c r="MQ756" s="775"/>
      <c r="MR756" s="775"/>
      <c r="MS756" s="775"/>
      <c r="MT756" s="775"/>
      <c r="MU756" s="775"/>
      <c r="MV756" s="775"/>
      <c r="MW756" s="775"/>
      <c r="MX756" s="775"/>
      <c r="MY756" s="775"/>
      <c r="MZ756" s="775"/>
      <c r="NA756" s="775"/>
      <c r="NB756" s="775"/>
      <c r="NC756" s="775"/>
      <c r="ND756" s="775"/>
      <c r="NE756" s="775"/>
      <c r="NF756" s="775"/>
      <c r="NG756" s="775"/>
      <c r="NH756" s="775"/>
      <c r="NI756" s="775"/>
      <c r="NJ756" s="775"/>
      <c r="NK756" s="775"/>
      <c r="NL756" s="775"/>
      <c r="NM756" s="775"/>
      <c r="NN756" s="775"/>
      <c r="NO756" s="775"/>
      <c r="NP756" s="775"/>
      <c r="NQ756" s="775"/>
      <c r="NR756" s="775"/>
      <c r="NS756" s="775"/>
      <c r="NT756" s="775"/>
      <c r="NU756" s="775"/>
      <c r="NV756" s="775"/>
      <c r="NW756" s="775"/>
      <c r="NX756" s="775"/>
      <c r="NY756" s="775"/>
      <c r="NZ756" s="775"/>
      <c r="OA756" s="775"/>
      <c r="OB756" s="775"/>
      <c r="OC756" s="775"/>
      <c r="OD756" s="775"/>
      <c r="OE756" s="775"/>
      <c r="OF756" s="775"/>
      <c r="OG756" s="775"/>
      <c r="OH756" s="775"/>
      <c r="OI756" s="775"/>
      <c r="OJ756" s="775"/>
      <c r="OK756" s="775"/>
      <c r="OL756" s="775"/>
      <c r="OM756" s="775"/>
      <c r="ON756" s="775"/>
      <c r="OO756" s="775"/>
      <c r="OP756" s="775"/>
      <c r="OQ756" s="775"/>
      <c r="OR756" s="775"/>
      <c r="OS756" s="775"/>
      <c r="OT756" s="775"/>
      <c r="OU756" s="775"/>
      <c r="OV756" s="775"/>
      <c r="OW756" s="775"/>
      <c r="OX756" s="775"/>
      <c r="OY756" s="775"/>
      <c r="OZ756" s="775"/>
      <c r="PA756" s="775"/>
      <c r="PB756" s="775"/>
      <c r="PC756" s="775"/>
      <c r="PD756" s="775"/>
      <c r="PE756" s="775"/>
      <c r="PF756" s="775"/>
      <c r="PG756" s="775"/>
      <c r="PH756" s="775"/>
      <c r="PI756" s="775"/>
      <c r="PJ756" s="775"/>
      <c r="PK756" s="775"/>
      <c r="PL756" s="775"/>
      <c r="PM756" s="775"/>
      <c r="PN756" s="775"/>
      <c r="PO756" s="775"/>
      <c r="PP756" s="775"/>
      <c r="PQ756" s="775"/>
      <c r="PR756" s="775"/>
      <c r="PS756" s="775"/>
      <c r="PT756" s="775"/>
      <c r="PU756" s="775"/>
      <c r="PV756" s="775"/>
      <c r="PW756" s="775"/>
      <c r="PX756" s="775"/>
      <c r="PY756" s="775"/>
      <c r="PZ756" s="775"/>
      <c r="QA756" s="775"/>
      <c r="QB756" s="775"/>
      <c r="QC756" s="775"/>
      <c r="QD756" s="775"/>
      <c r="QE756" s="775"/>
      <c r="QF756" s="775"/>
      <c r="QG756" s="775"/>
      <c r="QH756" s="775"/>
      <c r="QI756" s="775"/>
      <c r="QJ756" s="775"/>
      <c r="QK756" s="775"/>
      <c r="QL756" s="775"/>
      <c r="QM756" s="775"/>
      <c r="QN756" s="775"/>
      <c r="QO756" s="775"/>
      <c r="QP756" s="775"/>
      <c r="QQ756" s="775"/>
      <c r="QR756" s="775"/>
      <c r="QS756" s="775"/>
      <c r="QT756" s="775"/>
      <c r="QU756" s="775"/>
      <c r="QV756" s="775"/>
      <c r="QW756" s="775"/>
      <c r="QX756" s="775"/>
      <c r="QY756" s="775"/>
      <c r="QZ756" s="775"/>
      <c r="RA756" s="775"/>
      <c r="RB756" s="775"/>
      <c r="RC756" s="775"/>
      <c r="RD756" s="775"/>
      <c r="RE756" s="775"/>
      <c r="RF756" s="775"/>
      <c r="RG756" s="775"/>
      <c r="RH756" s="775"/>
      <c r="RI756" s="775"/>
      <c r="RJ756" s="775"/>
      <c r="RK756" s="775"/>
      <c r="RL756" s="775"/>
      <c r="RM756" s="775"/>
      <c r="RN756" s="775"/>
      <c r="RO756" s="775"/>
      <c r="RP756" s="775"/>
      <c r="RQ756" s="775"/>
      <c r="RR756" s="775"/>
      <c r="RS756" s="775"/>
      <c r="RT756" s="775"/>
      <c r="RU756" s="775"/>
      <c r="RV756" s="775"/>
      <c r="RW756" s="775"/>
      <c r="RX756" s="775"/>
      <c r="RY756" s="775"/>
      <c r="RZ756" s="775"/>
      <c r="SA756" s="775"/>
      <c r="SB756" s="775"/>
      <c r="SC756" s="775"/>
      <c r="SD756" s="775"/>
      <c r="SE756" s="775"/>
      <c r="SF756" s="775"/>
      <c r="SG756" s="775"/>
      <c r="SH756" s="775"/>
      <c r="SI756" s="775"/>
      <c r="SJ756" s="775"/>
      <c r="SK756" s="775"/>
      <c r="SL756" s="775"/>
      <c r="SM756" s="775"/>
      <c r="SN756" s="775"/>
      <c r="SO756" s="775"/>
      <c r="SP756" s="775"/>
      <c r="SQ756" s="775"/>
      <c r="SR756" s="775"/>
      <c r="SS756" s="775"/>
      <c r="ST756" s="775"/>
      <c r="SU756" s="775"/>
      <c r="SV756" s="775"/>
      <c r="SW756" s="775"/>
      <c r="SX756" s="775"/>
      <c r="SY756" s="775"/>
      <c r="SZ756" s="775"/>
      <c r="TA756" s="775"/>
      <c r="TB756" s="775"/>
      <c r="TC756" s="775"/>
      <c r="TD756" s="775"/>
      <c r="TE756" s="775"/>
      <c r="TF756" s="775"/>
      <c r="TG756" s="775"/>
      <c r="TH756" s="775"/>
      <c r="TI756" s="775"/>
      <c r="TJ756" s="775"/>
      <c r="TK756" s="775"/>
      <c r="TL756" s="775"/>
      <c r="TM756" s="775"/>
      <c r="TN756" s="775"/>
      <c r="TO756" s="775"/>
      <c r="TP756" s="775"/>
      <c r="TQ756" s="775"/>
      <c r="TR756" s="775"/>
      <c r="TS756" s="775"/>
      <c r="TT756" s="775"/>
      <c r="TU756" s="775"/>
      <c r="TV756" s="775"/>
      <c r="TW756" s="775"/>
      <c r="TX756" s="775"/>
      <c r="TY756" s="775"/>
      <c r="TZ756" s="775"/>
      <c r="UA756" s="775"/>
      <c r="UB756" s="775"/>
      <c r="UC756" s="775"/>
      <c r="UD756" s="775"/>
      <c r="UE756" s="775"/>
      <c r="UF756" s="775"/>
      <c r="UG756" s="775"/>
      <c r="UH756" s="775"/>
      <c r="UI756" s="775"/>
      <c r="UJ756" s="775"/>
      <c r="UK756" s="775"/>
      <c r="UL756" s="775"/>
      <c r="UM756" s="775"/>
      <c r="UN756" s="775"/>
      <c r="UO756" s="775"/>
      <c r="UP756" s="775"/>
      <c r="UQ756" s="775"/>
      <c r="UR756" s="775"/>
      <c r="US756" s="775"/>
      <c r="UT756" s="775"/>
      <c r="UU756" s="775"/>
      <c r="UV756" s="775"/>
      <c r="UW756" s="775"/>
      <c r="UX756" s="775"/>
      <c r="UY756" s="775"/>
      <c r="UZ756" s="775"/>
      <c r="VA756" s="775"/>
      <c r="VB756" s="775"/>
      <c r="VC756" s="775"/>
      <c r="VD756" s="775"/>
      <c r="VE756" s="775"/>
      <c r="VF756" s="775"/>
      <c r="VG756" s="775"/>
      <c r="VH756" s="775"/>
      <c r="VI756" s="775"/>
      <c r="VJ756" s="775"/>
      <c r="VK756" s="775"/>
      <c r="VL756" s="775"/>
      <c r="VM756" s="775"/>
      <c r="VN756" s="775"/>
      <c r="VO756" s="775"/>
      <c r="VP756" s="775"/>
      <c r="VQ756" s="775"/>
      <c r="VR756" s="775"/>
      <c r="VS756" s="775"/>
      <c r="VT756" s="775"/>
      <c r="VU756" s="775"/>
      <c r="VV756" s="775"/>
      <c r="VW756" s="775"/>
      <c r="VX756" s="775"/>
      <c r="VY756" s="775"/>
      <c r="VZ756" s="775"/>
      <c r="WA756" s="775"/>
      <c r="WB756" s="775"/>
      <c r="WC756" s="775"/>
      <c r="WD756" s="775"/>
      <c r="WE756" s="775"/>
      <c r="WF756" s="775"/>
      <c r="WG756" s="775"/>
      <c r="WH756" s="775"/>
      <c r="WI756" s="775"/>
      <c r="WJ756" s="775"/>
      <c r="WK756" s="775"/>
      <c r="WL756" s="775"/>
      <c r="WM756" s="775"/>
      <c r="WN756" s="775"/>
      <c r="WO756" s="775"/>
      <c r="WP756" s="775"/>
      <c r="WQ756" s="775"/>
      <c r="WR756" s="775"/>
      <c r="WS756" s="775"/>
      <c r="WT756" s="775"/>
      <c r="WU756" s="775"/>
      <c r="WV756" s="775"/>
      <c r="WW756" s="775"/>
      <c r="WX756" s="775"/>
      <c r="WY756" s="775"/>
      <c r="WZ756" s="775"/>
      <c r="XA756" s="775"/>
      <c r="XB756" s="775"/>
      <c r="XC756" s="775"/>
      <c r="XD756" s="775"/>
      <c r="XE756" s="775"/>
      <c r="XF756" s="775"/>
      <c r="XG756" s="775"/>
      <c r="XH756" s="775"/>
      <c r="XI756" s="775"/>
      <c r="XJ756" s="775"/>
      <c r="XK756" s="775"/>
      <c r="XL756" s="775"/>
      <c r="XM756" s="775"/>
      <c r="XN756" s="775"/>
      <c r="XO756" s="775"/>
      <c r="XP756" s="775"/>
      <c r="XQ756" s="775"/>
      <c r="XR756" s="775"/>
      <c r="XS756" s="775"/>
      <c r="XT756" s="775"/>
      <c r="XU756" s="775"/>
      <c r="XV756" s="775"/>
      <c r="XW756" s="775"/>
      <c r="XX756" s="775"/>
      <c r="XY756" s="775"/>
      <c r="XZ756" s="775"/>
      <c r="YA756" s="775"/>
      <c r="YB756" s="775"/>
      <c r="YC756" s="775"/>
      <c r="YD756" s="775"/>
      <c r="YE756" s="775"/>
      <c r="YF756" s="775"/>
      <c r="YG756" s="775"/>
      <c r="YH756" s="775"/>
      <c r="YI756" s="775"/>
      <c r="YJ756" s="775"/>
      <c r="YK756" s="775"/>
      <c r="YL756" s="775"/>
      <c r="YM756" s="775"/>
      <c r="YN756" s="775"/>
      <c r="YO756" s="775"/>
      <c r="YP756" s="775"/>
      <c r="YQ756" s="775"/>
      <c r="YR756" s="775"/>
      <c r="YS756" s="775"/>
      <c r="YT756" s="775"/>
      <c r="YU756" s="775"/>
      <c r="YV756" s="775"/>
      <c r="YW756" s="775"/>
      <c r="YX756" s="775"/>
      <c r="YY756" s="775"/>
      <c r="YZ756" s="775"/>
      <c r="ZA756" s="775"/>
      <c r="ZB756" s="775"/>
      <c r="ZC756" s="775"/>
      <c r="ZD756" s="775"/>
      <c r="ZE756" s="775"/>
      <c r="ZF756" s="775"/>
      <c r="ZG756" s="775"/>
      <c r="ZH756" s="775"/>
      <c r="ZI756" s="775"/>
      <c r="ZJ756" s="775"/>
      <c r="ZK756" s="775"/>
      <c r="ZL756" s="775"/>
      <c r="ZM756" s="775"/>
      <c r="ZN756" s="775"/>
      <c r="ZO756" s="775"/>
      <c r="ZP756" s="775"/>
      <c r="ZQ756" s="775"/>
      <c r="ZR756" s="775"/>
      <c r="ZS756" s="775"/>
      <c r="ZT756" s="775"/>
      <c r="ZU756" s="775"/>
      <c r="ZV756" s="775"/>
      <c r="ZW756" s="775"/>
      <c r="ZX756" s="775"/>
      <c r="ZY756" s="775"/>
      <c r="ZZ756" s="775"/>
      <c r="AAA756" s="775"/>
      <c r="AAB756" s="775"/>
      <c r="AAC756" s="775"/>
      <c r="AAD756" s="775"/>
      <c r="AAE756" s="775"/>
      <c r="AAF756" s="775"/>
      <c r="AAG756" s="775"/>
      <c r="AAH756" s="775"/>
      <c r="AAI756" s="775"/>
      <c r="AAJ756" s="775"/>
      <c r="AAK756" s="775"/>
      <c r="AAL756" s="775"/>
      <c r="AAM756" s="775"/>
      <c r="AAN756" s="775"/>
      <c r="AAO756" s="775"/>
      <c r="AAP756" s="775"/>
      <c r="AAQ756" s="775"/>
      <c r="AAR756" s="775"/>
      <c r="AAS756" s="775"/>
      <c r="AAT756" s="775"/>
      <c r="AAU756" s="775"/>
      <c r="AAV756" s="775"/>
      <c r="AAW756" s="775"/>
      <c r="AAX756" s="775"/>
      <c r="AAY756" s="775"/>
      <c r="AAZ756" s="775"/>
      <c r="ABA756" s="775"/>
      <c r="ABB756" s="775"/>
      <c r="ABC756" s="775"/>
      <c r="ABD756" s="775"/>
      <c r="ABE756" s="775"/>
      <c r="ABF756" s="775"/>
      <c r="ABG756" s="775"/>
      <c r="ABH756" s="775"/>
      <c r="ABI756" s="775"/>
      <c r="ABJ756" s="775"/>
      <c r="ABK756" s="775"/>
      <c r="ABL756" s="775"/>
      <c r="ABM756" s="775"/>
      <c r="ABN756" s="775"/>
      <c r="ABO756" s="775"/>
      <c r="ABP756" s="775"/>
      <c r="ABQ756" s="775"/>
      <c r="ABR756" s="775"/>
      <c r="ABS756" s="775"/>
      <c r="ABT756" s="775"/>
      <c r="ABU756" s="775"/>
      <c r="ABV756" s="775"/>
      <c r="ABW756" s="775"/>
      <c r="ABX756" s="775"/>
      <c r="ABY756" s="775"/>
      <c r="ABZ756" s="775"/>
      <c r="ACA756" s="775"/>
      <c r="ACB756" s="775"/>
      <c r="ACC756" s="775"/>
      <c r="ACD756" s="775"/>
      <c r="ACE756" s="775"/>
      <c r="ACF756" s="775"/>
      <c r="ACG756" s="775"/>
      <c r="ACH756" s="775"/>
      <c r="ACI756" s="775"/>
      <c r="ACJ756" s="775"/>
      <c r="ACK756" s="775"/>
      <c r="ACL756" s="775"/>
      <c r="ACM756" s="775"/>
      <c r="ACN756" s="775"/>
      <c r="ACO756" s="775"/>
      <c r="ACP756" s="775"/>
      <c r="ACQ756" s="775"/>
      <c r="ACR756" s="775"/>
      <c r="ACS756" s="775"/>
      <c r="ACT756" s="775"/>
      <c r="ACU756" s="775"/>
      <c r="ACV756" s="775"/>
      <c r="ACW756" s="775"/>
      <c r="ACX756" s="775"/>
      <c r="ACY756" s="775"/>
      <c r="ACZ756" s="775"/>
      <c r="ADA756" s="775"/>
      <c r="ADB756" s="775"/>
      <c r="ADC756" s="775"/>
      <c r="ADD756" s="775"/>
      <c r="ADE756" s="775"/>
      <c r="ADF756" s="775"/>
      <c r="ADG756" s="775"/>
      <c r="ADH756" s="775"/>
      <c r="ADI756" s="775"/>
      <c r="ADJ756" s="775"/>
      <c r="ADK756" s="775"/>
      <c r="ADL756" s="775"/>
      <c r="ADM756" s="775"/>
      <c r="ADN756" s="775"/>
      <c r="ADO756" s="775"/>
      <c r="ADP756" s="775"/>
      <c r="ADQ756" s="775"/>
      <c r="ADR756" s="775"/>
      <c r="ADS756" s="775"/>
      <c r="ADT756" s="775"/>
      <c r="ADU756" s="775"/>
      <c r="ADV756" s="775"/>
      <c r="ADW756" s="775"/>
      <c r="ADX756" s="775"/>
      <c r="ADY756" s="775"/>
      <c r="ADZ756" s="775"/>
      <c r="AEA756" s="775"/>
      <c r="AEB756" s="775"/>
      <c r="AEC756" s="775"/>
      <c r="AED756" s="775"/>
      <c r="AEE756" s="775"/>
      <c r="AEF756" s="775"/>
      <c r="AEG756" s="775"/>
      <c r="AEH756" s="775"/>
      <c r="AEI756" s="775"/>
      <c r="AEJ756" s="775"/>
      <c r="AEK756" s="775"/>
      <c r="AEL756" s="775"/>
      <c r="AEM756" s="775"/>
      <c r="AEN756" s="775"/>
      <c r="AEO756" s="775"/>
      <c r="AEP756" s="775"/>
      <c r="AEQ756" s="775"/>
      <c r="AER756" s="775"/>
      <c r="AES756" s="775"/>
      <c r="AET756" s="775"/>
      <c r="AEU756" s="775"/>
      <c r="AEV756" s="775"/>
      <c r="AEW756" s="775"/>
      <c r="AEX756" s="775"/>
      <c r="AEY756" s="775"/>
      <c r="AEZ756" s="775"/>
      <c r="AFA756" s="775"/>
      <c r="AFB756" s="775"/>
      <c r="AFC756" s="775"/>
      <c r="AFD756" s="775"/>
      <c r="AFE756" s="775"/>
      <c r="AFF756" s="775"/>
      <c r="AFG756" s="775"/>
      <c r="AFH756" s="775"/>
      <c r="AFI756" s="775"/>
      <c r="AFJ756" s="775"/>
      <c r="AFK756" s="775"/>
      <c r="AFL756" s="775"/>
      <c r="AFM756" s="775"/>
      <c r="AFN756" s="775"/>
      <c r="AFO756" s="775"/>
      <c r="AFP756" s="775"/>
      <c r="AFQ756" s="775"/>
      <c r="AFR756" s="775"/>
      <c r="AFS756" s="775"/>
      <c r="AFT756" s="775"/>
      <c r="AFU756" s="775"/>
      <c r="AFV756" s="775"/>
      <c r="AFW756" s="775"/>
      <c r="AFX756" s="775"/>
      <c r="AFY756" s="775"/>
      <c r="AFZ756" s="775"/>
      <c r="AGA756" s="775"/>
      <c r="AGB756" s="775"/>
      <c r="AGC756" s="775"/>
      <c r="AGD756" s="775"/>
      <c r="AGE756" s="775"/>
      <c r="AGF756" s="775"/>
      <c r="AGG756" s="775"/>
      <c r="AGH756" s="775"/>
      <c r="AGI756" s="775"/>
      <c r="AGJ756" s="775"/>
      <c r="AGK756" s="775"/>
      <c r="AGL756" s="775"/>
      <c r="AGM756" s="775"/>
      <c r="AGN756" s="775"/>
      <c r="AGO756" s="775"/>
      <c r="AGP756" s="775"/>
      <c r="AGQ756" s="775"/>
      <c r="AGR756" s="775"/>
      <c r="AGS756" s="775"/>
      <c r="AGT756" s="775"/>
      <c r="AGU756" s="775"/>
      <c r="AGV756" s="775"/>
      <c r="AGW756" s="775"/>
      <c r="AGX756" s="775"/>
      <c r="AGY756" s="775"/>
      <c r="AGZ756" s="775"/>
      <c r="AHA756" s="775"/>
      <c r="AHB756" s="775"/>
      <c r="AHC756" s="775"/>
      <c r="AHD756" s="775"/>
      <c r="AHE756" s="775"/>
      <c r="AHF756" s="775"/>
      <c r="AHG756" s="775"/>
      <c r="AHH756" s="775"/>
      <c r="AHI756" s="775"/>
      <c r="AHJ756" s="775"/>
      <c r="AHK756" s="775"/>
      <c r="AHL756" s="775"/>
      <c r="AHM756" s="775"/>
      <c r="AHN756" s="775"/>
      <c r="AHO756" s="775"/>
      <c r="AHP756" s="775"/>
      <c r="AHQ756" s="775"/>
      <c r="AHR756" s="775"/>
      <c r="AHS756" s="775"/>
      <c r="AHT756" s="775"/>
      <c r="AHU756" s="775"/>
      <c r="AHV756" s="775"/>
      <c r="AHW756" s="775"/>
      <c r="AHX756" s="775"/>
      <c r="AHY756" s="775"/>
      <c r="AHZ756" s="775"/>
      <c r="AIA756" s="775"/>
      <c r="AIB756" s="775"/>
      <c r="AIC756" s="775"/>
      <c r="AID756" s="775"/>
      <c r="AIE756" s="775"/>
      <c r="AIF756" s="775"/>
      <c r="AIG756" s="775"/>
      <c r="AIH756" s="775"/>
      <c r="AII756" s="775"/>
      <c r="AIJ756" s="775"/>
      <c r="AIK756" s="775"/>
      <c r="AIL756" s="775"/>
      <c r="AIM756" s="775"/>
      <c r="AIN756" s="775"/>
      <c r="AIO756" s="775"/>
      <c r="AIP756" s="775"/>
      <c r="AIQ756" s="775"/>
      <c r="AIR756" s="775"/>
      <c r="AIS756" s="775"/>
      <c r="AIT756" s="775"/>
      <c r="AIU756" s="775"/>
      <c r="AIV756" s="775"/>
      <c r="AIW756" s="775"/>
      <c r="AIX756" s="775"/>
      <c r="AIY756" s="775"/>
      <c r="AIZ756" s="775"/>
      <c r="AJA756" s="775"/>
      <c r="AJB756" s="775"/>
      <c r="AJC756" s="775"/>
      <c r="AJD756" s="775"/>
      <c r="AJE756" s="775"/>
      <c r="AJF756" s="775"/>
      <c r="AJG756" s="775"/>
      <c r="AJH756" s="775"/>
      <c r="AJI756" s="775"/>
      <c r="AJJ756" s="775"/>
      <c r="AJK756" s="775"/>
      <c r="AJL756" s="775"/>
      <c r="AJM756" s="775"/>
      <c r="AJN756" s="775"/>
      <c r="AJO756" s="775"/>
      <c r="AJP756" s="775"/>
      <c r="AJQ756" s="775"/>
      <c r="AJR756" s="775"/>
      <c r="AJS756" s="775"/>
      <c r="AJT756" s="775"/>
      <c r="AJU756" s="775"/>
      <c r="AJV756" s="775"/>
      <c r="AJW756" s="775"/>
      <c r="AJX756" s="775"/>
      <c r="AJY756" s="775"/>
      <c r="AJZ756" s="775"/>
      <c r="AKA756" s="775"/>
      <c r="AKB756" s="775"/>
      <c r="AKC756" s="775"/>
      <c r="AKD756" s="775"/>
      <c r="AKE756" s="775"/>
      <c r="AKF756" s="775"/>
      <c r="AKG756" s="775"/>
      <c r="AKH756" s="775"/>
      <c r="AKI756" s="775"/>
      <c r="AKJ756" s="775"/>
      <c r="AKK756" s="775"/>
      <c r="AKL756" s="775"/>
      <c r="AKM756" s="775"/>
      <c r="AKN756" s="775"/>
      <c r="AKO756" s="775"/>
      <c r="AKP756" s="775"/>
      <c r="AKQ756" s="775"/>
      <c r="AKR756" s="775"/>
      <c r="AKS756" s="775"/>
      <c r="AKT756" s="775"/>
      <c r="AKU756" s="775"/>
      <c r="AKV756" s="775"/>
      <c r="AKW756" s="775"/>
      <c r="AKX756" s="775"/>
      <c r="AKY756" s="775"/>
      <c r="AKZ756" s="775"/>
      <c r="ALA756" s="775"/>
      <c r="ALB756" s="775"/>
      <c r="ALC756" s="775"/>
      <c r="ALD756" s="775"/>
      <c r="ALE756" s="775"/>
      <c r="ALF756" s="775"/>
      <c r="ALG756" s="775"/>
      <c r="ALH756" s="775"/>
      <c r="ALI756" s="775"/>
      <c r="ALJ756" s="775"/>
      <c r="ALK756" s="775"/>
      <c r="ALL756" s="775"/>
      <c r="ALM756" s="775"/>
      <c r="ALN756" s="775"/>
      <c r="ALO756" s="775"/>
      <c r="ALP756" s="775"/>
      <c r="ALQ756" s="775"/>
      <c r="ALR756" s="775"/>
      <c r="ALS756" s="775"/>
      <c r="ALT756" s="775"/>
      <c r="ALU756" s="775"/>
      <c r="ALV756" s="775"/>
      <c r="ALW756" s="775"/>
      <c r="ALX756" s="775"/>
      <c r="ALY756" s="775"/>
      <c r="ALZ756" s="775"/>
      <c r="AMA756" s="775"/>
      <c r="AMB756" s="775"/>
      <c r="AMC756" s="775"/>
      <c r="AMD756" s="775"/>
      <c r="AME756" s="775"/>
      <c r="AMF756" s="775"/>
      <c r="AMG756" s="775"/>
      <c r="AMH756" s="775"/>
      <c r="AMI756" s="775"/>
      <c r="AMJ756" s="775"/>
      <c r="AMK756" s="775"/>
      <c r="AML756" s="775"/>
      <c r="AMM756" s="775"/>
      <c r="AMN756" s="775"/>
      <c r="AMO756" s="775"/>
      <c r="AMP756" s="775"/>
      <c r="AMQ756" s="775"/>
      <c r="AMR756" s="775"/>
      <c r="AMS756" s="775"/>
      <c r="AMT756" s="775"/>
      <c r="AMU756" s="775"/>
      <c r="AMV756" s="775"/>
      <c r="AMW756" s="775"/>
      <c r="AMX756" s="775"/>
      <c r="AMY756" s="775"/>
      <c r="AMZ756" s="775"/>
      <c r="ANA756" s="775"/>
      <c r="ANB756" s="775"/>
      <c r="ANC756" s="775"/>
      <c r="AND756" s="775"/>
      <c r="ANE756" s="775"/>
      <c r="ANF756" s="775"/>
      <c r="ANG756" s="775"/>
      <c r="ANH756" s="775"/>
      <c r="ANI756" s="775"/>
      <c r="ANJ756" s="775"/>
      <c r="ANK756" s="775"/>
      <c r="ANL756" s="775"/>
      <c r="ANM756" s="775"/>
      <c r="ANN756" s="775"/>
      <c r="ANO756" s="775"/>
      <c r="ANP756" s="775"/>
      <c r="ANQ756" s="775"/>
      <c r="ANR756" s="775"/>
      <c r="ANS756" s="775"/>
      <c r="ANT756" s="775"/>
      <c r="ANU756" s="775"/>
      <c r="ANV756" s="775"/>
      <c r="ANW756" s="775"/>
      <c r="ANX756" s="775"/>
      <c r="ANY756" s="775"/>
      <c r="ANZ756" s="775"/>
      <c r="AOA756" s="775"/>
      <c r="AOB756" s="775"/>
      <c r="AOC756" s="775"/>
      <c r="AOD756" s="775"/>
      <c r="AOE756" s="775"/>
      <c r="AOF756" s="775"/>
      <c r="AOG756" s="775"/>
      <c r="AOH756" s="775"/>
      <c r="AOI756" s="775"/>
      <c r="AOJ756" s="775"/>
      <c r="AOK756" s="775"/>
      <c r="AOL756" s="775"/>
      <c r="AOM756" s="775"/>
      <c r="AON756" s="775"/>
      <c r="AOO756" s="775"/>
      <c r="AOP756" s="775"/>
      <c r="AOQ756" s="775"/>
      <c r="AOR756" s="775"/>
      <c r="AOS756" s="775"/>
      <c r="AOT756" s="775"/>
      <c r="AOU756" s="775"/>
      <c r="AOV756" s="775"/>
      <c r="AOW756" s="775"/>
      <c r="AOX756" s="775"/>
      <c r="AOY756" s="775"/>
      <c r="AOZ756" s="775"/>
      <c r="APA756" s="775"/>
      <c r="APB756" s="775"/>
      <c r="APC756" s="775"/>
      <c r="APD756" s="775"/>
      <c r="APE756" s="775"/>
      <c r="APF756" s="775"/>
      <c r="APG756" s="775"/>
      <c r="APH756" s="775"/>
      <c r="API756" s="775"/>
      <c r="APJ756" s="775"/>
      <c r="APK756" s="775"/>
      <c r="APL756" s="775"/>
      <c r="APM756" s="775"/>
      <c r="APN756" s="775"/>
      <c r="APO756" s="775"/>
      <c r="APP756" s="775"/>
      <c r="APQ756" s="775"/>
      <c r="APR756" s="775"/>
      <c r="APS756" s="775"/>
      <c r="APT756" s="775"/>
      <c r="APU756" s="775"/>
      <c r="APV756" s="775"/>
      <c r="APW756" s="775"/>
      <c r="APX756" s="775"/>
      <c r="APY756" s="775"/>
      <c r="APZ756" s="775"/>
      <c r="AQA756" s="775"/>
      <c r="AQB756" s="775"/>
      <c r="AQC756" s="775"/>
      <c r="AQD756" s="775"/>
      <c r="AQE756" s="775"/>
      <c r="AQF756" s="775"/>
      <c r="AQG756" s="775"/>
      <c r="AQH756" s="775"/>
      <c r="AQI756" s="775"/>
      <c r="AQJ756" s="775"/>
      <c r="AQK756" s="775"/>
      <c r="AQL756" s="775"/>
      <c r="AQM756" s="775"/>
      <c r="AQN756" s="775"/>
      <c r="AQO756" s="775"/>
      <c r="AQP756" s="775"/>
      <c r="AQQ756" s="775"/>
      <c r="AQR756" s="775"/>
      <c r="AQS756" s="775"/>
      <c r="AQT756" s="775"/>
      <c r="AQU756" s="775"/>
      <c r="AQV756" s="775"/>
      <c r="AQW756" s="775"/>
      <c r="AQX756" s="775"/>
      <c r="AQY756" s="775"/>
      <c r="AQZ756" s="775"/>
      <c r="ARA756" s="775"/>
      <c r="ARB756" s="775"/>
      <c r="ARC756" s="775"/>
      <c r="ARD756" s="775"/>
      <c r="ARE756" s="775"/>
      <c r="ARF756" s="775"/>
      <c r="ARG756" s="775"/>
      <c r="ARH756" s="775"/>
      <c r="ARI756" s="775"/>
      <c r="ARJ756" s="775"/>
      <c r="ARK756" s="775"/>
      <c r="ARL756" s="775"/>
      <c r="ARM756" s="775"/>
      <c r="ARN756" s="775"/>
      <c r="ARO756" s="775"/>
      <c r="ARP756" s="775"/>
      <c r="ARQ756" s="775"/>
      <c r="ARR756" s="775"/>
      <c r="ARS756" s="775"/>
      <c r="ART756" s="775"/>
      <c r="ARU756" s="775"/>
      <c r="ARV756" s="775"/>
      <c r="ARW756" s="775"/>
      <c r="ARX756" s="775"/>
      <c r="ARY756" s="775"/>
      <c r="ARZ756" s="775"/>
      <c r="ASA756" s="775"/>
      <c r="ASB756" s="775"/>
      <c r="ASC756" s="775"/>
      <c r="ASD756" s="775"/>
      <c r="ASE756" s="775"/>
      <c r="ASF756" s="775"/>
      <c r="ASG756" s="775"/>
      <c r="ASH756" s="775"/>
      <c r="ASI756" s="775"/>
      <c r="ASJ756" s="775"/>
      <c r="ASK756" s="775"/>
      <c r="ASL756" s="775"/>
      <c r="ASM756" s="775"/>
      <c r="ASN756" s="775"/>
      <c r="ASO756" s="775"/>
      <c r="ASP756" s="775"/>
      <c r="ASQ756" s="775"/>
      <c r="ASR756" s="775"/>
      <c r="ASS756" s="775"/>
      <c r="AST756" s="775"/>
      <c r="ASU756" s="775"/>
      <c r="ASV756" s="775"/>
      <c r="ASW756" s="775"/>
      <c r="ASX756" s="775"/>
      <c r="ASY756" s="775"/>
      <c r="ASZ756" s="775"/>
      <c r="ATA756" s="775"/>
      <c r="ATB756" s="775"/>
      <c r="ATC756" s="775"/>
      <c r="ATD756" s="775"/>
      <c r="ATE756" s="775"/>
      <c r="ATF756" s="775"/>
      <c r="ATG756" s="775"/>
      <c r="ATH756" s="775"/>
      <c r="ATI756" s="775"/>
      <c r="ATJ756" s="775"/>
      <c r="ATK756" s="775"/>
      <c r="ATL756" s="775"/>
      <c r="ATM756" s="775"/>
      <c r="ATN756" s="775"/>
      <c r="ATO756" s="775"/>
      <c r="ATP756" s="775"/>
      <c r="ATQ756" s="775"/>
      <c r="ATR756" s="775"/>
      <c r="ATS756" s="775"/>
      <c r="ATT756" s="775"/>
      <c r="ATU756" s="775"/>
      <c r="ATV756" s="775"/>
      <c r="ATW756" s="775"/>
      <c r="ATX756" s="775"/>
      <c r="ATY756" s="775"/>
      <c r="ATZ756" s="775"/>
      <c r="AUA756" s="775"/>
      <c r="AUB756" s="775"/>
      <c r="AUC756" s="775"/>
      <c r="AUD756" s="775"/>
      <c r="AUE756" s="775"/>
      <c r="AUF756" s="775"/>
      <c r="AUG756" s="775"/>
      <c r="AUH756" s="775"/>
      <c r="AUI756" s="775"/>
      <c r="AUJ756" s="775"/>
      <c r="AUK756" s="775"/>
      <c r="AUL756" s="775"/>
      <c r="AUM756" s="775"/>
      <c r="AUN756" s="775"/>
      <c r="AUO756" s="775"/>
      <c r="AUP756" s="775"/>
      <c r="AUQ756" s="775"/>
      <c r="AUR756" s="775"/>
      <c r="AUS756" s="775"/>
      <c r="AUT756" s="775"/>
      <c r="AUU756" s="775"/>
      <c r="AUV756" s="775"/>
      <c r="AUW756" s="775"/>
      <c r="AUX756" s="775"/>
      <c r="AUY756" s="775"/>
      <c r="AUZ756" s="775"/>
      <c r="AVA756" s="775"/>
      <c r="AVB756" s="775"/>
      <c r="AVC756" s="775"/>
      <c r="AVD756" s="775"/>
      <c r="AVE756" s="775"/>
      <c r="AVF756" s="775"/>
      <c r="AVG756" s="775"/>
      <c r="AVH756" s="775"/>
      <c r="AVI756" s="775"/>
      <c r="AVJ756" s="775"/>
      <c r="AVK756" s="775"/>
      <c r="AVL756" s="775"/>
      <c r="AVM756" s="775"/>
      <c r="AVN756" s="775"/>
      <c r="AVO756" s="775"/>
      <c r="AVP756" s="775"/>
      <c r="AVQ756" s="775"/>
      <c r="AVR756" s="775"/>
      <c r="AVS756" s="775"/>
      <c r="AVT756" s="775"/>
      <c r="AVU756" s="775"/>
      <c r="AVV756" s="775"/>
      <c r="AVW756" s="775"/>
      <c r="AVX756" s="775"/>
      <c r="AVY756" s="775"/>
      <c r="AVZ756" s="775"/>
      <c r="AWA756" s="775"/>
      <c r="AWB756" s="775"/>
      <c r="AWC756" s="775"/>
      <c r="AWD756" s="775"/>
      <c r="AWE756" s="775"/>
      <c r="AWF756" s="775"/>
      <c r="AWG756" s="775"/>
      <c r="AWH756" s="775"/>
      <c r="AWI756" s="775"/>
      <c r="AWJ756" s="775"/>
      <c r="AWK756" s="775"/>
      <c r="AWL756" s="775"/>
      <c r="AWM756" s="775"/>
      <c r="AWN756" s="775"/>
      <c r="AWO756" s="775"/>
      <c r="AWP756" s="775"/>
      <c r="AWQ756" s="775"/>
      <c r="AWR756" s="775"/>
      <c r="AWS756" s="775"/>
      <c r="AWT756" s="775"/>
      <c r="AWU756" s="775"/>
      <c r="AWV756" s="775"/>
      <c r="AWW756" s="775"/>
      <c r="AWX756" s="775"/>
      <c r="AWY756" s="775"/>
      <c r="AWZ756" s="775"/>
      <c r="AXA756" s="775"/>
      <c r="AXB756" s="775"/>
      <c r="AXC756" s="775"/>
      <c r="AXD756" s="775"/>
      <c r="AXE756" s="775"/>
      <c r="AXF756" s="775"/>
      <c r="AXG756" s="775"/>
      <c r="AXH756" s="775"/>
      <c r="AXI756" s="775"/>
      <c r="AXJ756" s="775"/>
      <c r="AXK756" s="775"/>
      <c r="AXL756" s="775"/>
      <c r="AXM756" s="775"/>
      <c r="AXN756" s="775"/>
      <c r="AXO756" s="775"/>
      <c r="AXP756" s="775"/>
      <c r="AXQ756" s="775"/>
      <c r="AXR756" s="775"/>
      <c r="AXS756" s="775"/>
      <c r="AXT756" s="775"/>
      <c r="AXU756" s="775"/>
      <c r="AXV756" s="775"/>
      <c r="AXW756" s="775"/>
      <c r="AXX756" s="775"/>
      <c r="AXY756" s="775"/>
      <c r="AXZ756" s="775"/>
      <c r="AYA756" s="775"/>
      <c r="AYB756" s="775"/>
      <c r="AYC756" s="775"/>
      <c r="AYD756" s="775"/>
      <c r="AYE756" s="775"/>
      <c r="AYF756" s="775"/>
      <c r="AYG756" s="775"/>
      <c r="AYH756" s="775"/>
      <c r="AYI756" s="775"/>
      <c r="AYJ756" s="775"/>
      <c r="AYK756" s="775"/>
      <c r="AYL756" s="775"/>
      <c r="AYM756" s="775"/>
      <c r="AYN756" s="775"/>
      <c r="AYO756" s="775"/>
      <c r="AYP756" s="775"/>
      <c r="AYQ756" s="775"/>
      <c r="AYR756" s="775"/>
      <c r="AYS756" s="775"/>
      <c r="AYT756" s="775"/>
      <c r="AYU756" s="775"/>
      <c r="AYV756" s="775"/>
      <c r="AYW756" s="775"/>
      <c r="AYX756" s="775"/>
      <c r="AYY756" s="775"/>
      <c r="AYZ756" s="775"/>
      <c r="AZA756" s="775"/>
      <c r="AZB756" s="775"/>
      <c r="AZC756" s="775"/>
      <c r="AZD756" s="775"/>
      <c r="AZE756" s="775"/>
      <c r="AZF756" s="775"/>
      <c r="AZG756" s="775"/>
      <c r="AZH756" s="775"/>
      <c r="AZI756" s="775"/>
      <c r="AZJ756" s="775"/>
      <c r="AZK756" s="775"/>
      <c r="AZL756" s="775"/>
      <c r="AZM756" s="775"/>
      <c r="AZN756" s="775"/>
      <c r="AZO756" s="775"/>
      <c r="AZP756" s="775"/>
      <c r="AZQ756" s="775"/>
      <c r="AZR756" s="775"/>
      <c r="AZS756" s="775"/>
      <c r="AZT756" s="775"/>
      <c r="AZU756" s="775"/>
      <c r="AZV756" s="775"/>
      <c r="AZW756" s="775"/>
      <c r="AZX756" s="775"/>
      <c r="AZY756" s="775"/>
      <c r="AZZ756" s="775"/>
      <c r="BAA756" s="775"/>
      <c r="BAB756" s="775"/>
      <c r="BAC756" s="775"/>
      <c r="BAD756" s="775"/>
      <c r="BAE756" s="775"/>
      <c r="BAF756" s="775"/>
      <c r="BAG756" s="775"/>
      <c r="BAH756" s="775"/>
      <c r="BAI756" s="775"/>
      <c r="BAJ756" s="775"/>
      <c r="BAK756" s="775"/>
      <c r="BAL756" s="775"/>
      <c r="BAM756" s="775"/>
      <c r="BAN756" s="775"/>
      <c r="BAO756" s="775"/>
      <c r="BAP756" s="775"/>
      <c r="BAQ756" s="775"/>
      <c r="BAR756" s="775"/>
      <c r="BAS756" s="775"/>
      <c r="BAT756" s="775"/>
      <c r="BAU756" s="775"/>
      <c r="BAV756" s="775"/>
      <c r="BAW756" s="775"/>
      <c r="BAX756" s="775"/>
      <c r="BAY756" s="775"/>
      <c r="BAZ756" s="775"/>
      <c r="BBA756" s="775"/>
      <c r="BBB756" s="775"/>
      <c r="BBC756" s="775"/>
      <c r="BBD756" s="775"/>
      <c r="BBE756" s="775"/>
      <c r="BBF756" s="775"/>
      <c r="BBG756" s="775"/>
      <c r="BBH756" s="775"/>
      <c r="BBI756" s="775"/>
      <c r="BBJ756" s="775"/>
      <c r="BBK756" s="775"/>
      <c r="BBL756" s="775"/>
      <c r="BBM756" s="775"/>
      <c r="BBN756" s="775"/>
      <c r="BBO756" s="775"/>
      <c r="BBP756" s="775"/>
      <c r="BBQ756" s="775"/>
      <c r="BBR756" s="775"/>
      <c r="BBS756" s="775"/>
      <c r="BBT756" s="775"/>
      <c r="BBU756" s="775"/>
      <c r="BBV756" s="775"/>
      <c r="BBW756" s="775"/>
      <c r="BBX756" s="775"/>
      <c r="BBY756" s="775"/>
      <c r="BBZ756" s="775"/>
      <c r="BCA756" s="775"/>
      <c r="BCB756" s="775"/>
      <c r="BCC756" s="775"/>
      <c r="BCD756" s="775"/>
      <c r="BCE756" s="775"/>
      <c r="BCF756" s="775"/>
      <c r="BCG756" s="775"/>
      <c r="BCH756" s="775"/>
      <c r="BCI756" s="775"/>
      <c r="BCJ756" s="775"/>
      <c r="BCK756" s="775"/>
      <c r="BCL756" s="775"/>
      <c r="BCM756" s="775"/>
      <c r="BCN756" s="775"/>
      <c r="BCO756" s="775"/>
      <c r="BCP756" s="775"/>
      <c r="BCQ756" s="775"/>
      <c r="BCR756" s="775"/>
      <c r="BCS756" s="775"/>
      <c r="BCT756" s="775"/>
      <c r="BCU756" s="775"/>
      <c r="BCV756" s="775"/>
      <c r="BCW756" s="775"/>
      <c r="BCX756" s="775"/>
      <c r="BCY756" s="775"/>
      <c r="BCZ756" s="775"/>
      <c r="BDA756" s="775"/>
      <c r="BDB756" s="775"/>
      <c r="BDC756" s="775"/>
      <c r="BDD756" s="775"/>
      <c r="BDE756" s="775"/>
      <c r="BDF756" s="775"/>
      <c r="BDG756" s="775"/>
      <c r="BDH756" s="775"/>
      <c r="BDI756" s="775"/>
      <c r="BDJ756" s="775"/>
      <c r="BDK756" s="775"/>
      <c r="BDL756" s="775"/>
      <c r="BDM756" s="775"/>
      <c r="BDN756" s="775"/>
      <c r="BDO756" s="775"/>
      <c r="BDP756" s="775"/>
      <c r="BDQ756" s="775"/>
      <c r="BDR756" s="775"/>
      <c r="BDS756" s="775"/>
      <c r="BDT756" s="775"/>
      <c r="BDU756" s="775"/>
      <c r="BDV756" s="775"/>
      <c r="BDW756" s="775"/>
      <c r="BDX756" s="775"/>
      <c r="BDY756" s="775"/>
      <c r="BDZ756" s="775"/>
      <c r="BEA756" s="775"/>
      <c r="BEB756" s="775"/>
      <c r="BEC756" s="775"/>
      <c r="BED756" s="775"/>
      <c r="BEE756" s="775"/>
      <c r="BEF756" s="775"/>
      <c r="BEG756" s="775"/>
      <c r="BEH756" s="775"/>
      <c r="BEI756" s="775"/>
      <c r="BEJ756" s="775"/>
      <c r="BEK756" s="775"/>
      <c r="BEL756" s="775"/>
      <c r="BEM756" s="775"/>
      <c r="BEN756" s="775"/>
      <c r="BEO756" s="775"/>
      <c r="BEP756" s="775"/>
      <c r="BEQ756" s="775"/>
      <c r="BER756" s="775"/>
      <c r="BES756" s="775"/>
      <c r="BET756" s="775"/>
      <c r="BEU756" s="775"/>
      <c r="BEV756" s="775"/>
      <c r="BEW756" s="775"/>
      <c r="BEX756" s="775"/>
      <c r="BEY756" s="775"/>
      <c r="BEZ756" s="775"/>
      <c r="BFA756" s="775"/>
      <c r="BFB756" s="775"/>
      <c r="BFC756" s="775"/>
      <c r="BFD756" s="775"/>
      <c r="BFE756" s="775"/>
      <c r="BFF756" s="775"/>
      <c r="BFG756" s="775"/>
      <c r="BFH756" s="775"/>
      <c r="BFI756" s="775"/>
      <c r="BFJ756" s="775"/>
      <c r="BFK756" s="775"/>
      <c r="BFL756" s="775"/>
      <c r="BFM756" s="775"/>
      <c r="BFN756" s="775"/>
      <c r="BFO756" s="775"/>
      <c r="BFP756" s="775"/>
      <c r="BFQ756" s="775"/>
      <c r="BFR756" s="775"/>
      <c r="BFS756" s="775"/>
      <c r="BFT756" s="775"/>
      <c r="BFU756" s="775"/>
      <c r="BFV756" s="775"/>
      <c r="BFW756" s="775"/>
      <c r="BFX756" s="775"/>
      <c r="BFY756" s="775"/>
      <c r="BFZ756" s="775"/>
      <c r="BGA756" s="775"/>
      <c r="BGB756" s="775"/>
      <c r="BGC756" s="775"/>
      <c r="BGD756" s="775"/>
      <c r="BGE756" s="775"/>
      <c r="BGF756" s="775"/>
      <c r="BGG756" s="775"/>
      <c r="BGH756" s="775"/>
      <c r="BGI756" s="775"/>
      <c r="BGJ756" s="775"/>
      <c r="BGK756" s="775"/>
      <c r="BGL756" s="775"/>
      <c r="BGM756" s="775"/>
      <c r="BGN756" s="775"/>
      <c r="BGO756" s="775"/>
      <c r="BGP756" s="775"/>
      <c r="BGQ756" s="775"/>
      <c r="BGR756" s="775"/>
      <c r="BGS756" s="775"/>
      <c r="BGT756" s="775"/>
      <c r="BGU756" s="775"/>
      <c r="BGV756" s="775"/>
      <c r="BGW756" s="775"/>
      <c r="BGX756" s="775"/>
      <c r="BGY756" s="775"/>
      <c r="BGZ756" s="775"/>
      <c r="BHA756" s="775"/>
      <c r="BHB756" s="775"/>
      <c r="BHC756" s="775"/>
      <c r="BHD756" s="775"/>
      <c r="BHE756" s="775"/>
      <c r="BHF756" s="775"/>
      <c r="BHG756" s="775"/>
      <c r="BHH756" s="775"/>
      <c r="BHI756" s="775"/>
      <c r="BHJ756" s="775"/>
      <c r="BHK756" s="775"/>
      <c r="BHL756" s="775"/>
      <c r="BHM756" s="775"/>
      <c r="BHN756" s="775"/>
      <c r="BHO756" s="775"/>
      <c r="BHP756" s="775"/>
      <c r="BHQ756" s="775"/>
      <c r="BHR756" s="775"/>
      <c r="BHS756" s="775"/>
      <c r="BHT756" s="775"/>
      <c r="BHU756" s="775"/>
      <c r="BHV756" s="775"/>
      <c r="BHW756" s="775"/>
      <c r="BHX756" s="775"/>
      <c r="BHY756" s="775"/>
      <c r="BHZ756" s="775"/>
      <c r="BIA756" s="775"/>
      <c r="BIB756" s="775"/>
      <c r="BIC756" s="775"/>
      <c r="BID756" s="775"/>
      <c r="BIE756" s="775"/>
      <c r="BIF756" s="775"/>
      <c r="BIG756" s="775"/>
      <c r="BIH756" s="775"/>
      <c r="BII756" s="775"/>
      <c r="BIJ756" s="775"/>
      <c r="BIK756" s="775"/>
      <c r="BIL756" s="775"/>
      <c r="BIM756" s="775"/>
      <c r="BIN756" s="775"/>
      <c r="BIO756" s="775"/>
      <c r="BIP756" s="775"/>
      <c r="BIQ756" s="775"/>
      <c r="BIR756" s="775"/>
      <c r="BIS756" s="775"/>
      <c r="BIT756" s="775"/>
      <c r="BIU756" s="775"/>
      <c r="BIV756" s="775"/>
      <c r="BIW756" s="775"/>
      <c r="BIX756" s="775"/>
      <c r="BIY756" s="775"/>
      <c r="BIZ756" s="775"/>
      <c r="BJA756" s="775"/>
      <c r="BJB756" s="775"/>
      <c r="BJC756" s="775"/>
      <c r="BJD756" s="775"/>
      <c r="BJE756" s="775"/>
      <c r="BJF756" s="775"/>
      <c r="BJG756" s="775"/>
      <c r="BJH756" s="775"/>
      <c r="BJI756" s="775"/>
      <c r="BJJ756" s="775"/>
      <c r="BJK756" s="775"/>
      <c r="BJL756" s="775"/>
      <c r="BJM756" s="775"/>
      <c r="BJN756" s="775"/>
      <c r="BJO756" s="775"/>
      <c r="BJP756" s="775"/>
      <c r="BJQ756" s="775"/>
      <c r="BJR756" s="775"/>
      <c r="BJS756" s="775"/>
      <c r="BJT756" s="775"/>
      <c r="BJU756" s="775"/>
      <c r="BJV756" s="775"/>
      <c r="BJW756" s="775"/>
      <c r="BJX756" s="775"/>
      <c r="BJY756" s="775"/>
      <c r="BJZ756" s="775"/>
      <c r="BKA756" s="775"/>
      <c r="BKB756" s="775"/>
      <c r="BKC756" s="775"/>
      <c r="BKD756" s="775"/>
      <c r="BKE756" s="775"/>
      <c r="BKF756" s="775"/>
      <c r="BKG756" s="775"/>
      <c r="BKH756" s="775"/>
      <c r="BKI756" s="775"/>
      <c r="BKJ756" s="775"/>
      <c r="BKK756" s="775"/>
      <c r="BKL756" s="775"/>
      <c r="BKM756" s="775"/>
      <c r="BKN756" s="775"/>
      <c r="BKO756" s="775"/>
      <c r="BKP756" s="775"/>
      <c r="BKQ756" s="775"/>
      <c r="BKR756" s="775"/>
      <c r="BKS756" s="775"/>
      <c r="BKT756" s="775"/>
      <c r="BKU756" s="775"/>
      <c r="BKV756" s="775"/>
      <c r="BKW756" s="775"/>
      <c r="BKX756" s="775"/>
      <c r="BKY756" s="775"/>
      <c r="BKZ756" s="775"/>
      <c r="BLA756" s="775"/>
      <c r="BLB756" s="775"/>
      <c r="BLC756" s="775"/>
      <c r="BLD756" s="775"/>
      <c r="BLE756" s="775"/>
      <c r="BLF756" s="775"/>
      <c r="BLG756" s="775"/>
      <c r="BLH756" s="775"/>
      <c r="BLI756" s="775"/>
      <c r="BLJ756" s="775"/>
      <c r="BLK756" s="775"/>
      <c r="BLL756" s="775"/>
      <c r="BLM756" s="775"/>
      <c r="BLN756" s="775"/>
      <c r="BLO756" s="775"/>
      <c r="BLP756" s="775"/>
      <c r="BLQ756" s="775"/>
      <c r="BLR756" s="775"/>
      <c r="BLS756" s="775"/>
      <c r="BLT756" s="775"/>
      <c r="BLU756" s="775"/>
      <c r="BLV756" s="775"/>
      <c r="BLW756" s="775"/>
      <c r="BLX756" s="775"/>
      <c r="BLY756" s="775"/>
      <c r="BLZ756" s="775"/>
      <c r="BMA756" s="775"/>
      <c r="BMB756" s="775"/>
      <c r="BMC756" s="775"/>
      <c r="BMD756" s="775"/>
      <c r="BME756" s="775"/>
      <c r="BMF756" s="775"/>
      <c r="BMG756" s="775"/>
      <c r="BMH756" s="775"/>
      <c r="BMI756" s="775"/>
      <c r="BMJ756" s="775"/>
      <c r="BMK756" s="775"/>
      <c r="BML756" s="775"/>
      <c r="BMM756" s="775"/>
      <c r="BMN756" s="775"/>
      <c r="BMO756" s="775"/>
      <c r="BMP756" s="775"/>
      <c r="BMQ756" s="775"/>
      <c r="BMR756" s="775"/>
      <c r="BMS756" s="775"/>
      <c r="BMT756" s="775"/>
      <c r="BMU756" s="775"/>
      <c r="BMV756" s="775"/>
      <c r="BMW756" s="775"/>
      <c r="BMX756" s="775"/>
      <c r="BMY756" s="775"/>
      <c r="BMZ756" s="775"/>
      <c r="BNA756" s="775"/>
      <c r="BNB756" s="775"/>
      <c r="BNC756" s="775"/>
      <c r="BND756" s="775"/>
      <c r="BNE756" s="775"/>
      <c r="BNF756" s="775"/>
      <c r="BNG756" s="775"/>
      <c r="BNH756" s="775"/>
      <c r="BNI756" s="775"/>
      <c r="BNJ756" s="775"/>
      <c r="BNK756" s="775"/>
      <c r="BNL756" s="775"/>
      <c r="BNM756" s="775"/>
      <c r="BNN756" s="775"/>
      <c r="BNO756" s="775"/>
      <c r="BNP756" s="775"/>
      <c r="BNQ756" s="775"/>
      <c r="BNR756" s="775"/>
      <c r="BNS756" s="775"/>
      <c r="BNT756" s="775"/>
      <c r="BNU756" s="775"/>
      <c r="BNV756" s="775"/>
      <c r="BNW756" s="775"/>
      <c r="BNX756" s="775"/>
      <c r="BNY756" s="775"/>
      <c r="BNZ756" s="775"/>
      <c r="BOA756" s="775"/>
      <c r="BOB756" s="775"/>
      <c r="BOC756" s="775"/>
      <c r="BOD756" s="775"/>
      <c r="BOE756" s="775"/>
      <c r="BOF756" s="775"/>
      <c r="BOG756" s="775"/>
      <c r="BOH756" s="775"/>
      <c r="BOI756" s="775"/>
      <c r="BOJ756" s="775"/>
      <c r="BOK756" s="775"/>
      <c r="BOL756" s="775"/>
      <c r="BOM756" s="775"/>
      <c r="BON756" s="775"/>
      <c r="BOO756" s="775"/>
      <c r="BOP756" s="775"/>
      <c r="BOQ756" s="775"/>
      <c r="BOR756" s="775"/>
      <c r="BOS756" s="775"/>
      <c r="BOT756" s="775"/>
      <c r="BOU756" s="775"/>
      <c r="BOV756" s="775"/>
      <c r="BOW756" s="775"/>
      <c r="BOX756" s="775"/>
      <c r="BOY756" s="775"/>
      <c r="BOZ756" s="775"/>
      <c r="BPA756" s="775"/>
      <c r="BPB756" s="775"/>
      <c r="BPC756" s="775"/>
      <c r="BPD756" s="775"/>
      <c r="BPE756" s="775"/>
      <c r="BPF756" s="775"/>
      <c r="BPG756" s="775"/>
      <c r="BPH756" s="775"/>
      <c r="BPI756" s="775"/>
      <c r="BPJ756" s="775"/>
      <c r="BPK756" s="775"/>
      <c r="BPL756" s="775"/>
      <c r="BPM756" s="775"/>
      <c r="BPN756" s="775"/>
      <c r="BPO756" s="775"/>
      <c r="BPP756" s="775"/>
      <c r="BPQ756" s="775"/>
      <c r="BPR756" s="775"/>
      <c r="BPS756" s="775"/>
      <c r="BPT756" s="775"/>
      <c r="BPU756" s="775"/>
      <c r="BPV756" s="775"/>
      <c r="BPW756" s="775"/>
      <c r="BPX756" s="775"/>
      <c r="BPY756" s="775"/>
      <c r="BPZ756" s="775"/>
      <c r="BQA756" s="775"/>
      <c r="BQB756" s="775"/>
      <c r="BQC756" s="775"/>
      <c r="BQD756" s="775"/>
      <c r="BQE756" s="775"/>
      <c r="BQF756" s="775"/>
      <c r="BQG756" s="775"/>
      <c r="BQH756" s="775"/>
      <c r="BQI756" s="775"/>
      <c r="BQJ756" s="775"/>
      <c r="BQK756" s="775"/>
      <c r="BQL756" s="775"/>
      <c r="BQM756" s="775"/>
      <c r="BQN756" s="775"/>
      <c r="BQO756" s="775"/>
      <c r="BQP756" s="775"/>
      <c r="BQQ756" s="775"/>
      <c r="BQR756" s="775"/>
      <c r="BQS756" s="775"/>
      <c r="BQT756" s="775"/>
      <c r="BQU756" s="775"/>
      <c r="BQV756" s="775"/>
      <c r="BQW756" s="775"/>
      <c r="BQX756" s="775"/>
      <c r="BQY756" s="775"/>
      <c r="BQZ756" s="775"/>
      <c r="BRA756" s="775"/>
      <c r="BRB756" s="775"/>
      <c r="BRC756" s="775"/>
      <c r="BRD756" s="775"/>
      <c r="BRE756" s="775"/>
      <c r="BRF756" s="775"/>
      <c r="BRG756" s="775"/>
      <c r="BRH756" s="775"/>
      <c r="BRI756" s="775"/>
      <c r="BRJ756" s="775"/>
      <c r="BRK756" s="775"/>
      <c r="BRL756" s="775"/>
      <c r="BRM756" s="775"/>
      <c r="BRN756" s="775"/>
      <c r="BRO756" s="775"/>
      <c r="BRP756" s="775"/>
      <c r="BRQ756" s="775"/>
      <c r="BRR756" s="775"/>
      <c r="BRS756" s="775"/>
      <c r="BRT756" s="775"/>
      <c r="BRU756" s="775"/>
      <c r="BRV756" s="775"/>
      <c r="BRW756" s="775"/>
      <c r="BRX756" s="775"/>
      <c r="BRY756" s="775"/>
      <c r="BRZ756" s="775"/>
      <c r="BSA756" s="775"/>
      <c r="BSB756" s="775"/>
      <c r="BSC756" s="775"/>
      <c r="BSD756" s="775"/>
      <c r="BSE756" s="775"/>
      <c r="BSF756" s="775"/>
      <c r="BSG756" s="775"/>
      <c r="BSH756" s="775"/>
      <c r="BSI756" s="775"/>
      <c r="BSJ756" s="775"/>
      <c r="BSK756" s="775"/>
      <c r="BSL756" s="775"/>
      <c r="BSM756" s="775"/>
      <c r="BSN756" s="775"/>
      <c r="BSO756" s="775"/>
      <c r="BSP756" s="775"/>
      <c r="BSQ756" s="775"/>
      <c r="BSR756" s="775"/>
      <c r="BSS756" s="775"/>
      <c r="BST756" s="775"/>
      <c r="BSU756" s="775"/>
      <c r="BSV756" s="775"/>
      <c r="BSW756" s="775"/>
      <c r="BSX756" s="775"/>
      <c r="BSY756" s="775"/>
      <c r="BSZ756" s="775"/>
      <c r="BTA756" s="775"/>
      <c r="BTB756" s="775"/>
      <c r="BTC756" s="775"/>
      <c r="BTD756" s="775"/>
      <c r="BTE756" s="775"/>
      <c r="BTF756" s="775"/>
      <c r="BTG756" s="775"/>
      <c r="BTH756" s="775"/>
      <c r="BTI756" s="775"/>
      <c r="BTJ756" s="775"/>
      <c r="BTK756" s="775"/>
      <c r="BTL756" s="775"/>
      <c r="BTM756" s="775"/>
      <c r="BTN756" s="775"/>
      <c r="BTO756" s="775"/>
      <c r="BTP756" s="775"/>
      <c r="BTQ756" s="775"/>
      <c r="BTR756" s="775"/>
      <c r="BTS756" s="775"/>
      <c r="BTT756" s="775"/>
      <c r="BTU756" s="775"/>
      <c r="BTV756" s="775"/>
      <c r="BTW756" s="775"/>
      <c r="BTX756" s="775"/>
      <c r="BTY756" s="775"/>
      <c r="BTZ756" s="775"/>
      <c r="BUA756" s="775"/>
      <c r="BUB756" s="775"/>
      <c r="BUC756" s="775"/>
      <c r="BUD756" s="775"/>
      <c r="BUE756" s="775"/>
      <c r="BUF756" s="775"/>
      <c r="BUG756" s="775"/>
      <c r="BUH756" s="775"/>
      <c r="BUI756" s="775"/>
      <c r="BUJ756" s="775"/>
      <c r="BUK756" s="775"/>
      <c r="BUL756" s="775"/>
      <c r="BUM756" s="775"/>
      <c r="BUN756" s="775"/>
      <c r="BUO756" s="775"/>
      <c r="BUP756" s="775"/>
      <c r="BUQ756" s="775"/>
      <c r="BUR756" s="775"/>
      <c r="BUS756" s="775"/>
      <c r="BUT756" s="775"/>
      <c r="BUU756" s="775"/>
      <c r="BUV756" s="775"/>
      <c r="BUW756" s="775"/>
      <c r="BUX756" s="775"/>
      <c r="BUY756" s="775"/>
      <c r="BUZ756" s="775"/>
      <c r="BVA756" s="775"/>
      <c r="BVB756" s="775"/>
      <c r="BVC756" s="775"/>
      <c r="BVD756" s="775"/>
      <c r="BVE756" s="775"/>
      <c r="BVF756" s="775"/>
      <c r="BVG756" s="775"/>
      <c r="BVH756" s="775"/>
      <c r="BVI756" s="775"/>
      <c r="BVJ756" s="775"/>
      <c r="BVK756" s="775"/>
      <c r="BVL756" s="775"/>
      <c r="BVM756" s="775"/>
      <c r="BVN756" s="775"/>
      <c r="BVO756" s="775"/>
      <c r="BVP756" s="775"/>
      <c r="BVQ756" s="775"/>
      <c r="BVR756" s="775"/>
      <c r="BVS756" s="775"/>
      <c r="BVT756" s="775"/>
      <c r="BVU756" s="775"/>
      <c r="BVV756" s="775"/>
      <c r="BVW756" s="775"/>
      <c r="BVX756" s="775"/>
      <c r="BVY756" s="775"/>
      <c r="BVZ756" s="775"/>
      <c r="BWA756" s="775"/>
      <c r="BWB756" s="775"/>
      <c r="BWC756" s="775"/>
      <c r="BWD756" s="775"/>
      <c r="BWE756" s="775"/>
      <c r="BWF756" s="775"/>
      <c r="BWG756" s="775"/>
      <c r="BWH756" s="775"/>
      <c r="BWI756" s="775"/>
      <c r="BWJ756" s="775"/>
      <c r="BWK756" s="775"/>
      <c r="BWL756" s="775"/>
      <c r="BWM756" s="775"/>
      <c r="BWN756" s="775"/>
      <c r="BWO756" s="775"/>
      <c r="BWP756" s="775"/>
      <c r="BWQ756" s="775"/>
      <c r="BWR756" s="775"/>
      <c r="BWS756" s="775"/>
      <c r="BWT756" s="775"/>
      <c r="BWU756" s="775"/>
      <c r="BWV756" s="775"/>
      <c r="BWW756" s="775"/>
      <c r="BWX756" s="775"/>
      <c r="BWY756" s="775"/>
      <c r="BWZ756" s="775"/>
      <c r="BXA756" s="775"/>
      <c r="BXB756" s="775"/>
      <c r="BXC756" s="775"/>
      <c r="BXD756" s="775"/>
      <c r="BXE756" s="775"/>
      <c r="BXF756" s="775"/>
      <c r="BXG756" s="775"/>
      <c r="BXH756" s="775"/>
      <c r="BXI756" s="775"/>
      <c r="BXJ756" s="775"/>
      <c r="BXK756" s="775"/>
      <c r="BXL756" s="775"/>
      <c r="BXM756" s="775"/>
      <c r="BXN756" s="775"/>
      <c r="BXO756" s="775"/>
      <c r="BXP756" s="775"/>
      <c r="BXQ756" s="775"/>
      <c r="BXR756" s="775"/>
      <c r="BXS756" s="775"/>
      <c r="BXT756" s="775"/>
      <c r="BXU756" s="775"/>
      <c r="BXV756" s="775"/>
      <c r="BXW756" s="775"/>
      <c r="BXX756" s="775"/>
      <c r="BXY756" s="775"/>
      <c r="BXZ756" s="775"/>
      <c r="BYA756" s="775"/>
      <c r="BYB756" s="775"/>
      <c r="BYC756" s="775"/>
      <c r="BYD756" s="775"/>
      <c r="BYE756" s="775"/>
      <c r="BYF756" s="775"/>
      <c r="BYG756" s="775"/>
      <c r="BYH756" s="775"/>
      <c r="BYI756" s="775"/>
      <c r="BYJ756" s="775"/>
      <c r="BYK756" s="775"/>
      <c r="BYL756" s="775"/>
      <c r="BYM756" s="775"/>
      <c r="BYN756" s="775"/>
      <c r="BYO756" s="775"/>
      <c r="BYP756" s="775"/>
      <c r="BYQ756" s="775"/>
      <c r="BYR756" s="775"/>
      <c r="BYS756" s="775"/>
      <c r="BYT756" s="775"/>
      <c r="BYU756" s="775"/>
      <c r="BYV756" s="775"/>
      <c r="BYW756" s="775"/>
      <c r="BYX756" s="775"/>
      <c r="BYY756" s="775"/>
      <c r="BYZ756" s="775"/>
      <c r="BZA756" s="775"/>
      <c r="BZB756" s="775"/>
      <c r="BZC756" s="775"/>
      <c r="BZD756" s="775"/>
      <c r="BZE756" s="775"/>
      <c r="BZF756" s="775"/>
      <c r="BZG756" s="775"/>
      <c r="BZH756" s="775"/>
      <c r="BZI756" s="775"/>
      <c r="BZJ756" s="775"/>
      <c r="BZK756" s="775"/>
      <c r="BZL756" s="775"/>
      <c r="BZM756" s="775"/>
      <c r="BZN756" s="775"/>
      <c r="BZO756" s="775"/>
      <c r="BZP756" s="775"/>
      <c r="BZQ756" s="775"/>
      <c r="BZR756" s="775"/>
      <c r="BZS756" s="775"/>
      <c r="BZT756" s="775"/>
      <c r="BZU756" s="775"/>
      <c r="BZV756" s="775"/>
      <c r="BZW756" s="775"/>
      <c r="BZX756" s="775"/>
      <c r="BZY756" s="775"/>
      <c r="BZZ756" s="775"/>
      <c r="CAA756" s="775"/>
      <c r="CAB756" s="775"/>
      <c r="CAC756" s="775"/>
      <c r="CAD756" s="775"/>
      <c r="CAE756" s="775"/>
      <c r="CAF756" s="775"/>
      <c r="CAG756" s="775"/>
      <c r="CAH756" s="775"/>
      <c r="CAI756" s="775"/>
      <c r="CAJ756" s="775"/>
      <c r="CAK756" s="775"/>
      <c r="CAL756" s="775"/>
      <c r="CAM756" s="775"/>
      <c r="CAN756" s="775"/>
      <c r="CAO756" s="775"/>
      <c r="CAP756" s="775"/>
      <c r="CAQ756" s="775"/>
      <c r="CAR756" s="775"/>
      <c r="CAS756" s="775"/>
      <c r="CAT756" s="775"/>
      <c r="CAU756" s="775"/>
      <c r="CAV756" s="775"/>
      <c r="CAW756" s="775"/>
      <c r="CAX756" s="775"/>
      <c r="CAY756" s="775"/>
      <c r="CAZ756" s="775"/>
      <c r="CBA756" s="775"/>
      <c r="CBB756" s="775"/>
      <c r="CBC756" s="775"/>
      <c r="CBD756" s="775"/>
      <c r="CBE756" s="775"/>
      <c r="CBF756" s="775"/>
      <c r="CBG756" s="775"/>
      <c r="CBH756" s="775"/>
      <c r="CBI756" s="775"/>
      <c r="CBJ756" s="775"/>
      <c r="CBK756" s="775"/>
      <c r="CBL756" s="775"/>
      <c r="CBM756" s="775"/>
      <c r="CBN756" s="775"/>
      <c r="CBO756" s="775"/>
      <c r="CBP756" s="775"/>
      <c r="CBQ756" s="775"/>
      <c r="CBR756" s="775"/>
      <c r="CBS756" s="775"/>
      <c r="CBT756" s="775"/>
      <c r="CBU756" s="775"/>
      <c r="CBV756" s="775"/>
      <c r="CBW756" s="775"/>
      <c r="CBX756" s="775"/>
      <c r="CBY756" s="775"/>
      <c r="CBZ756" s="775"/>
      <c r="CCA756" s="775"/>
      <c r="CCB756" s="775"/>
      <c r="CCC756" s="775"/>
      <c r="CCD756" s="775"/>
      <c r="CCE756" s="775"/>
      <c r="CCF756" s="775"/>
      <c r="CCG756" s="775"/>
      <c r="CCH756" s="775"/>
      <c r="CCI756" s="775"/>
      <c r="CCJ756" s="775"/>
      <c r="CCK756" s="775"/>
      <c r="CCL756" s="775"/>
      <c r="CCM756" s="775"/>
      <c r="CCN756" s="775"/>
      <c r="CCO756" s="775"/>
      <c r="CCP756" s="775"/>
      <c r="CCQ756" s="775"/>
      <c r="CCR756" s="775"/>
      <c r="CCS756" s="775"/>
      <c r="CCT756" s="775"/>
      <c r="CCU756" s="775"/>
      <c r="CCV756" s="775"/>
      <c r="CCW756" s="775"/>
      <c r="CCX756" s="775"/>
      <c r="CCY756" s="775"/>
      <c r="CCZ756" s="775"/>
      <c r="CDA756" s="775"/>
      <c r="CDB756" s="775"/>
      <c r="CDC756" s="775"/>
      <c r="CDD756" s="775"/>
      <c r="CDE756" s="775"/>
      <c r="CDF756" s="775"/>
      <c r="CDG756" s="775"/>
      <c r="CDH756" s="775"/>
      <c r="CDI756" s="775"/>
      <c r="CDJ756" s="775"/>
      <c r="CDK756" s="775"/>
      <c r="CDL756" s="775"/>
      <c r="CDM756" s="775"/>
      <c r="CDN756" s="775"/>
      <c r="CDO756" s="775"/>
      <c r="CDP756" s="775"/>
      <c r="CDQ756" s="775"/>
      <c r="CDR756" s="775"/>
      <c r="CDS756" s="775"/>
      <c r="CDT756" s="775"/>
      <c r="CDU756" s="775"/>
      <c r="CDV756" s="775"/>
      <c r="CDW756" s="775"/>
      <c r="CDX756" s="775"/>
      <c r="CDY756" s="775"/>
      <c r="CDZ756" s="775"/>
      <c r="CEA756" s="775"/>
      <c r="CEB756" s="775"/>
      <c r="CEC756" s="775"/>
      <c r="CED756" s="775"/>
      <c r="CEE756" s="775"/>
      <c r="CEF756" s="775"/>
      <c r="CEG756" s="775"/>
      <c r="CEH756" s="775"/>
      <c r="CEI756" s="775"/>
      <c r="CEJ756" s="775"/>
      <c r="CEK756" s="775"/>
      <c r="CEL756" s="775"/>
      <c r="CEM756" s="775"/>
      <c r="CEN756" s="775"/>
      <c r="CEO756" s="775"/>
      <c r="CEP756" s="775"/>
      <c r="CEQ756" s="775"/>
      <c r="CER756" s="775"/>
      <c r="CES756" s="775"/>
      <c r="CET756" s="775"/>
      <c r="CEU756" s="775"/>
      <c r="CEV756" s="775"/>
      <c r="CEW756" s="775"/>
      <c r="CEX756" s="775"/>
      <c r="CEY756" s="775"/>
      <c r="CEZ756" s="775"/>
      <c r="CFA756" s="775"/>
      <c r="CFB756" s="775"/>
      <c r="CFC756" s="775"/>
      <c r="CFD756" s="775"/>
      <c r="CFE756" s="775"/>
      <c r="CFF756" s="775"/>
      <c r="CFG756" s="775"/>
      <c r="CFH756" s="775"/>
      <c r="CFI756" s="775"/>
      <c r="CFJ756" s="775"/>
      <c r="CFK756" s="775"/>
      <c r="CFL756" s="775"/>
      <c r="CFM756" s="775"/>
      <c r="CFN756" s="775"/>
      <c r="CFO756" s="775"/>
      <c r="CFP756" s="775"/>
      <c r="CFQ756" s="775"/>
      <c r="CFR756" s="775"/>
      <c r="CFS756" s="775"/>
      <c r="CFT756" s="775"/>
      <c r="CFU756" s="775"/>
      <c r="CFV756" s="775"/>
      <c r="CFW756" s="775"/>
      <c r="CFX756" s="775"/>
      <c r="CFY756" s="775"/>
      <c r="CFZ756" s="775"/>
      <c r="CGA756" s="775"/>
      <c r="CGB756" s="775"/>
      <c r="CGC756" s="775"/>
      <c r="CGD756" s="775"/>
      <c r="CGE756" s="775"/>
      <c r="CGF756" s="775"/>
      <c r="CGG756" s="775"/>
      <c r="CGH756" s="775"/>
      <c r="CGI756" s="775"/>
      <c r="CGJ756" s="775"/>
      <c r="CGK756" s="775"/>
      <c r="CGL756" s="775"/>
      <c r="CGM756" s="775"/>
      <c r="CGN756" s="775"/>
      <c r="CGO756" s="775"/>
      <c r="CGP756" s="775"/>
      <c r="CGQ756" s="775"/>
      <c r="CGR756" s="775"/>
      <c r="CGS756" s="775"/>
      <c r="CGT756" s="775"/>
      <c r="CGU756" s="775"/>
      <c r="CGV756" s="775"/>
      <c r="CGW756" s="775"/>
      <c r="CGX756" s="775"/>
      <c r="CGY756" s="775"/>
      <c r="CGZ756" s="775"/>
      <c r="CHA756" s="775"/>
      <c r="CHB756" s="775"/>
      <c r="CHC756" s="775"/>
      <c r="CHD756" s="775"/>
      <c r="CHE756" s="775"/>
      <c r="CHF756" s="775"/>
      <c r="CHG756" s="775"/>
      <c r="CHH756" s="775"/>
      <c r="CHI756" s="775"/>
      <c r="CHJ756" s="775"/>
      <c r="CHK756" s="775"/>
      <c r="CHL756" s="775"/>
      <c r="CHM756" s="775"/>
      <c r="CHN756" s="775"/>
      <c r="CHO756" s="775"/>
      <c r="CHP756" s="775"/>
      <c r="CHQ756" s="775"/>
      <c r="CHR756" s="775"/>
      <c r="CHS756" s="775"/>
      <c r="CHT756" s="775"/>
      <c r="CHU756" s="775"/>
      <c r="CHV756" s="775"/>
      <c r="CHW756" s="775"/>
      <c r="CHX756" s="775"/>
      <c r="CHY756" s="775"/>
      <c r="CHZ756" s="775"/>
      <c r="CIA756" s="775"/>
      <c r="CIB756" s="775"/>
      <c r="CIC756" s="775"/>
      <c r="CID756" s="775"/>
      <c r="CIE756" s="775"/>
      <c r="CIF756" s="775"/>
      <c r="CIG756" s="775"/>
      <c r="CIH756" s="775"/>
      <c r="CII756" s="775"/>
      <c r="CIJ756" s="775"/>
      <c r="CIK756" s="775"/>
      <c r="CIL756" s="775"/>
      <c r="CIM756" s="775"/>
      <c r="CIN756" s="775"/>
      <c r="CIO756" s="775"/>
      <c r="CIP756" s="775"/>
      <c r="CIQ756" s="775"/>
      <c r="CIR756" s="775"/>
      <c r="CIS756" s="775"/>
      <c r="CIT756" s="775"/>
      <c r="CIU756" s="775"/>
      <c r="CIV756" s="775"/>
      <c r="CIW756" s="775"/>
      <c r="CIX756" s="775"/>
      <c r="CIY756" s="775"/>
      <c r="CIZ756" s="775"/>
      <c r="CJA756" s="775"/>
      <c r="CJB756" s="775"/>
      <c r="CJC756" s="775"/>
      <c r="CJD756" s="775"/>
      <c r="CJE756" s="775"/>
      <c r="CJF756" s="775"/>
      <c r="CJG756" s="775"/>
      <c r="CJH756" s="775"/>
      <c r="CJI756" s="775"/>
      <c r="CJJ756" s="775"/>
      <c r="CJK756" s="775"/>
      <c r="CJL756" s="775"/>
      <c r="CJM756" s="775"/>
      <c r="CJN756" s="775"/>
      <c r="CJO756" s="775"/>
      <c r="CJP756" s="775"/>
      <c r="CJQ756" s="775"/>
      <c r="CJR756" s="775"/>
      <c r="CJS756" s="775"/>
      <c r="CJT756" s="775"/>
      <c r="CJU756" s="775"/>
      <c r="CJV756" s="775"/>
      <c r="CJW756" s="775"/>
      <c r="CJX756" s="775"/>
      <c r="CJY756" s="775"/>
      <c r="CJZ756" s="775"/>
      <c r="CKA756" s="775"/>
      <c r="CKB756" s="775"/>
      <c r="CKC756" s="775"/>
      <c r="CKD756" s="775"/>
      <c r="CKE756" s="775"/>
      <c r="CKF756" s="775"/>
      <c r="CKG756" s="775"/>
      <c r="CKH756" s="775"/>
      <c r="CKI756" s="775"/>
      <c r="CKJ756" s="775"/>
      <c r="CKK756" s="775"/>
      <c r="CKL756" s="775"/>
      <c r="CKM756" s="775"/>
      <c r="CKN756" s="775"/>
      <c r="CKO756" s="775"/>
      <c r="CKP756" s="775"/>
      <c r="CKQ756" s="775"/>
      <c r="CKR756" s="775"/>
      <c r="CKS756" s="775"/>
      <c r="CKT756" s="775"/>
      <c r="CKU756" s="775"/>
      <c r="CKV756" s="775"/>
      <c r="CKW756" s="775"/>
      <c r="CKX756" s="775"/>
      <c r="CKY756" s="775"/>
      <c r="CKZ756" s="775"/>
      <c r="CLA756" s="775"/>
      <c r="CLB756" s="775"/>
      <c r="CLC756" s="775"/>
      <c r="CLD756" s="775"/>
      <c r="CLE756" s="775"/>
      <c r="CLF756" s="775"/>
      <c r="CLG756" s="775"/>
      <c r="CLH756" s="775"/>
      <c r="CLI756" s="775"/>
      <c r="CLJ756" s="775"/>
      <c r="CLK756" s="775"/>
      <c r="CLL756" s="775"/>
      <c r="CLM756" s="775"/>
      <c r="CLN756" s="775"/>
      <c r="CLO756" s="775"/>
      <c r="CLP756" s="775"/>
      <c r="CLQ756" s="775"/>
      <c r="CLR756" s="775"/>
      <c r="CLS756" s="775"/>
      <c r="CLT756" s="775"/>
      <c r="CLU756" s="775"/>
      <c r="CLV756" s="775"/>
      <c r="CLW756" s="775"/>
      <c r="CLX756" s="775"/>
      <c r="CLY756" s="775"/>
      <c r="CLZ756" s="775"/>
      <c r="CMA756" s="775"/>
      <c r="CMB756" s="775"/>
      <c r="CMC756" s="775"/>
      <c r="CMD756" s="775"/>
      <c r="CME756" s="775"/>
      <c r="CMF756" s="775"/>
      <c r="CMG756" s="775"/>
      <c r="CMH756" s="775"/>
      <c r="CMI756" s="775"/>
      <c r="CMJ756" s="775"/>
      <c r="CMK756" s="775"/>
      <c r="CML756" s="775"/>
      <c r="CMM756" s="775"/>
      <c r="CMN756" s="775"/>
      <c r="CMO756" s="775"/>
      <c r="CMP756" s="775"/>
      <c r="CMQ756" s="775"/>
      <c r="CMR756" s="775"/>
      <c r="CMS756" s="775"/>
      <c r="CMT756" s="775"/>
      <c r="CMU756" s="775"/>
      <c r="CMV756" s="775"/>
      <c r="CMW756" s="775"/>
      <c r="CMX756" s="775"/>
      <c r="CMY756" s="775"/>
      <c r="CMZ756" s="775"/>
      <c r="CNA756" s="775"/>
      <c r="CNB756" s="775"/>
      <c r="CNC756" s="775"/>
      <c r="CND756" s="775"/>
      <c r="CNE756" s="775"/>
      <c r="CNF756" s="775"/>
      <c r="CNG756" s="775"/>
      <c r="CNH756" s="775"/>
      <c r="CNI756" s="775"/>
      <c r="CNJ756" s="775"/>
      <c r="CNK756" s="775"/>
      <c r="CNL756" s="775"/>
      <c r="CNM756" s="775"/>
      <c r="CNN756" s="775"/>
      <c r="CNO756" s="775"/>
      <c r="CNP756" s="775"/>
      <c r="CNQ756" s="775"/>
      <c r="CNR756" s="775"/>
      <c r="CNS756" s="775"/>
      <c r="CNT756" s="775"/>
      <c r="CNU756" s="775"/>
      <c r="CNV756" s="775"/>
      <c r="CNW756" s="775"/>
      <c r="CNX756" s="775"/>
      <c r="CNY756" s="775"/>
      <c r="CNZ756" s="775"/>
      <c r="COA756" s="775"/>
      <c r="COB756" s="775"/>
      <c r="COC756" s="775"/>
      <c r="COD756" s="775"/>
      <c r="COE756" s="775"/>
      <c r="COF756" s="775"/>
      <c r="COG756" s="775"/>
      <c r="COH756" s="775"/>
      <c r="COI756" s="775"/>
      <c r="COJ756" s="775"/>
      <c r="COK756" s="775"/>
      <c r="COL756" s="775"/>
      <c r="COM756" s="775"/>
      <c r="CON756" s="775"/>
      <c r="COO756" s="775"/>
      <c r="COP756" s="775"/>
      <c r="COQ756" s="775"/>
      <c r="COR756" s="775"/>
      <c r="COS756" s="775"/>
      <c r="COT756" s="775"/>
      <c r="COU756" s="775"/>
      <c r="COV756" s="775"/>
      <c r="COW756" s="775"/>
      <c r="COX756" s="775"/>
      <c r="COY756" s="775"/>
      <c r="COZ756" s="775"/>
      <c r="CPA756" s="775"/>
      <c r="CPB756" s="775"/>
      <c r="CPC756" s="775"/>
      <c r="CPD756" s="775"/>
      <c r="CPE756" s="775"/>
      <c r="CPF756" s="775"/>
      <c r="CPG756" s="775"/>
      <c r="CPH756" s="775"/>
      <c r="CPI756" s="775"/>
      <c r="CPJ756" s="775"/>
      <c r="CPK756" s="775"/>
      <c r="CPL756" s="775"/>
      <c r="CPM756" s="775"/>
      <c r="CPN756" s="775"/>
      <c r="CPO756" s="775"/>
      <c r="CPP756" s="775"/>
      <c r="CPQ756" s="775"/>
      <c r="CPR756" s="775"/>
      <c r="CPS756" s="775"/>
      <c r="CPT756" s="775"/>
      <c r="CPU756" s="775"/>
      <c r="CPV756" s="775"/>
      <c r="CPW756" s="775"/>
      <c r="CPX756" s="775"/>
      <c r="CPY756" s="775"/>
      <c r="CPZ756" s="775"/>
      <c r="CQA756" s="775"/>
      <c r="CQB756" s="775"/>
      <c r="CQC756" s="775"/>
      <c r="CQD756" s="775"/>
      <c r="CQE756" s="775"/>
      <c r="CQF756" s="775"/>
      <c r="CQG756" s="775"/>
      <c r="CQH756" s="775"/>
      <c r="CQI756" s="775"/>
      <c r="CQJ756" s="775"/>
      <c r="CQK756" s="775"/>
      <c r="CQL756" s="775"/>
      <c r="CQM756" s="775"/>
      <c r="CQN756" s="775"/>
      <c r="CQO756" s="775"/>
      <c r="CQP756" s="775"/>
      <c r="CQQ756" s="775"/>
      <c r="CQR756" s="775"/>
      <c r="CQS756" s="775"/>
      <c r="CQT756" s="775"/>
      <c r="CQU756" s="775"/>
      <c r="CQV756" s="775"/>
      <c r="CQW756" s="775"/>
      <c r="CQX756" s="775"/>
      <c r="CQY756" s="775"/>
      <c r="CQZ756" s="775"/>
      <c r="CRA756" s="775"/>
      <c r="CRB756" s="775"/>
      <c r="CRC756" s="775"/>
      <c r="CRD756" s="775"/>
      <c r="CRE756" s="775"/>
      <c r="CRF756" s="775"/>
      <c r="CRG756" s="775"/>
      <c r="CRH756" s="775"/>
      <c r="CRI756" s="775"/>
      <c r="CRJ756" s="775"/>
      <c r="CRK756" s="775"/>
      <c r="CRL756" s="775"/>
      <c r="CRM756" s="775"/>
      <c r="CRN756" s="775"/>
      <c r="CRO756" s="775"/>
      <c r="CRP756" s="775"/>
      <c r="CRQ756" s="775"/>
      <c r="CRR756" s="775"/>
      <c r="CRS756" s="775"/>
      <c r="CRT756" s="775"/>
      <c r="CRU756" s="775"/>
      <c r="CRV756" s="775"/>
      <c r="CRW756" s="775"/>
      <c r="CRX756" s="775"/>
      <c r="CRY756" s="775"/>
      <c r="CRZ756" s="775"/>
      <c r="CSA756" s="775"/>
      <c r="CSB756" s="775"/>
      <c r="CSC756" s="775"/>
      <c r="CSD756" s="775"/>
      <c r="CSE756" s="775"/>
      <c r="CSF756" s="775"/>
      <c r="CSG756" s="775"/>
      <c r="CSH756" s="775"/>
      <c r="CSI756" s="775"/>
      <c r="CSJ756" s="775"/>
      <c r="CSK756" s="775"/>
      <c r="CSL756" s="775"/>
      <c r="CSM756" s="775"/>
      <c r="CSN756" s="775"/>
      <c r="CSO756" s="775"/>
      <c r="CSP756" s="775"/>
      <c r="CSQ756" s="775"/>
      <c r="CSR756" s="775"/>
      <c r="CSS756" s="775"/>
      <c r="CST756" s="775"/>
      <c r="CSU756" s="775"/>
      <c r="CSV756" s="775"/>
      <c r="CSW756" s="775"/>
      <c r="CSX756" s="775"/>
      <c r="CSY756" s="775"/>
      <c r="CSZ756" s="775"/>
      <c r="CTA756" s="775"/>
      <c r="CTB756" s="775"/>
      <c r="CTC756" s="775"/>
      <c r="CTD756" s="775"/>
      <c r="CTE756" s="775"/>
      <c r="CTF756" s="775"/>
      <c r="CTG756" s="775"/>
      <c r="CTH756" s="775"/>
      <c r="CTI756" s="775"/>
      <c r="CTJ756" s="775"/>
      <c r="CTK756" s="775"/>
      <c r="CTL756" s="775"/>
      <c r="CTM756" s="775"/>
      <c r="CTN756" s="775"/>
      <c r="CTO756" s="775"/>
      <c r="CTP756" s="775"/>
      <c r="CTQ756" s="775"/>
      <c r="CTR756" s="775"/>
      <c r="CTS756" s="775"/>
      <c r="CTT756" s="775"/>
      <c r="CTU756" s="775"/>
      <c r="CTV756" s="775"/>
      <c r="CTW756" s="775"/>
      <c r="CTX756" s="775"/>
      <c r="CTY756" s="775"/>
      <c r="CTZ756" s="775"/>
      <c r="CUA756" s="775"/>
      <c r="CUB756" s="775"/>
      <c r="CUC756" s="775"/>
      <c r="CUD756" s="775"/>
      <c r="CUE756" s="775"/>
      <c r="CUF756" s="775"/>
      <c r="CUG756" s="775"/>
      <c r="CUH756" s="775"/>
      <c r="CUI756" s="775"/>
      <c r="CUJ756" s="775"/>
      <c r="CUK756" s="775"/>
      <c r="CUL756" s="775"/>
      <c r="CUM756" s="775"/>
      <c r="CUN756" s="775"/>
      <c r="CUO756" s="775"/>
      <c r="CUP756" s="775"/>
      <c r="CUQ756" s="775"/>
      <c r="CUR756" s="775"/>
      <c r="CUS756" s="775"/>
      <c r="CUT756" s="775"/>
      <c r="CUU756" s="775"/>
      <c r="CUV756" s="775"/>
      <c r="CUW756" s="775"/>
      <c r="CUX756" s="775"/>
      <c r="CUY756" s="775"/>
      <c r="CUZ756" s="775"/>
      <c r="CVA756" s="775"/>
      <c r="CVB756" s="775"/>
      <c r="CVC756" s="775"/>
      <c r="CVD756" s="775"/>
      <c r="CVE756" s="775"/>
      <c r="CVF756" s="775"/>
      <c r="CVG756" s="775"/>
      <c r="CVH756" s="775"/>
      <c r="CVI756" s="775"/>
      <c r="CVJ756" s="775"/>
      <c r="CVK756" s="775"/>
      <c r="CVL756" s="775"/>
      <c r="CVM756" s="775"/>
      <c r="CVN756" s="775"/>
      <c r="CVO756" s="775"/>
      <c r="CVP756" s="775"/>
      <c r="CVQ756" s="775"/>
      <c r="CVR756" s="775"/>
      <c r="CVS756" s="775"/>
      <c r="CVT756" s="775"/>
      <c r="CVU756" s="775"/>
      <c r="CVV756" s="775"/>
      <c r="CVW756" s="775"/>
      <c r="CVX756" s="775"/>
      <c r="CVY756" s="775"/>
      <c r="CVZ756" s="775"/>
      <c r="CWA756" s="775"/>
      <c r="CWB756" s="775"/>
      <c r="CWC756" s="775"/>
      <c r="CWD756" s="775"/>
      <c r="CWE756" s="775"/>
      <c r="CWF756" s="775"/>
      <c r="CWG756" s="775"/>
      <c r="CWH756" s="775"/>
      <c r="CWI756" s="775"/>
      <c r="CWJ756" s="775"/>
      <c r="CWK756" s="775"/>
      <c r="CWL756" s="775"/>
      <c r="CWM756" s="775"/>
      <c r="CWN756" s="775"/>
      <c r="CWO756" s="775"/>
      <c r="CWP756" s="775"/>
      <c r="CWQ756" s="775"/>
      <c r="CWR756" s="775"/>
      <c r="CWS756" s="775"/>
      <c r="CWT756" s="775"/>
      <c r="CWU756" s="775"/>
      <c r="CWV756" s="775"/>
      <c r="CWW756" s="775"/>
      <c r="CWX756" s="775"/>
      <c r="CWY756" s="775"/>
      <c r="CWZ756" s="775"/>
      <c r="CXA756" s="775"/>
      <c r="CXB756" s="775"/>
      <c r="CXC756" s="775"/>
      <c r="CXD756" s="775"/>
      <c r="CXE756" s="775"/>
      <c r="CXF756" s="775"/>
      <c r="CXG756" s="775"/>
      <c r="CXH756" s="775"/>
      <c r="CXI756" s="775"/>
      <c r="CXJ756" s="775"/>
      <c r="CXK756" s="775"/>
      <c r="CXL756" s="775"/>
      <c r="CXM756" s="775"/>
      <c r="CXN756" s="775"/>
      <c r="CXO756" s="775"/>
      <c r="CXP756" s="775"/>
      <c r="CXQ756" s="775"/>
      <c r="CXR756" s="775"/>
      <c r="CXS756" s="775"/>
      <c r="CXT756" s="775"/>
      <c r="CXU756" s="775"/>
      <c r="CXV756" s="775"/>
      <c r="CXW756" s="775"/>
      <c r="CXX756" s="775"/>
      <c r="CXY756" s="775"/>
      <c r="CXZ756" s="775"/>
      <c r="CYA756" s="775"/>
      <c r="CYB756" s="775"/>
      <c r="CYC756" s="775"/>
      <c r="CYD756" s="775"/>
      <c r="CYE756" s="775"/>
      <c r="CYF756" s="775"/>
      <c r="CYG756" s="775"/>
      <c r="CYH756" s="775"/>
      <c r="CYI756" s="775"/>
      <c r="CYJ756" s="775"/>
      <c r="CYK756" s="775"/>
      <c r="CYL756" s="775"/>
      <c r="CYM756" s="775"/>
      <c r="CYN756" s="775"/>
      <c r="CYO756" s="775"/>
      <c r="CYP756" s="775"/>
      <c r="CYQ756" s="775"/>
      <c r="CYR756" s="775"/>
      <c r="CYS756" s="775"/>
      <c r="CYT756" s="775"/>
      <c r="CYU756" s="775"/>
      <c r="CYV756" s="775"/>
      <c r="CYW756" s="775"/>
      <c r="CYX756" s="775"/>
      <c r="CYY756" s="775"/>
      <c r="CYZ756" s="775"/>
      <c r="CZA756" s="775"/>
      <c r="CZB756" s="775"/>
      <c r="CZC756" s="775"/>
      <c r="CZD756" s="775"/>
      <c r="CZE756" s="775"/>
      <c r="CZF756" s="775"/>
      <c r="CZG756" s="775"/>
      <c r="CZH756" s="775"/>
      <c r="CZI756" s="775"/>
      <c r="CZJ756" s="775"/>
      <c r="CZK756" s="775"/>
      <c r="CZL756" s="775"/>
      <c r="CZM756" s="775"/>
      <c r="CZN756" s="775"/>
      <c r="CZO756" s="775"/>
      <c r="CZP756" s="775"/>
      <c r="CZQ756" s="775"/>
      <c r="CZR756" s="775"/>
      <c r="CZS756" s="775"/>
      <c r="CZT756" s="775"/>
      <c r="CZU756" s="775"/>
      <c r="CZV756" s="775"/>
      <c r="CZW756" s="775"/>
      <c r="CZX756" s="775"/>
      <c r="CZY756" s="775"/>
      <c r="CZZ756" s="775"/>
      <c r="DAA756" s="775"/>
      <c r="DAB756" s="775"/>
      <c r="DAC756" s="775"/>
      <c r="DAD756" s="775"/>
      <c r="DAE756" s="775"/>
      <c r="DAF756" s="775"/>
      <c r="DAG756" s="775"/>
      <c r="DAH756" s="775"/>
      <c r="DAI756" s="775"/>
      <c r="DAJ756" s="775"/>
      <c r="DAK756" s="775"/>
      <c r="DAL756" s="775"/>
      <c r="DAM756" s="775"/>
      <c r="DAN756" s="775"/>
      <c r="DAO756" s="775"/>
      <c r="DAP756" s="775"/>
      <c r="DAQ756" s="775"/>
      <c r="DAR756" s="775"/>
      <c r="DAS756" s="775"/>
      <c r="DAT756" s="775"/>
      <c r="DAU756" s="775"/>
      <c r="DAV756" s="775"/>
      <c r="DAW756" s="775"/>
      <c r="DAX756" s="775"/>
      <c r="DAY756" s="775"/>
      <c r="DAZ756" s="775"/>
      <c r="DBA756" s="775"/>
      <c r="DBB756" s="775"/>
      <c r="DBC756" s="775"/>
      <c r="DBD756" s="775"/>
      <c r="DBE756" s="775"/>
      <c r="DBF756" s="775"/>
      <c r="DBG756" s="775"/>
      <c r="DBH756" s="775"/>
      <c r="DBI756" s="775"/>
      <c r="DBJ756" s="775"/>
      <c r="DBK756" s="775"/>
      <c r="DBL756" s="775"/>
      <c r="DBM756" s="775"/>
      <c r="DBN756" s="775"/>
      <c r="DBO756" s="775"/>
      <c r="DBP756" s="775"/>
      <c r="DBQ756" s="775"/>
      <c r="DBR756" s="775"/>
      <c r="DBS756" s="775"/>
      <c r="DBT756" s="775"/>
      <c r="DBU756" s="775"/>
      <c r="DBV756" s="775"/>
      <c r="DBW756" s="775"/>
      <c r="DBX756" s="775"/>
      <c r="DBY756" s="775"/>
      <c r="DBZ756" s="775"/>
      <c r="DCA756" s="775"/>
      <c r="DCB756" s="775"/>
      <c r="DCC756" s="775"/>
      <c r="DCD756" s="775"/>
      <c r="DCE756" s="775"/>
      <c r="DCF756" s="775"/>
      <c r="DCG756" s="775"/>
      <c r="DCH756" s="775"/>
      <c r="DCI756" s="775"/>
      <c r="DCJ756" s="775"/>
      <c r="DCK756" s="775"/>
      <c r="DCL756" s="775"/>
      <c r="DCM756" s="775"/>
      <c r="DCN756" s="775"/>
      <c r="DCO756" s="775"/>
      <c r="DCP756" s="775"/>
      <c r="DCQ756" s="775"/>
      <c r="DCR756" s="775"/>
      <c r="DCS756" s="775"/>
      <c r="DCT756" s="775"/>
      <c r="DCU756" s="775"/>
      <c r="DCV756" s="775"/>
      <c r="DCW756" s="775"/>
      <c r="DCX756" s="775"/>
      <c r="DCY756" s="775"/>
      <c r="DCZ756" s="775"/>
      <c r="DDA756" s="775"/>
      <c r="DDB756" s="775"/>
      <c r="DDC756" s="775"/>
      <c r="DDD756" s="775"/>
      <c r="DDE756" s="775"/>
      <c r="DDF756" s="775"/>
      <c r="DDG756" s="775"/>
      <c r="DDH756" s="775"/>
      <c r="DDI756" s="775"/>
      <c r="DDJ756" s="775"/>
      <c r="DDK756" s="775"/>
      <c r="DDL756" s="775"/>
      <c r="DDM756" s="775"/>
      <c r="DDN756" s="775"/>
      <c r="DDO756" s="775"/>
      <c r="DDP756" s="775"/>
      <c r="DDQ756" s="775"/>
      <c r="DDR756" s="775"/>
      <c r="DDS756" s="775"/>
      <c r="DDT756" s="775"/>
      <c r="DDU756" s="775"/>
      <c r="DDV756" s="775"/>
      <c r="DDW756" s="775"/>
      <c r="DDX756" s="775"/>
      <c r="DDY756" s="775"/>
      <c r="DDZ756" s="775"/>
      <c r="DEA756" s="775"/>
      <c r="DEB756" s="775"/>
      <c r="DEC756" s="775"/>
      <c r="DED756" s="775"/>
      <c r="DEE756" s="775"/>
      <c r="DEF756" s="775"/>
      <c r="DEG756" s="775"/>
      <c r="DEH756" s="775"/>
      <c r="DEI756" s="775"/>
      <c r="DEJ756" s="775"/>
      <c r="DEK756" s="775"/>
      <c r="DEL756" s="775"/>
      <c r="DEM756" s="775"/>
      <c r="DEN756" s="775"/>
      <c r="DEO756" s="775"/>
      <c r="DEP756" s="775"/>
      <c r="DEQ756" s="775"/>
      <c r="DER756" s="775"/>
      <c r="DES756" s="775"/>
      <c r="DET756" s="775"/>
      <c r="DEU756" s="775"/>
      <c r="DEV756" s="775"/>
      <c r="DEW756" s="775"/>
      <c r="DEX756" s="775"/>
      <c r="DEY756" s="775"/>
      <c r="DEZ756" s="775"/>
      <c r="DFA756" s="775"/>
      <c r="DFB756" s="775"/>
      <c r="DFC756" s="775"/>
      <c r="DFD756" s="775"/>
      <c r="DFE756" s="775"/>
      <c r="DFF756" s="775"/>
      <c r="DFG756" s="775"/>
      <c r="DFH756" s="775"/>
      <c r="DFI756" s="775"/>
      <c r="DFJ756" s="775"/>
      <c r="DFK756" s="775"/>
      <c r="DFL756" s="775"/>
      <c r="DFM756" s="775"/>
      <c r="DFN756" s="775"/>
      <c r="DFO756" s="775"/>
      <c r="DFP756" s="775"/>
      <c r="DFQ756" s="775"/>
      <c r="DFR756" s="775"/>
      <c r="DFS756" s="775"/>
      <c r="DFT756" s="775"/>
      <c r="DFU756" s="775"/>
      <c r="DFV756" s="775"/>
      <c r="DFW756" s="775"/>
      <c r="DFX756" s="775"/>
      <c r="DFY756" s="775"/>
      <c r="DFZ756" s="775"/>
      <c r="DGA756" s="775"/>
      <c r="DGB756" s="775"/>
      <c r="DGC756" s="775"/>
      <c r="DGD756" s="775"/>
      <c r="DGE756" s="775"/>
      <c r="DGF756" s="775"/>
      <c r="DGG756" s="775"/>
      <c r="DGH756" s="775"/>
      <c r="DGI756" s="775"/>
      <c r="DGJ756" s="775"/>
      <c r="DGK756" s="775"/>
      <c r="DGL756" s="775"/>
      <c r="DGM756" s="775"/>
      <c r="DGN756" s="775"/>
      <c r="DGO756" s="775"/>
      <c r="DGP756" s="775"/>
      <c r="DGQ756" s="775"/>
      <c r="DGR756" s="775"/>
      <c r="DGS756" s="775"/>
      <c r="DGT756" s="775"/>
      <c r="DGU756" s="775"/>
      <c r="DGV756" s="775"/>
      <c r="DGW756" s="775"/>
      <c r="DGX756" s="775"/>
      <c r="DGY756" s="775"/>
      <c r="DGZ756" s="775"/>
      <c r="DHA756" s="775"/>
      <c r="DHB756" s="775"/>
      <c r="DHC756" s="775"/>
      <c r="DHD756" s="775"/>
      <c r="DHE756" s="775"/>
      <c r="DHF756" s="775"/>
      <c r="DHG756" s="775"/>
      <c r="DHH756" s="775"/>
      <c r="DHI756" s="775"/>
      <c r="DHJ756" s="775"/>
      <c r="DHK756" s="775"/>
      <c r="DHL756" s="775"/>
      <c r="DHM756" s="775"/>
      <c r="DHN756" s="775"/>
      <c r="DHO756" s="775"/>
      <c r="DHP756" s="775"/>
      <c r="DHQ756" s="775"/>
      <c r="DHR756" s="775"/>
      <c r="DHS756" s="775"/>
      <c r="DHT756" s="775"/>
      <c r="DHU756" s="775"/>
      <c r="DHV756" s="775"/>
      <c r="DHW756" s="775"/>
      <c r="DHX756" s="775"/>
      <c r="DHY756" s="775"/>
      <c r="DHZ756" s="775"/>
      <c r="DIA756" s="775"/>
      <c r="DIB756" s="775"/>
      <c r="DIC756" s="775"/>
      <c r="DID756" s="775"/>
      <c r="DIE756" s="775"/>
      <c r="DIF756" s="775"/>
      <c r="DIG756" s="775"/>
      <c r="DIH756" s="775"/>
      <c r="DII756" s="775"/>
      <c r="DIJ756" s="775"/>
      <c r="DIK756" s="775"/>
      <c r="DIL756" s="775"/>
      <c r="DIM756" s="775"/>
      <c r="DIN756" s="775"/>
      <c r="DIO756" s="775"/>
      <c r="DIP756" s="775"/>
      <c r="DIQ756" s="775"/>
      <c r="DIR756" s="775"/>
      <c r="DIS756" s="775"/>
      <c r="DIT756" s="775"/>
      <c r="DIU756" s="775"/>
      <c r="DIV756" s="775"/>
      <c r="DIW756" s="775"/>
      <c r="DIX756" s="775"/>
      <c r="DIY756" s="775"/>
      <c r="DIZ756" s="775"/>
      <c r="DJA756" s="775"/>
      <c r="DJB756" s="775"/>
      <c r="DJC756" s="775"/>
      <c r="DJD756" s="775"/>
      <c r="DJE756" s="775"/>
      <c r="DJF756" s="775"/>
      <c r="DJG756" s="775"/>
      <c r="DJH756" s="775"/>
      <c r="DJI756" s="775"/>
      <c r="DJJ756" s="775"/>
      <c r="DJK756" s="775"/>
      <c r="DJL756" s="775"/>
      <c r="DJM756" s="775"/>
      <c r="DJN756" s="775"/>
      <c r="DJO756" s="775"/>
      <c r="DJP756" s="775"/>
      <c r="DJQ756" s="775"/>
      <c r="DJR756" s="775"/>
      <c r="DJS756" s="775"/>
      <c r="DJT756" s="775"/>
      <c r="DJU756" s="775"/>
      <c r="DJV756" s="775"/>
      <c r="DJW756" s="775"/>
      <c r="DJX756" s="775"/>
      <c r="DJY756" s="775"/>
      <c r="DJZ756" s="775"/>
      <c r="DKA756" s="775"/>
      <c r="DKB756" s="775"/>
      <c r="DKC756" s="775"/>
      <c r="DKD756" s="775"/>
      <c r="DKE756" s="775"/>
      <c r="DKF756" s="775"/>
      <c r="DKG756" s="775"/>
      <c r="DKH756" s="775"/>
      <c r="DKI756" s="775"/>
      <c r="DKJ756" s="775"/>
      <c r="DKK756" s="775"/>
      <c r="DKL756" s="775"/>
      <c r="DKM756" s="775"/>
      <c r="DKN756" s="775"/>
      <c r="DKO756" s="775"/>
      <c r="DKP756" s="775"/>
      <c r="DKQ756" s="775"/>
      <c r="DKR756" s="775"/>
      <c r="DKS756" s="775"/>
      <c r="DKT756" s="775"/>
      <c r="DKU756" s="775"/>
      <c r="DKV756" s="775"/>
      <c r="DKW756" s="775"/>
      <c r="DKX756" s="775"/>
      <c r="DKY756" s="775"/>
      <c r="DKZ756" s="775"/>
      <c r="DLA756" s="775"/>
      <c r="DLB756" s="775"/>
      <c r="DLC756" s="775"/>
      <c r="DLD756" s="775"/>
      <c r="DLE756" s="775"/>
      <c r="DLF756" s="775"/>
      <c r="DLG756" s="775"/>
      <c r="DLH756" s="775"/>
      <c r="DLI756" s="775"/>
      <c r="DLJ756" s="775"/>
      <c r="DLK756" s="775"/>
      <c r="DLL756" s="775"/>
      <c r="DLM756" s="775"/>
      <c r="DLN756" s="775"/>
      <c r="DLO756" s="775"/>
      <c r="DLP756" s="775"/>
      <c r="DLQ756" s="775"/>
      <c r="DLR756" s="775"/>
      <c r="DLS756" s="775"/>
      <c r="DLT756" s="775"/>
      <c r="DLU756" s="775"/>
      <c r="DLV756" s="775"/>
      <c r="DLW756" s="775"/>
      <c r="DLX756" s="775"/>
      <c r="DLY756" s="775"/>
      <c r="DLZ756" s="775"/>
      <c r="DMA756" s="775"/>
      <c r="DMB756" s="775"/>
      <c r="DMC756" s="775"/>
      <c r="DMD756" s="775"/>
      <c r="DME756" s="775"/>
      <c r="DMF756" s="775"/>
      <c r="DMG756" s="775"/>
      <c r="DMH756" s="775"/>
      <c r="DMI756" s="775"/>
      <c r="DMJ756" s="775"/>
      <c r="DMK756" s="775"/>
      <c r="DML756" s="775"/>
      <c r="DMM756" s="775"/>
      <c r="DMN756" s="775"/>
      <c r="DMO756" s="775"/>
      <c r="DMP756" s="775"/>
      <c r="DMQ756" s="775"/>
      <c r="DMR756" s="775"/>
      <c r="DMS756" s="775"/>
      <c r="DMT756" s="775"/>
      <c r="DMU756" s="775"/>
      <c r="DMV756" s="775"/>
      <c r="DMW756" s="775"/>
      <c r="DMX756" s="775"/>
      <c r="DMY756" s="775"/>
      <c r="DMZ756" s="775"/>
      <c r="DNA756" s="775"/>
      <c r="DNB756" s="775"/>
      <c r="DNC756" s="775"/>
      <c r="DND756" s="775"/>
      <c r="DNE756" s="775"/>
      <c r="DNF756" s="775"/>
      <c r="DNG756" s="775"/>
      <c r="DNH756" s="775"/>
      <c r="DNI756" s="775"/>
      <c r="DNJ756" s="775"/>
      <c r="DNK756" s="775"/>
      <c r="DNL756" s="775"/>
      <c r="DNM756" s="775"/>
      <c r="DNN756" s="775"/>
      <c r="DNO756" s="775"/>
      <c r="DNP756" s="775"/>
      <c r="DNQ756" s="775"/>
      <c r="DNR756" s="775"/>
      <c r="DNS756" s="775"/>
      <c r="DNT756" s="775"/>
      <c r="DNU756" s="775"/>
      <c r="DNV756" s="775"/>
      <c r="DNW756" s="775"/>
      <c r="DNX756" s="775"/>
      <c r="DNY756" s="775"/>
      <c r="DNZ756" s="775"/>
      <c r="DOA756" s="775"/>
      <c r="DOB756" s="775"/>
      <c r="DOC756" s="775"/>
      <c r="DOD756" s="775"/>
      <c r="DOE756" s="775"/>
      <c r="DOF756" s="775"/>
      <c r="DOG756" s="775"/>
      <c r="DOH756" s="775"/>
      <c r="DOI756" s="775"/>
      <c r="DOJ756" s="775"/>
      <c r="DOK756" s="775"/>
      <c r="DOL756" s="775"/>
      <c r="DOM756" s="775"/>
      <c r="DON756" s="775"/>
      <c r="DOO756" s="775"/>
      <c r="DOP756" s="775"/>
      <c r="DOQ756" s="775"/>
      <c r="DOR756" s="775"/>
      <c r="DOS756" s="775"/>
      <c r="DOT756" s="775"/>
      <c r="DOU756" s="775"/>
      <c r="DOV756" s="775"/>
      <c r="DOW756" s="775"/>
      <c r="DOX756" s="775"/>
      <c r="DOY756" s="775"/>
      <c r="DOZ756" s="775"/>
      <c r="DPA756" s="775"/>
      <c r="DPB756" s="775"/>
      <c r="DPC756" s="775"/>
      <c r="DPD756" s="775"/>
      <c r="DPE756" s="775"/>
      <c r="DPF756" s="775"/>
      <c r="DPG756" s="775"/>
      <c r="DPH756" s="775"/>
      <c r="DPI756" s="775"/>
      <c r="DPJ756" s="775"/>
      <c r="DPK756" s="775"/>
      <c r="DPL756" s="775"/>
      <c r="DPM756" s="775"/>
      <c r="DPN756" s="775"/>
      <c r="DPO756" s="775"/>
      <c r="DPP756" s="775"/>
      <c r="DPQ756" s="775"/>
      <c r="DPR756" s="775"/>
      <c r="DPS756" s="775"/>
      <c r="DPT756" s="775"/>
      <c r="DPU756" s="775"/>
      <c r="DPV756" s="775"/>
      <c r="DPW756" s="775"/>
      <c r="DPX756" s="775"/>
      <c r="DPY756" s="775"/>
      <c r="DPZ756" s="775"/>
      <c r="DQA756" s="775"/>
      <c r="DQB756" s="775"/>
      <c r="DQC756" s="775"/>
      <c r="DQD756" s="775"/>
      <c r="DQE756" s="775"/>
      <c r="DQF756" s="775"/>
      <c r="DQG756" s="775"/>
      <c r="DQH756" s="775"/>
      <c r="DQI756" s="775"/>
      <c r="DQJ756" s="775"/>
      <c r="DQK756" s="775"/>
      <c r="DQL756" s="775"/>
      <c r="DQM756" s="775"/>
      <c r="DQN756" s="775"/>
      <c r="DQO756" s="775"/>
      <c r="DQP756" s="775"/>
      <c r="DQQ756" s="775"/>
      <c r="DQR756" s="775"/>
      <c r="DQS756" s="775"/>
      <c r="DQT756" s="775"/>
      <c r="DQU756" s="775"/>
      <c r="DQV756" s="775"/>
      <c r="DQW756" s="775"/>
      <c r="DQX756" s="775"/>
      <c r="DQY756" s="775"/>
      <c r="DQZ756" s="775"/>
      <c r="DRA756" s="775"/>
      <c r="DRB756" s="775"/>
      <c r="DRC756" s="775"/>
      <c r="DRD756" s="775"/>
      <c r="DRE756" s="775"/>
      <c r="DRF756" s="775"/>
      <c r="DRG756" s="775"/>
      <c r="DRH756" s="775"/>
      <c r="DRI756" s="775"/>
      <c r="DRJ756" s="775"/>
      <c r="DRK756" s="775"/>
      <c r="DRL756" s="775"/>
      <c r="DRM756" s="775"/>
      <c r="DRN756" s="775"/>
      <c r="DRO756" s="775"/>
      <c r="DRP756" s="775"/>
      <c r="DRQ756" s="775"/>
      <c r="DRR756" s="775"/>
      <c r="DRS756" s="775"/>
      <c r="DRT756" s="775"/>
      <c r="DRU756" s="775"/>
      <c r="DRV756" s="775"/>
      <c r="DRW756" s="775"/>
      <c r="DRX756" s="775"/>
      <c r="DRY756" s="775"/>
      <c r="DRZ756" s="775"/>
      <c r="DSA756" s="775"/>
      <c r="DSB756" s="775"/>
      <c r="DSC756" s="775"/>
      <c r="DSD756" s="775"/>
      <c r="DSE756" s="775"/>
      <c r="DSF756" s="775"/>
      <c r="DSG756" s="775"/>
      <c r="DSH756" s="775"/>
      <c r="DSI756" s="775"/>
      <c r="DSJ756" s="775"/>
      <c r="DSK756" s="775"/>
      <c r="DSL756" s="775"/>
      <c r="DSM756" s="775"/>
      <c r="DSN756" s="775"/>
      <c r="DSO756" s="775"/>
      <c r="DSP756" s="775"/>
      <c r="DSQ756" s="775"/>
      <c r="DSR756" s="775"/>
      <c r="DSS756" s="775"/>
      <c r="DST756" s="775"/>
      <c r="DSU756" s="775"/>
      <c r="DSV756" s="775"/>
      <c r="DSW756" s="775"/>
      <c r="DSX756" s="775"/>
      <c r="DSY756" s="775"/>
      <c r="DSZ756" s="775"/>
      <c r="DTA756" s="775"/>
      <c r="DTB756" s="775"/>
      <c r="DTC756" s="775"/>
      <c r="DTD756" s="775"/>
      <c r="DTE756" s="775"/>
      <c r="DTF756" s="775"/>
      <c r="DTG756" s="775"/>
      <c r="DTH756" s="775"/>
      <c r="DTI756" s="775"/>
      <c r="DTJ756" s="775"/>
      <c r="DTK756" s="775"/>
      <c r="DTL756" s="775"/>
      <c r="DTM756" s="775"/>
      <c r="DTN756" s="775"/>
      <c r="DTO756" s="775"/>
      <c r="DTP756" s="775"/>
      <c r="DTQ756" s="775"/>
      <c r="DTR756" s="775"/>
      <c r="DTS756" s="775"/>
      <c r="DTT756" s="775"/>
      <c r="DTU756" s="775"/>
      <c r="DTV756" s="775"/>
      <c r="DTW756" s="775"/>
      <c r="DTX756" s="775"/>
      <c r="DTY756" s="775"/>
      <c r="DTZ756" s="775"/>
      <c r="DUA756" s="775"/>
      <c r="DUB756" s="775"/>
      <c r="DUC756" s="775"/>
      <c r="DUD756" s="775"/>
      <c r="DUE756" s="775"/>
      <c r="DUF756" s="775"/>
      <c r="DUG756" s="775"/>
      <c r="DUH756" s="775"/>
      <c r="DUI756" s="775"/>
      <c r="DUJ756" s="775"/>
      <c r="DUK756" s="775"/>
      <c r="DUL756" s="775"/>
      <c r="DUM756" s="775"/>
      <c r="DUN756" s="775"/>
      <c r="DUO756" s="775"/>
      <c r="DUP756" s="775"/>
      <c r="DUQ756" s="775"/>
      <c r="DUR756" s="775"/>
      <c r="DUS756" s="775"/>
      <c r="DUT756" s="775"/>
      <c r="DUU756" s="775"/>
      <c r="DUV756" s="775"/>
      <c r="DUW756" s="775"/>
      <c r="DUX756" s="775"/>
      <c r="DUY756" s="775"/>
      <c r="DUZ756" s="775"/>
      <c r="DVA756" s="775"/>
      <c r="DVB756" s="775"/>
      <c r="DVC756" s="775"/>
      <c r="DVD756" s="775"/>
      <c r="DVE756" s="775"/>
      <c r="DVF756" s="775"/>
      <c r="DVG756" s="775"/>
      <c r="DVH756" s="775"/>
      <c r="DVI756" s="775"/>
      <c r="DVJ756" s="775"/>
      <c r="DVK756" s="775"/>
      <c r="DVL756" s="775"/>
      <c r="DVM756" s="775"/>
      <c r="DVN756" s="775"/>
      <c r="DVO756" s="775"/>
      <c r="DVP756" s="775"/>
      <c r="DVQ756" s="775"/>
      <c r="DVR756" s="775"/>
      <c r="DVS756" s="775"/>
      <c r="DVT756" s="775"/>
      <c r="DVU756" s="775"/>
      <c r="DVV756" s="775"/>
      <c r="DVW756" s="775"/>
      <c r="DVX756" s="775"/>
      <c r="DVY756" s="775"/>
      <c r="DVZ756" s="775"/>
      <c r="DWA756" s="775"/>
      <c r="DWB756" s="775"/>
      <c r="DWC756" s="775"/>
      <c r="DWD756" s="775"/>
      <c r="DWE756" s="775"/>
      <c r="DWF756" s="775"/>
      <c r="DWG756" s="775"/>
      <c r="DWH756" s="775"/>
      <c r="DWI756" s="775"/>
      <c r="DWJ756" s="775"/>
      <c r="DWK756" s="775"/>
      <c r="DWL756" s="775"/>
      <c r="DWM756" s="775"/>
      <c r="DWN756" s="775"/>
      <c r="DWO756" s="775"/>
      <c r="DWP756" s="775"/>
      <c r="DWQ756" s="775"/>
      <c r="DWR756" s="775"/>
      <c r="DWS756" s="775"/>
      <c r="DWT756" s="775"/>
      <c r="DWU756" s="775"/>
      <c r="DWV756" s="775"/>
      <c r="DWW756" s="775"/>
      <c r="DWX756" s="775"/>
      <c r="DWY756" s="775"/>
      <c r="DWZ756" s="775"/>
      <c r="DXA756" s="775"/>
      <c r="DXB756" s="775"/>
      <c r="DXC756" s="775"/>
      <c r="DXD756" s="775"/>
      <c r="DXE756" s="775"/>
      <c r="DXF756" s="775"/>
      <c r="DXG756" s="775"/>
      <c r="DXH756" s="775"/>
      <c r="DXI756" s="775"/>
      <c r="DXJ756" s="775"/>
      <c r="DXK756" s="775"/>
      <c r="DXL756" s="775"/>
      <c r="DXM756" s="775"/>
      <c r="DXN756" s="775"/>
      <c r="DXO756" s="775"/>
      <c r="DXP756" s="775"/>
      <c r="DXQ756" s="775"/>
      <c r="DXR756" s="775"/>
      <c r="DXS756" s="775"/>
      <c r="DXT756" s="775"/>
      <c r="DXU756" s="775"/>
      <c r="DXV756" s="775"/>
      <c r="DXW756" s="775"/>
      <c r="DXX756" s="775"/>
      <c r="DXY756" s="775"/>
      <c r="DXZ756" s="775"/>
      <c r="DYA756" s="775"/>
      <c r="DYB756" s="775"/>
      <c r="DYC756" s="775"/>
      <c r="DYD756" s="775"/>
      <c r="DYE756" s="775"/>
      <c r="DYF756" s="775"/>
      <c r="DYG756" s="775"/>
      <c r="DYH756" s="775"/>
      <c r="DYI756" s="775"/>
      <c r="DYJ756" s="775"/>
      <c r="DYK756" s="775"/>
      <c r="DYL756" s="775"/>
      <c r="DYM756" s="775"/>
      <c r="DYN756" s="775"/>
      <c r="DYO756" s="775"/>
      <c r="DYP756" s="775"/>
      <c r="DYQ756" s="775"/>
      <c r="DYR756" s="775"/>
      <c r="DYS756" s="775"/>
      <c r="DYT756" s="775"/>
      <c r="DYU756" s="775"/>
      <c r="DYV756" s="775"/>
      <c r="DYW756" s="775"/>
      <c r="DYX756" s="775"/>
      <c r="DYY756" s="775"/>
      <c r="DYZ756" s="775"/>
      <c r="DZA756" s="775"/>
      <c r="DZB756" s="775"/>
      <c r="DZC756" s="775"/>
      <c r="DZD756" s="775"/>
      <c r="DZE756" s="775"/>
      <c r="DZF756" s="775"/>
      <c r="DZG756" s="775"/>
      <c r="DZH756" s="775"/>
      <c r="DZI756" s="775"/>
      <c r="DZJ756" s="775"/>
      <c r="DZK756" s="775"/>
      <c r="DZL756" s="775"/>
      <c r="DZM756" s="775"/>
      <c r="DZN756" s="775"/>
      <c r="DZO756" s="775"/>
      <c r="DZP756" s="775"/>
      <c r="DZQ756" s="775"/>
      <c r="DZR756" s="775"/>
      <c r="DZS756" s="775"/>
      <c r="DZT756" s="775"/>
      <c r="DZU756" s="775"/>
      <c r="DZV756" s="775"/>
      <c r="DZW756" s="775"/>
      <c r="DZX756" s="775"/>
      <c r="DZY756" s="775"/>
      <c r="DZZ756" s="775"/>
      <c r="EAA756" s="775"/>
      <c r="EAB756" s="775"/>
      <c r="EAC756" s="775"/>
      <c r="EAD756" s="775"/>
      <c r="EAE756" s="775"/>
      <c r="EAF756" s="775"/>
      <c r="EAG756" s="775"/>
      <c r="EAH756" s="775"/>
      <c r="EAI756" s="775"/>
      <c r="EAJ756" s="775"/>
      <c r="EAK756" s="775"/>
      <c r="EAL756" s="775"/>
      <c r="EAM756" s="775"/>
      <c r="EAN756" s="775"/>
      <c r="EAO756" s="775"/>
      <c r="EAP756" s="775"/>
      <c r="EAQ756" s="775"/>
      <c r="EAR756" s="775"/>
      <c r="EAS756" s="775"/>
      <c r="EAT756" s="775"/>
      <c r="EAU756" s="775"/>
      <c r="EAV756" s="775"/>
      <c r="EAW756" s="775"/>
      <c r="EAX756" s="775"/>
      <c r="EAY756" s="775"/>
      <c r="EAZ756" s="775"/>
      <c r="EBA756" s="775"/>
      <c r="EBB756" s="775"/>
      <c r="EBC756" s="775"/>
      <c r="EBD756" s="775"/>
      <c r="EBE756" s="775"/>
      <c r="EBF756" s="775"/>
      <c r="EBG756" s="775"/>
      <c r="EBH756" s="775"/>
      <c r="EBI756" s="775"/>
      <c r="EBJ756" s="775"/>
      <c r="EBK756" s="775"/>
      <c r="EBL756" s="775"/>
      <c r="EBM756" s="775"/>
      <c r="EBN756" s="775"/>
      <c r="EBO756" s="775"/>
      <c r="EBP756" s="775"/>
      <c r="EBQ756" s="775"/>
      <c r="EBR756" s="775"/>
      <c r="EBS756" s="775"/>
      <c r="EBT756" s="775"/>
      <c r="EBU756" s="775"/>
      <c r="EBV756" s="775"/>
      <c r="EBW756" s="775"/>
      <c r="EBX756" s="775"/>
      <c r="EBY756" s="775"/>
      <c r="EBZ756" s="775"/>
      <c r="ECA756" s="775"/>
      <c r="ECB756" s="775"/>
      <c r="ECC756" s="775"/>
      <c r="ECD756" s="775"/>
      <c r="ECE756" s="775"/>
      <c r="ECF756" s="775"/>
      <c r="ECG756" s="775"/>
      <c r="ECH756" s="775"/>
      <c r="ECI756" s="775"/>
      <c r="ECJ756" s="775"/>
      <c r="ECK756" s="775"/>
      <c r="ECL756" s="775"/>
      <c r="ECM756" s="775"/>
      <c r="ECN756" s="775"/>
      <c r="ECO756" s="775"/>
      <c r="ECP756" s="775"/>
      <c r="ECQ756" s="775"/>
      <c r="ECR756" s="775"/>
      <c r="ECS756" s="775"/>
      <c r="ECT756" s="775"/>
      <c r="ECU756" s="775"/>
      <c r="ECV756" s="775"/>
      <c r="ECW756" s="775"/>
      <c r="ECX756" s="775"/>
      <c r="ECY756" s="775"/>
      <c r="ECZ756" s="775"/>
      <c r="EDA756" s="775"/>
      <c r="EDB756" s="775"/>
      <c r="EDC756" s="775"/>
      <c r="EDD756" s="775"/>
      <c r="EDE756" s="775"/>
      <c r="EDF756" s="775"/>
      <c r="EDG756" s="775"/>
      <c r="EDH756" s="775"/>
      <c r="EDI756" s="775"/>
      <c r="EDJ756" s="775"/>
      <c r="EDK756" s="775"/>
      <c r="EDL756" s="775"/>
      <c r="EDM756" s="775"/>
      <c r="EDN756" s="775"/>
      <c r="EDO756" s="775"/>
      <c r="EDP756" s="775"/>
      <c r="EDQ756" s="775"/>
      <c r="EDR756" s="775"/>
      <c r="EDS756" s="775"/>
      <c r="EDT756" s="775"/>
      <c r="EDU756" s="775"/>
      <c r="EDV756" s="775"/>
      <c r="EDW756" s="775"/>
      <c r="EDX756" s="775"/>
      <c r="EDY756" s="775"/>
      <c r="EDZ756" s="775"/>
      <c r="EEA756" s="775"/>
      <c r="EEB756" s="775"/>
      <c r="EEC756" s="775"/>
      <c r="EED756" s="775"/>
      <c r="EEE756" s="775"/>
      <c r="EEF756" s="775"/>
      <c r="EEG756" s="775"/>
      <c r="EEH756" s="775"/>
      <c r="EEI756" s="775"/>
      <c r="EEJ756" s="775"/>
      <c r="EEK756" s="775"/>
      <c r="EEL756" s="775"/>
      <c r="EEM756" s="775"/>
      <c r="EEN756" s="775"/>
      <c r="EEO756" s="775"/>
      <c r="EEP756" s="775"/>
      <c r="EEQ756" s="775"/>
      <c r="EER756" s="775"/>
      <c r="EES756" s="775"/>
      <c r="EET756" s="775"/>
      <c r="EEU756" s="775"/>
      <c r="EEV756" s="775"/>
      <c r="EEW756" s="775"/>
      <c r="EEX756" s="775"/>
      <c r="EEY756" s="775"/>
      <c r="EEZ756" s="775"/>
      <c r="EFA756" s="775"/>
      <c r="EFB756" s="775"/>
      <c r="EFC756" s="775"/>
      <c r="EFD756" s="775"/>
      <c r="EFE756" s="775"/>
      <c r="EFF756" s="775"/>
      <c r="EFG756" s="775"/>
      <c r="EFH756" s="775"/>
      <c r="EFI756" s="775"/>
      <c r="EFJ756" s="775"/>
      <c r="EFK756" s="775"/>
      <c r="EFL756" s="775"/>
      <c r="EFM756" s="775"/>
      <c r="EFN756" s="775"/>
      <c r="EFO756" s="775"/>
      <c r="EFP756" s="775"/>
      <c r="EFQ756" s="775"/>
      <c r="EFR756" s="775"/>
      <c r="EFS756" s="775"/>
      <c r="EFT756" s="775"/>
      <c r="EFU756" s="775"/>
      <c r="EFV756" s="775"/>
      <c r="EFW756" s="775"/>
      <c r="EFX756" s="775"/>
      <c r="EFY756" s="775"/>
      <c r="EFZ756" s="775"/>
      <c r="EGA756" s="775"/>
      <c r="EGB756" s="775"/>
      <c r="EGC756" s="775"/>
      <c r="EGD756" s="775"/>
      <c r="EGE756" s="775"/>
      <c r="EGF756" s="775"/>
      <c r="EGG756" s="775"/>
      <c r="EGH756" s="775"/>
      <c r="EGI756" s="775"/>
      <c r="EGJ756" s="775"/>
      <c r="EGK756" s="775"/>
      <c r="EGL756" s="775"/>
      <c r="EGM756" s="775"/>
      <c r="EGN756" s="775"/>
      <c r="EGO756" s="775"/>
      <c r="EGP756" s="775"/>
      <c r="EGQ756" s="775"/>
      <c r="EGR756" s="775"/>
      <c r="EGS756" s="775"/>
      <c r="EGT756" s="775"/>
      <c r="EGU756" s="775"/>
      <c r="EGV756" s="775"/>
      <c r="EGW756" s="775"/>
      <c r="EGX756" s="775"/>
      <c r="EGY756" s="775"/>
      <c r="EGZ756" s="775"/>
      <c r="EHA756" s="775"/>
      <c r="EHB756" s="775"/>
      <c r="EHC756" s="775"/>
      <c r="EHD756" s="775"/>
      <c r="EHE756" s="775"/>
      <c r="EHF756" s="775"/>
      <c r="EHG756" s="775"/>
      <c r="EHH756" s="775"/>
      <c r="EHI756" s="775"/>
      <c r="EHJ756" s="775"/>
      <c r="EHK756" s="775"/>
      <c r="EHL756" s="775"/>
      <c r="EHM756" s="775"/>
      <c r="EHN756" s="775"/>
      <c r="EHO756" s="775"/>
      <c r="EHP756" s="775"/>
      <c r="EHQ756" s="775"/>
      <c r="EHR756" s="775"/>
      <c r="EHS756" s="775"/>
      <c r="EHT756" s="775"/>
      <c r="EHU756" s="775"/>
      <c r="EHV756" s="775"/>
      <c r="EHW756" s="775"/>
      <c r="EHX756" s="775"/>
      <c r="EHY756" s="775"/>
      <c r="EHZ756" s="775"/>
      <c r="EIA756" s="775"/>
      <c r="EIB756" s="775"/>
      <c r="EIC756" s="775"/>
      <c r="EID756" s="775"/>
      <c r="EIE756" s="775"/>
      <c r="EIF756" s="775"/>
      <c r="EIG756" s="775"/>
      <c r="EIH756" s="775"/>
      <c r="EII756" s="775"/>
      <c r="EIJ756" s="775"/>
      <c r="EIK756" s="775"/>
      <c r="EIL756" s="775"/>
      <c r="EIM756" s="775"/>
      <c r="EIN756" s="775"/>
      <c r="EIO756" s="775"/>
      <c r="EIP756" s="775"/>
      <c r="EIQ756" s="775"/>
      <c r="EIR756" s="775"/>
      <c r="EIS756" s="775"/>
      <c r="EIT756" s="775"/>
      <c r="EIU756" s="775"/>
      <c r="EIV756" s="775"/>
      <c r="EIW756" s="775"/>
      <c r="EIX756" s="775"/>
      <c r="EIY756" s="775"/>
      <c r="EIZ756" s="775"/>
      <c r="EJA756" s="775"/>
      <c r="EJB756" s="775"/>
      <c r="EJC756" s="775"/>
      <c r="EJD756" s="775"/>
      <c r="EJE756" s="775"/>
      <c r="EJF756" s="775"/>
      <c r="EJG756" s="775"/>
      <c r="EJH756" s="775"/>
      <c r="EJI756" s="775"/>
      <c r="EJJ756" s="775"/>
      <c r="EJK756" s="775"/>
      <c r="EJL756" s="775"/>
      <c r="EJM756" s="775"/>
      <c r="EJN756" s="775"/>
      <c r="EJO756" s="775"/>
      <c r="EJP756" s="775"/>
      <c r="EJQ756" s="775"/>
      <c r="EJR756" s="775"/>
      <c r="EJS756" s="775"/>
      <c r="EJT756" s="775"/>
      <c r="EJU756" s="775"/>
      <c r="EJV756" s="775"/>
      <c r="EJW756" s="775"/>
      <c r="EJX756" s="775"/>
      <c r="EJY756" s="775"/>
      <c r="EJZ756" s="775"/>
      <c r="EKA756" s="775"/>
      <c r="EKB756" s="775"/>
      <c r="EKC756" s="775"/>
      <c r="EKD756" s="775"/>
      <c r="EKE756" s="775"/>
      <c r="EKF756" s="775"/>
      <c r="EKG756" s="775"/>
      <c r="EKH756" s="775"/>
      <c r="EKI756" s="775"/>
      <c r="EKJ756" s="775"/>
      <c r="EKK756" s="775"/>
      <c r="EKL756" s="775"/>
      <c r="EKM756" s="775"/>
      <c r="EKN756" s="775"/>
      <c r="EKO756" s="775"/>
      <c r="EKP756" s="775"/>
      <c r="EKQ756" s="775"/>
      <c r="EKR756" s="775"/>
      <c r="EKS756" s="775"/>
      <c r="EKT756" s="775"/>
      <c r="EKU756" s="775"/>
      <c r="EKV756" s="775"/>
      <c r="EKW756" s="775"/>
      <c r="EKX756" s="775"/>
      <c r="EKY756" s="775"/>
      <c r="EKZ756" s="775"/>
      <c r="ELA756" s="775"/>
      <c r="ELB756" s="775"/>
      <c r="ELC756" s="775"/>
      <c r="ELD756" s="775"/>
      <c r="ELE756" s="775"/>
      <c r="ELF756" s="775"/>
      <c r="ELG756" s="775"/>
      <c r="ELH756" s="775"/>
      <c r="ELI756" s="775"/>
      <c r="ELJ756" s="775"/>
      <c r="ELK756" s="775"/>
      <c r="ELL756" s="775"/>
      <c r="ELM756" s="775"/>
      <c r="ELN756" s="775"/>
      <c r="ELO756" s="775"/>
      <c r="ELP756" s="775"/>
      <c r="ELQ756" s="775"/>
      <c r="ELR756" s="775"/>
      <c r="ELS756" s="775"/>
      <c r="ELT756" s="775"/>
      <c r="ELU756" s="775"/>
      <c r="ELV756" s="775"/>
      <c r="ELW756" s="775"/>
      <c r="ELX756" s="775"/>
      <c r="ELY756" s="775"/>
      <c r="ELZ756" s="775"/>
      <c r="EMA756" s="775"/>
      <c r="EMB756" s="775"/>
      <c r="EMC756" s="775"/>
      <c r="EMD756" s="775"/>
      <c r="EME756" s="775"/>
      <c r="EMF756" s="775"/>
      <c r="EMG756" s="775"/>
      <c r="EMH756" s="775"/>
      <c r="EMI756" s="775"/>
      <c r="EMJ756" s="775"/>
      <c r="EMK756" s="775"/>
      <c r="EML756" s="775"/>
      <c r="EMM756" s="775"/>
      <c r="EMN756" s="775"/>
      <c r="EMO756" s="775"/>
      <c r="EMP756" s="775"/>
      <c r="EMQ756" s="775"/>
      <c r="EMR756" s="775"/>
      <c r="EMS756" s="775"/>
      <c r="EMT756" s="775"/>
      <c r="EMU756" s="775"/>
      <c r="EMV756" s="775"/>
      <c r="EMW756" s="775"/>
      <c r="EMX756" s="775"/>
      <c r="EMY756" s="775"/>
      <c r="EMZ756" s="775"/>
      <c r="ENA756" s="775"/>
      <c r="ENB756" s="775"/>
      <c r="ENC756" s="775"/>
      <c r="END756" s="775"/>
      <c r="ENE756" s="775"/>
      <c r="ENF756" s="775"/>
      <c r="ENG756" s="775"/>
      <c r="ENH756" s="775"/>
      <c r="ENI756" s="775"/>
      <c r="ENJ756" s="775"/>
      <c r="ENK756" s="775"/>
      <c r="ENL756" s="775"/>
      <c r="ENM756" s="775"/>
      <c r="ENN756" s="775"/>
      <c r="ENO756" s="775"/>
      <c r="ENP756" s="775"/>
      <c r="ENQ756" s="775"/>
      <c r="ENR756" s="775"/>
      <c r="ENS756" s="775"/>
      <c r="ENT756" s="775"/>
      <c r="ENU756" s="775"/>
      <c r="ENV756" s="775"/>
      <c r="ENW756" s="775"/>
      <c r="ENX756" s="775"/>
      <c r="ENY756" s="775"/>
      <c r="ENZ756" s="775"/>
      <c r="EOA756" s="775"/>
      <c r="EOB756" s="775"/>
      <c r="EOC756" s="775"/>
      <c r="EOD756" s="775"/>
      <c r="EOE756" s="775"/>
      <c r="EOF756" s="775"/>
      <c r="EOG756" s="775"/>
      <c r="EOH756" s="775"/>
      <c r="EOI756" s="775"/>
      <c r="EOJ756" s="775"/>
      <c r="EOK756" s="775"/>
      <c r="EOL756" s="775"/>
      <c r="EOM756" s="775"/>
      <c r="EON756" s="775"/>
      <c r="EOO756" s="775"/>
      <c r="EOP756" s="775"/>
      <c r="EOQ756" s="775"/>
      <c r="EOR756" s="775"/>
      <c r="EOS756" s="775"/>
      <c r="EOT756" s="775"/>
      <c r="EOU756" s="775"/>
      <c r="EOV756" s="775"/>
      <c r="EOW756" s="775"/>
      <c r="EOX756" s="775"/>
      <c r="EOY756" s="775"/>
      <c r="EOZ756" s="775"/>
      <c r="EPA756" s="775"/>
      <c r="EPB756" s="775"/>
      <c r="EPC756" s="775"/>
      <c r="EPD756" s="775"/>
      <c r="EPE756" s="775"/>
      <c r="EPF756" s="775"/>
      <c r="EPG756" s="775"/>
      <c r="EPH756" s="775"/>
      <c r="EPI756" s="775"/>
      <c r="EPJ756" s="775"/>
      <c r="EPK756" s="775"/>
      <c r="EPL756" s="775"/>
      <c r="EPM756" s="775"/>
      <c r="EPN756" s="775"/>
      <c r="EPO756" s="775"/>
      <c r="EPP756" s="775"/>
      <c r="EPQ756" s="775"/>
      <c r="EPR756" s="775"/>
      <c r="EPS756" s="775"/>
      <c r="EPT756" s="775"/>
      <c r="EPU756" s="775"/>
      <c r="EPV756" s="775"/>
      <c r="EPW756" s="775"/>
      <c r="EPX756" s="775"/>
      <c r="EPY756" s="775"/>
      <c r="EPZ756" s="775"/>
      <c r="EQA756" s="775"/>
      <c r="EQB756" s="775"/>
      <c r="EQC756" s="775"/>
      <c r="EQD756" s="775"/>
      <c r="EQE756" s="775"/>
      <c r="EQF756" s="775"/>
      <c r="EQG756" s="775"/>
      <c r="EQH756" s="775"/>
      <c r="EQI756" s="775"/>
      <c r="EQJ756" s="775"/>
      <c r="EQK756" s="775"/>
      <c r="EQL756" s="775"/>
      <c r="EQM756" s="775"/>
      <c r="EQN756" s="775"/>
      <c r="EQO756" s="775"/>
      <c r="EQP756" s="775"/>
      <c r="EQQ756" s="775"/>
      <c r="EQR756" s="775"/>
      <c r="EQS756" s="775"/>
      <c r="EQT756" s="775"/>
      <c r="EQU756" s="775"/>
      <c r="EQV756" s="775"/>
      <c r="EQW756" s="775"/>
      <c r="EQX756" s="775"/>
      <c r="EQY756" s="775"/>
      <c r="EQZ756" s="775"/>
      <c r="ERA756" s="775"/>
      <c r="ERB756" s="775"/>
      <c r="ERC756" s="775"/>
      <c r="ERD756" s="775"/>
      <c r="ERE756" s="775"/>
      <c r="ERF756" s="775"/>
      <c r="ERG756" s="775"/>
      <c r="ERH756" s="775"/>
      <c r="ERI756" s="775"/>
      <c r="ERJ756" s="775"/>
      <c r="ERK756" s="775"/>
      <c r="ERL756" s="775"/>
      <c r="ERM756" s="775"/>
      <c r="ERN756" s="775"/>
      <c r="ERO756" s="775"/>
      <c r="ERP756" s="775"/>
      <c r="ERQ756" s="775"/>
      <c r="ERR756" s="775"/>
      <c r="ERS756" s="775"/>
      <c r="ERT756" s="775"/>
      <c r="ERU756" s="775"/>
      <c r="ERV756" s="775"/>
      <c r="ERW756" s="775"/>
      <c r="ERX756" s="775"/>
      <c r="ERY756" s="775"/>
      <c r="ERZ756" s="775"/>
      <c r="ESA756" s="775"/>
      <c r="ESB756" s="775"/>
      <c r="ESC756" s="775"/>
      <c r="ESD756" s="775"/>
      <c r="ESE756" s="775"/>
      <c r="ESF756" s="775"/>
      <c r="ESG756" s="775"/>
      <c r="ESH756" s="775"/>
      <c r="ESI756" s="775"/>
      <c r="ESJ756" s="775"/>
      <c r="ESK756" s="775"/>
      <c r="ESL756" s="775"/>
      <c r="ESM756" s="775"/>
      <c r="ESN756" s="775"/>
      <c r="ESO756" s="775"/>
      <c r="ESP756" s="775"/>
      <c r="ESQ756" s="775"/>
      <c r="ESR756" s="775"/>
      <c r="ESS756" s="775"/>
      <c r="EST756" s="775"/>
      <c r="ESU756" s="775"/>
      <c r="ESV756" s="775"/>
      <c r="ESW756" s="775"/>
      <c r="ESX756" s="775"/>
      <c r="ESY756" s="775"/>
      <c r="ESZ756" s="775"/>
      <c r="ETA756" s="775"/>
      <c r="ETB756" s="775"/>
      <c r="ETC756" s="775"/>
      <c r="ETD756" s="775"/>
      <c r="ETE756" s="775"/>
      <c r="ETF756" s="775"/>
      <c r="ETG756" s="775"/>
      <c r="ETH756" s="775"/>
      <c r="ETI756" s="775"/>
      <c r="ETJ756" s="775"/>
      <c r="ETK756" s="775"/>
      <c r="ETL756" s="775"/>
      <c r="ETM756" s="775"/>
      <c r="ETN756" s="775"/>
      <c r="ETO756" s="775"/>
      <c r="ETP756" s="775"/>
      <c r="ETQ756" s="775"/>
      <c r="ETR756" s="775"/>
      <c r="ETS756" s="775"/>
      <c r="ETT756" s="775"/>
      <c r="ETU756" s="775"/>
      <c r="ETV756" s="775"/>
      <c r="ETW756" s="775"/>
      <c r="ETX756" s="775"/>
      <c r="ETY756" s="775"/>
      <c r="ETZ756" s="775"/>
      <c r="EUA756" s="775"/>
      <c r="EUB756" s="775"/>
      <c r="EUC756" s="775"/>
      <c r="EUD756" s="775"/>
      <c r="EUE756" s="775"/>
      <c r="EUF756" s="775"/>
      <c r="EUG756" s="775"/>
      <c r="EUH756" s="775"/>
      <c r="EUI756" s="775"/>
      <c r="EUJ756" s="775"/>
      <c r="EUK756" s="775"/>
      <c r="EUL756" s="775"/>
      <c r="EUM756" s="775"/>
      <c r="EUN756" s="775"/>
      <c r="EUO756" s="775"/>
      <c r="EUP756" s="775"/>
      <c r="EUQ756" s="775"/>
      <c r="EUR756" s="775"/>
      <c r="EUS756" s="775"/>
      <c r="EUT756" s="775"/>
      <c r="EUU756" s="775"/>
      <c r="EUV756" s="775"/>
      <c r="EUW756" s="775"/>
      <c r="EUX756" s="775"/>
      <c r="EUY756" s="775"/>
      <c r="EUZ756" s="775"/>
      <c r="EVA756" s="775"/>
      <c r="EVB756" s="775"/>
      <c r="EVC756" s="775"/>
      <c r="EVD756" s="775"/>
      <c r="EVE756" s="775"/>
      <c r="EVF756" s="775"/>
      <c r="EVG756" s="775"/>
      <c r="EVH756" s="775"/>
      <c r="EVI756" s="775"/>
      <c r="EVJ756" s="775"/>
      <c r="EVK756" s="775"/>
      <c r="EVL756" s="775"/>
      <c r="EVM756" s="775"/>
      <c r="EVN756" s="775"/>
      <c r="EVO756" s="775"/>
      <c r="EVP756" s="775"/>
      <c r="EVQ756" s="775"/>
      <c r="EVR756" s="775"/>
      <c r="EVS756" s="775"/>
      <c r="EVT756" s="775"/>
      <c r="EVU756" s="775"/>
      <c r="EVV756" s="775"/>
      <c r="EVW756" s="775"/>
      <c r="EVX756" s="775"/>
      <c r="EVY756" s="775"/>
      <c r="EVZ756" s="775"/>
      <c r="EWA756" s="775"/>
      <c r="EWB756" s="775"/>
      <c r="EWC756" s="775"/>
      <c r="EWD756" s="775"/>
      <c r="EWE756" s="775"/>
      <c r="EWF756" s="775"/>
      <c r="EWG756" s="775"/>
      <c r="EWH756" s="775"/>
      <c r="EWI756" s="775"/>
      <c r="EWJ756" s="775"/>
      <c r="EWK756" s="775"/>
      <c r="EWL756" s="775"/>
      <c r="EWM756" s="775"/>
      <c r="EWN756" s="775"/>
      <c r="EWO756" s="775"/>
      <c r="EWP756" s="775"/>
      <c r="EWQ756" s="775"/>
      <c r="EWR756" s="775"/>
      <c r="EWS756" s="775"/>
      <c r="EWT756" s="775"/>
      <c r="EWU756" s="775"/>
      <c r="EWV756" s="775"/>
      <c r="EWW756" s="775"/>
      <c r="EWX756" s="775"/>
      <c r="EWY756" s="775"/>
      <c r="EWZ756" s="775"/>
      <c r="EXA756" s="775"/>
      <c r="EXB756" s="775"/>
      <c r="EXC756" s="775"/>
      <c r="EXD756" s="775"/>
      <c r="EXE756" s="775"/>
      <c r="EXF756" s="775"/>
      <c r="EXG756" s="775"/>
      <c r="EXH756" s="775"/>
      <c r="EXI756" s="775"/>
      <c r="EXJ756" s="775"/>
      <c r="EXK756" s="775"/>
      <c r="EXL756" s="775"/>
      <c r="EXM756" s="775"/>
      <c r="EXN756" s="775"/>
      <c r="EXO756" s="775"/>
      <c r="EXP756" s="775"/>
      <c r="EXQ756" s="775"/>
      <c r="EXR756" s="775"/>
      <c r="EXS756" s="775"/>
      <c r="EXT756" s="775"/>
      <c r="EXU756" s="775"/>
      <c r="EXV756" s="775"/>
      <c r="EXW756" s="775"/>
      <c r="EXX756" s="775"/>
      <c r="EXY756" s="775"/>
      <c r="EXZ756" s="775"/>
      <c r="EYA756" s="775"/>
      <c r="EYB756" s="775"/>
      <c r="EYC756" s="775"/>
      <c r="EYD756" s="775"/>
      <c r="EYE756" s="775"/>
      <c r="EYF756" s="775"/>
      <c r="EYG756" s="775"/>
      <c r="EYH756" s="775"/>
      <c r="EYI756" s="775"/>
      <c r="EYJ756" s="775"/>
      <c r="EYK756" s="775"/>
      <c r="EYL756" s="775"/>
      <c r="EYM756" s="775"/>
      <c r="EYN756" s="775"/>
      <c r="EYO756" s="775"/>
      <c r="EYP756" s="775"/>
      <c r="EYQ756" s="775"/>
      <c r="EYR756" s="775"/>
      <c r="EYS756" s="775"/>
      <c r="EYT756" s="775"/>
      <c r="EYU756" s="775"/>
      <c r="EYV756" s="775"/>
      <c r="EYW756" s="775"/>
      <c r="EYX756" s="775"/>
      <c r="EYY756" s="775"/>
      <c r="EYZ756" s="775"/>
      <c r="EZA756" s="775"/>
      <c r="EZB756" s="775"/>
      <c r="EZC756" s="775"/>
      <c r="EZD756" s="775"/>
      <c r="EZE756" s="775"/>
      <c r="EZF756" s="775"/>
      <c r="EZG756" s="775"/>
      <c r="EZH756" s="775"/>
      <c r="EZI756" s="775"/>
      <c r="EZJ756" s="775"/>
      <c r="EZK756" s="775"/>
      <c r="EZL756" s="775"/>
      <c r="EZM756" s="775"/>
      <c r="EZN756" s="775"/>
      <c r="EZO756" s="775"/>
      <c r="EZP756" s="775"/>
      <c r="EZQ756" s="775"/>
      <c r="EZR756" s="775"/>
      <c r="EZS756" s="775"/>
      <c r="EZT756" s="775"/>
      <c r="EZU756" s="775"/>
      <c r="EZV756" s="775"/>
      <c r="EZW756" s="775"/>
      <c r="EZX756" s="775"/>
      <c r="EZY756" s="775"/>
      <c r="EZZ756" s="775"/>
      <c r="FAA756" s="775"/>
      <c r="FAB756" s="775"/>
      <c r="FAC756" s="775"/>
      <c r="FAD756" s="775"/>
      <c r="FAE756" s="775"/>
      <c r="FAF756" s="775"/>
      <c r="FAG756" s="775"/>
      <c r="FAH756" s="775"/>
      <c r="FAI756" s="775"/>
      <c r="FAJ756" s="775"/>
      <c r="FAK756" s="775"/>
      <c r="FAL756" s="775"/>
      <c r="FAM756" s="775"/>
      <c r="FAN756" s="775"/>
      <c r="FAO756" s="775"/>
      <c r="FAP756" s="775"/>
      <c r="FAQ756" s="775"/>
      <c r="FAR756" s="775"/>
      <c r="FAS756" s="775"/>
      <c r="FAT756" s="775"/>
      <c r="FAU756" s="775"/>
      <c r="FAV756" s="775"/>
      <c r="FAW756" s="775"/>
      <c r="FAX756" s="775"/>
      <c r="FAY756" s="775"/>
      <c r="FAZ756" s="775"/>
      <c r="FBA756" s="775"/>
      <c r="FBB756" s="775"/>
      <c r="FBC756" s="775"/>
      <c r="FBD756" s="775"/>
      <c r="FBE756" s="775"/>
      <c r="FBF756" s="775"/>
      <c r="FBG756" s="775"/>
      <c r="FBH756" s="775"/>
      <c r="FBI756" s="775"/>
      <c r="FBJ756" s="775"/>
      <c r="FBK756" s="775"/>
      <c r="FBL756" s="775"/>
      <c r="FBM756" s="775"/>
      <c r="FBN756" s="775"/>
      <c r="FBO756" s="775"/>
      <c r="FBP756" s="775"/>
      <c r="FBQ756" s="775"/>
      <c r="FBR756" s="775"/>
      <c r="FBS756" s="775"/>
      <c r="FBT756" s="775"/>
      <c r="FBU756" s="775"/>
      <c r="FBV756" s="775"/>
      <c r="FBW756" s="775"/>
      <c r="FBX756" s="775"/>
      <c r="FBY756" s="775"/>
      <c r="FBZ756" s="775"/>
      <c r="FCA756" s="775"/>
      <c r="FCB756" s="775"/>
      <c r="FCC756" s="775"/>
      <c r="FCD756" s="775"/>
      <c r="FCE756" s="775"/>
      <c r="FCF756" s="775"/>
      <c r="FCG756" s="775"/>
      <c r="FCH756" s="775"/>
      <c r="FCI756" s="775"/>
      <c r="FCJ756" s="775"/>
      <c r="FCK756" s="775"/>
      <c r="FCL756" s="775"/>
      <c r="FCM756" s="775"/>
      <c r="FCN756" s="775"/>
      <c r="FCO756" s="775"/>
      <c r="FCP756" s="775"/>
      <c r="FCQ756" s="775"/>
      <c r="FCR756" s="775"/>
      <c r="FCS756" s="775"/>
      <c r="FCT756" s="775"/>
      <c r="FCU756" s="775"/>
      <c r="FCV756" s="775"/>
      <c r="FCW756" s="775"/>
      <c r="FCX756" s="775"/>
      <c r="FCY756" s="775"/>
      <c r="FCZ756" s="775"/>
      <c r="FDA756" s="775"/>
      <c r="FDB756" s="775"/>
      <c r="FDC756" s="775"/>
      <c r="FDD756" s="775"/>
      <c r="FDE756" s="775"/>
      <c r="FDF756" s="775"/>
      <c r="FDG756" s="775"/>
      <c r="FDH756" s="775"/>
      <c r="FDI756" s="775"/>
      <c r="FDJ756" s="775"/>
      <c r="FDK756" s="775"/>
      <c r="FDL756" s="775"/>
      <c r="FDM756" s="775"/>
      <c r="FDN756" s="775"/>
      <c r="FDO756" s="775"/>
      <c r="FDP756" s="775"/>
      <c r="FDQ756" s="775"/>
      <c r="FDR756" s="775"/>
      <c r="FDS756" s="775"/>
      <c r="FDT756" s="775"/>
      <c r="FDU756" s="775"/>
      <c r="FDV756" s="775"/>
      <c r="FDW756" s="775"/>
      <c r="FDX756" s="775"/>
      <c r="FDY756" s="775"/>
      <c r="FDZ756" s="775"/>
      <c r="FEA756" s="775"/>
      <c r="FEB756" s="775"/>
      <c r="FEC756" s="775"/>
      <c r="FED756" s="775"/>
      <c r="FEE756" s="775"/>
      <c r="FEF756" s="775"/>
      <c r="FEG756" s="775"/>
      <c r="FEH756" s="775"/>
      <c r="FEI756" s="775"/>
      <c r="FEJ756" s="775"/>
      <c r="FEK756" s="775"/>
      <c r="FEL756" s="775"/>
      <c r="FEM756" s="775"/>
      <c r="FEN756" s="775"/>
      <c r="FEO756" s="775"/>
      <c r="FEP756" s="775"/>
      <c r="FEQ756" s="775"/>
      <c r="FER756" s="775"/>
      <c r="FES756" s="775"/>
      <c r="FET756" s="775"/>
      <c r="FEU756" s="775"/>
      <c r="FEV756" s="775"/>
      <c r="FEW756" s="775"/>
      <c r="FEX756" s="775"/>
      <c r="FEY756" s="775"/>
      <c r="FEZ756" s="775"/>
      <c r="FFA756" s="775"/>
      <c r="FFB756" s="775"/>
      <c r="FFC756" s="775"/>
      <c r="FFD756" s="775"/>
      <c r="FFE756" s="775"/>
      <c r="FFF756" s="775"/>
      <c r="FFG756" s="775"/>
      <c r="FFH756" s="775"/>
      <c r="FFI756" s="775"/>
      <c r="FFJ756" s="775"/>
      <c r="FFK756" s="775"/>
      <c r="FFL756" s="775"/>
      <c r="FFM756" s="775"/>
      <c r="FFN756" s="775"/>
      <c r="FFO756" s="775"/>
      <c r="FFP756" s="775"/>
      <c r="FFQ756" s="775"/>
      <c r="FFR756" s="775"/>
      <c r="FFS756" s="775"/>
      <c r="FFT756" s="775"/>
      <c r="FFU756" s="775"/>
      <c r="FFV756" s="775"/>
      <c r="FFW756" s="775"/>
      <c r="FFX756" s="775"/>
      <c r="FFY756" s="775"/>
      <c r="FFZ756" s="775"/>
      <c r="FGA756" s="775"/>
      <c r="FGB756" s="775"/>
      <c r="FGC756" s="775"/>
      <c r="FGD756" s="775"/>
      <c r="FGE756" s="775"/>
      <c r="FGF756" s="775"/>
      <c r="FGG756" s="775"/>
      <c r="FGH756" s="775"/>
      <c r="FGI756" s="775"/>
      <c r="FGJ756" s="775"/>
      <c r="FGK756" s="775"/>
      <c r="FGL756" s="775"/>
      <c r="FGM756" s="775"/>
      <c r="FGN756" s="775"/>
      <c r="FGO756" s="775"/>
      <c r="FGP756" s="775"/>
      <c r="FGQ756" s="775"/>
      <c r="FGR756" s="775"/>
      <c r="FGS756" s="775"/>
      <c r="FGT756" s="775"/>
      <c r="FGU756" s="775"/>
      <c r="FGV756" s="775"/>
      <c r="FGW756" s="775"/>
      <c r="FGX756" s="775"/>
      <c r="FGY756" s="775"/>
      <c r="FGZ756" s="775"/>
      <c r="FHA756" s="775"/>
      <c r="FHB756" s="775"/>
      <c r="FHC756" s="775"/>
      <c r="FHD756" s="775"/>
      <c r="FHE756" s="775"/>
      <c r="FHF756" s="775"/>
      <c r="FHG756" s="775"/>
      <c r="FHH756" s="775"/>
      <c r="FHI756" s="775"/>
      <c r="FHJ756" s="775"/>
      <c r="FHK756" s="775"/>
      <c r="FHL756" s="775"/>
      <c r="FHM756" s="775"/>
      <c r="FHN756" s="775"/>
      <c r="FHO756" s="775"/>
      <c r="FHP756" s="775"/>
      <c r="FHQ756" s="775"/>
      <c r="FHR756" s="775"/>
      <c r="FHS756" s="775"/>
      <c r="FHT756" s="775"/>
      <c r="FHU756" s="775"/>
      <c r="FHV756" s="775"/>
      <c r="FHW756" s="775"/>
      <c r="FHX756" s="775"/>
      <c r="FHY756" s="775"/>
      <c r="FHZ756" s="775"/>
      <c r="FIA756" s="775"/>
      <c r="FIB756" s="775"/>
      <c r="FIC756" s="775"/>
      <c r="FID756" s="775"/>
      <c r="FIE756" s="775"/>
      <c r="FIF756" s="775"/>
      <c r="FIG756" s="775"/>
      <c r="FIH756" s="775"/>
      <c r="FII756" s="775"/>
      <c r="FIJ756" s="775"/>
      <c r="FIK756" s="775"/>
      <c r="FIL756" s="775"/>
      <c r="FIM756" s="775"/>
      <c r="FIN756" s="775"/>
      <c r="FIO756" s="775"/>
      <c r="FIP756" s="775"/>
      <c r="FIQ756" s="775"/>
      <c r="FIR756" s="775"/>
      <c r="FIS756" s="775"/>
      <c r="FIT756" s="775"/>
      <c r="FIU756" s="775"/>
      <c r="FIV756" s="775"/>
      <c r="FIW756" s="775"/>
      <c r="FIX756" s="775"/>
      <c r="FIY756" s="775"/>
      <c r="FIZ756" s="775"/>
      <c r="FJA756" s="775"/>
      <c r="FJB756" s="775"/>
      <c r="FJC756" s="775"/>
      <c r="FJD756" s="775"/>
      <c r="FJE756" s="775"/>
      <c r="FJF756" s="775"/>
      <c r="FJG756" s="775"/>
      <c r="FJH756" s="775"/>
      <c r="FJI756" s="775"/>
      <c r="FJJ756" s="775"/>
      <c r="FJK756" s="775"/>
      <c r="FJL756" s="775"/>
      <c r="FJM756" s="775"/>
      <c r="FJN756" s="775"/>
      <c r="FJO756" s="775"/>
      <c r="FJP756" s="775"/>
      <c r="FJQ756" s="775"/>
      <c r="FJR756" s="775"/>
      <c r="FJS756" s="775"/>
      <c r="FJT756" s="775"/>
      <c r="FJU756" s="775"/>
      <c r="FJV756" s="775"/>
      <c r="FJW756" s="775"/>
      <c r="FJX756" s="775"/>
      <c r="FJY756" s="775"/>
      <c r="FJZ756" s="775"/>
      <c r="FKA756" s="775"/>
      <c r="FKB756" s="775"/>
      <c r="FKC756" s="775"/>
      <c r="FKD756" s="775"/>
      <c r="FKE756" s="775"/>
      <c r="FKF756" s="775"/>
      <c r="FKG756" s="775"/>
      <c r="FKH756" s="775"/>
      <c r="FKI756" s="775"/>
      <c r="FKJ756" s="775"/>
      <c r="FKK756" s="775"/>
      <c r="FKL756" s="775"/>
      <c r="FKM756" s="775"/>
      <c r="FKN756" s="775"/>
      <c r="FKO756" s="775"/>
      <c r="FKP756" s="775"/>
      <c r="FKQ756" s="775"/>
      <c r="FKR756" s="775"/>
      <c r="FKS756" s="775"/>
      <c r="FKT756" s="775"/>
      <c r="FKU756" s="775"/>
      <c r="FKV756" s="775"/>
      <c r="FKW756" s="775"/>
      <c r="FKX756" s="775"/>
      <c r="FKY756" s="775"/>
      <c r="FKZ756" s="775"/>
      <c r="FLA756" s="775"/>
      <c r="FLB756" s="775"/>
      <c r="FLC756" s="775"/>
      <c r="FLD756" s="775"/>
      <c r="FLE756" s="775"/>
      <c r="FLF756" s="775"/>
      <c r="FLG756" s="775"/>
      <c r="FLH756" s="775"/>
      <c r="FLI756" s="775"/>
      <c r="FLJ756" s="775"/>
      <c r="FLK756" s="775"/>
      <c r="FLL756" s="775"/>
      <c r="FLM756" s="775"/>
      <c r="FLN756" s="775"/>
      <c r="FLO756" s="775"/>
      <c r="FLP756" s="775"/>
      <c r="FLQ756" s="775"/>
      <c r="FLR756" s="775"/>
      <c r="FLS756" s="775"/>
      <c r="FLT756" s="775"/>
      <c r="FLU756" s="775"/>
      <c r="FLV756" s="775"/>
      <c r="FLW756" s="775"/>
      <c r="FLX756" s="775"/>
      <c r="FLY756" s="775"/>
      <c r="FLZ756" s="775"/>
      <c r="FMA756" s="775"/>
      <c r="FMB756" s="775"/>
      <c r="FMC756" s="775"/>
      <c r="FMD756" s="775"/>
      <c r="FME756" s="775"/>
      <c r="FMF756" s="775"/>
      <c r="FMG756" s="775"/>
      <c r="FMH756" s="775"/>
      <c r="FMI756" s="775"/>
      <c r="FMJ756" s="775"/>
      <c r="FMK756" s="775"/>
      <c r="FML756" s="775"/>
      <c r="FMM756" s="775"/>
      <c r="FMN756" s="775"/>
      <c r="FMO756" s="775"/>
      <c r="FMP756" s="775"/>
      <c r="FMQ756" s="775"/>
      <c r="FMR756" s="775"/>
      <c r="FMS756" s="775"/>
      <c r="FMT756" s="775"/>
      <c r="FMU756" s="775"/>
      <c r="FMV756" s="775"/>
      <c r="FMW756" s="775"/>
      <c r="FMX756" s="775"/>
      <c r="FMY756" s="775"/>
      <c r="FMZ756" s="775"/>
      <c r="FNA756" s="775"/>
      <c r="FNB756" s="775"/>
      <c r="FNC756" s="775"/>
      <c r="FND756" s="775"/>
      <c r="FNE756" s="775"/>
      <c r="FNF756" s="775"/>
      <c r="FNG756" s="775"/>
      <c r="FNH756" s="775"/>
      <c r="FNI756" s="775"/>
      <c r="FNJ756" s="775"/>
      <c r="FNK756" s="775"/>
      <c r="FNL756" s="775"/>
      <c r="FNM756" s="775"/>
      <c r="FNN756" s="775"/>
      <c r="FNO756" s="775"/>
      <c r="FNP756" s="775"/>
      <c r="FNQ756" s="775"/>
      <c r="FNR756" s="775"/>
      <c r="FNS756" s="775"/>
      <c r="FNT756" s="775"/>
      <c r="FNU756" s="775"/>
      <c r="FNV756" s="775"/>
      <c r="FNW756" s="775"/>
      <c r="FNX756" s="775"/>
      <c r="FNY756" s="775"/>
      <c r="FNZ756" s="775"/>
      <c r="FOA756" s="775"/>
      <c r="FOB756" s="775"/>
      <c r="FOC756" s="775"/>
      <c r="FOD756" s="775"/>
      <c r="FOE756" s="775"/>
      <c r="FOF756" s="775"/>
      <c r="FOG756" s="775"/>
      <c r="FOH756" s="775"/>
      <c r="FOI756" s="775"/>
      <c r="FOJ756" s="775"/>
      <c r="FOK756" s="775"/>
      <c r="FOL756" s="775"/>
      <c r="FOM756" s="775"/>
      <c r="FON756" s="775"/>
      <c r="FOO756" s="775"/>
      <c r="FOP756" s="775"/>
      <c r="FOQ756" s="775"/>
      <c r="FOR756" s="775"/>
      <c r="FOS756" s="775"/>
      <c r="FOT756" s="775"/>
      <c r="FOU756" s="775"/>
      <c r="FOV756" s="775"/>
      <c r="FOW756" s="775"/>
      <c r="FOX756" s="775"/>
      <c r="FOY756" s="775"/>
      <c r="FOZ756" s="775"/>
      <c r="FPA756" s="775"/>
      <c r="FPB756" s="775"/>
      <c r="FPC756" s="775"/>
      <c r="FPD756" s="775"/>
      <c r="FPE756" s="775"/>
      <c r="FPF756" s="775"/>
      <c r="FPG756" s="775"/>
      <c r="FPH756" s="775"/>
      <c r="FPI756" s="775"/>
      <c r="FPJ756" s="775"/>
      <c r="FPK756" s="775"/>
      <c r="FPL756" s="775"/>
      <c r="FPM756" s="775"/>
      <c r="FPN756" s="775"/>
      <c r="FPO756" s="775"/>
      <c r="FPP756" s="775"/>
      <c r="FPQ756" s="775"/>
      <c r="FPR756" s="775"/>
      <c r="FPS756" s="775"/>
      <c r="FPT756" s="775"/>
      <c r="FPU756" s="775"/>
      <c r="FPV756" s="775"/>
      <c r="FPW756" s="775"/>
      <c r="FPX756" s="775"/>
      <c r="FPY756" s="775"/>
      <c r="FPZ756" s="775"/>
      <c r="FQA756" s="775"/>
      <c r="FQB756" s="775"/>
      <c r="FQC756" s="775"/>
      <c r="FQD756" s="775"/>
      <c r="FQE756" s="775"/>
      <c r="FQF756" s="775"/>
      <c r="FQG756" s="775"/>
      <c r="FQH756" s="775"/>
      <c r="FQI756" s="775"/>
      <c r="FQJ756" s="775"/>
      <c r="FQK756" s="775"/>
      <c r="FQL756" s="775"/>
      <c r="FQM756" s="775"/>
      <c r="FQN756" s="775"/>
      <c r="FQO756" s="775"/>
      <c r="FQP756" s="775"/>
      <c r="FQQ756" s="775"/>
      <c r="FQR756" s="775"/>
      <c r="FQS756" s="775"/>
      <c r="FQT756" s="775"/>
      <c r="FQU756" s="775"/>
      <c r="FQV756" s="775"/>
      <c r="FQW756" s="775"/>
      <c r="FQX756" s="775"/>
      <c r="FQY756" s="775"/>
      <c r="FQZ756" s="775"/>
      <c r="FRA756" s="775"/>
      <c r="FRB756" s="775"/>
      <c r="FRC756" s="775"/>
      <c r="FRD756" s="775"/>
      <c r="FRE756" s="775"/>
      <c r="FRF756" s="775"/>
      <c r="FRG756" s="775"/>
      <c r="FRH756" s="775"/>
      <c r="FRI756" s="775"/>
      <c r="FRJ756" s="775"/>
      <c r="FRK756" s="775"/>
      <c r="FRL756" s="775"/>
      <c r="FRM756" s="775"/>
      <c r="FRN756" s="775"/>
      <c r="FRO756" s="775"/>
      <c r="FRP756" s="775"/>
      <c r="FRQ756" s="775"/>
      <c r="FRR756" s="775"/>
      <c r="FRS756" s="775"/>
      <c r="FRT756" s="775"/>
      <c r="FRU756" s="775"/>
      <c r="FRV756" s="775"/>
      <c r="FRW756" s="775"/>
      <c r="FRX756" s="775"/>
      <c r="FRY756" s="775"/>
      <c r="FRZ756" s="775"/>
      <c r="FSA756" s="775"/>
      <c r="FSB756" s="775"/>
      <c r="FSC756" s="775"/>
      <c r="FSD756" s="775"/>
      <c r="FSE756" s="775"/>
      <c r="FSF756" s="775"/>
      <c r="FSG756" s="775"/>
      <c r="FSH756" s="775"/>
      <c r="FSI756" s="775"/>
      <c r="FSJ756" s="775"/>
      <c r="FSK756" s="775"/>
      <c r="FSL756" s="775"/>
      <c r="FSM756" s="775"/>
      <c r="FSN756" s="775"/>
      <c r="FSO756" s="775"/>
      <c r="FSP756" s="775"/>
      <c r="FSQ756" s="775"/>
      <c r="FSR756" s="775"/>
      <c r="FSS756" s="775"/>
      <c r="FST756" s="775"/>
      <c r="FSU756" s="775"/>
      <c r="FSV756" s="775"/>
      <c r="FSW756" s="775"/>
      <c r="FSX756" s="775"/>
      <c r="FSY756" s="775"/>
      <c r="FSZ756" s="775"/>
      <c r="FTA756" s="775"/>
      <c r="FTB756" s="775"/>
      <c r="FTC756" s="775"/>
      <c r="FTD756" s="775"/>
      <c r="FTE756" s="775"/>
      <c r="FTF756" s="775"/>
      <c r="FTG756" s="775"/>
      <c r="FTH756" s="775"/>
      <c r="FTI756" s="775"/>
      <c r="FTJ756" s="775"/>
      <c r="FTK756" s="775"/>
      <c r="FTL756" s="775"/>
      <c r="FTM756" s="775"/>
      <c r="FTN756" s="775"/>
      <c r="FTO756" s="775"/>
      <c r="FTP756" s="775"/>
      <c r="FTQ756" s="775"/>
      <c r="FTR756" s="775"/>
      <c r="FTS756" s="775"/>
      <c r="FTT756" s="775"/>
      <c r="FTU756" s="775"/>
      <c r="FTV756" s="775"/>
      <c r="FTW756" s="775"/>
      <c r="FTX756" s="775"/>
      <c r="FTY756" s="775"/>
      <c r="FTZ756" s="775"/>
      <c r="FUA756" s="775"/>
      <c r="FUB756" s="775"/>
      <c r="FUC756" s="775"/>
      <c r="FUD756" s="775"/>
      <c r="FUE756" s="775"/>
      <c r="FUF756" s="775"/>
      <c r="FUG756" s="775"/>
      <c r="FUH756" s="775"/>
      <c r="FUI756" s="775"/>
      <c r="FUJ756" s="775"/>
      <c r="FUK756" s="775"/>
      <c r="FUL756" s="775"/>
      <c r="FUM756" s="775"/>
      <c r="FUN756" s="775"/>
      <c r="FUO756" s="775"/>
      <c r="FUP756" s="775"/>
      <c r="FUQ756" s="775"/>
      <c r="FUR756" s="775"/>
      <c r="FUS756" s="775"/>
      <c r="FUT756" s="775"/>
      <c r="FUU756" s="775"/>
      <c r="FUV756" s="775"/>
      <c r="FUW756" s="775"/>
      <c r="FUX756" s="775"/>
      <c r="FUY756" s="775"/>
      <c r="FUZ756" s="775"/>
      <c r="FVA756" s="775"/>
      <c r="FVB756" s="775"/>
      <c r="FVC756" s="775"/>
      <c r="FVD756" s="775"/>
      <c r="FVE756" s="775"/>
      <c r="FVF756" s="775"/>
      <c r="FVG756" s="775"/>
      <c r="FVH756" s="775"/>
      <c r="FVI756" s="775"/>
      <c r="FVJ756" s="775"/>
      <c r="FVK756" s="775"/>
      <c r="FVL756" s="775"/>
      <c r="FVM756" s="775"/>
      <c r="FVN756" s="775"/>
      <c r="FVO756" s="775"/>
      <c r="FVP756" s="775"/>
      <c r="FVQ756" s="775"/>
      <c r="FVR756" s="775"/>
      <c r="FVS756" s="775"/>
      <c r="FVT756" s="775"/>
      <c r="FVU756" s="775"/>
      <c r="FVV756" s="775"/>
      <c r="FVW756" s="775"/>
      <c r="FVX756" s="775"/>
      <c r="FVY756" s="775"/>
      <c r="FVZ756" s="775"/>
      <c r="FWA756" s="775"/>
      <c r="FWB756" s="775"/>
      <c r="FWC756" s="775"/>
      <c r="FWD756" s="775"/>
      <c r="FWE756" s="775"/>
      <c r="FWF756" s="775"/>
      <c r="FWG756" s="775"/>
      <c r="FWH756" s="775"/>
      <c r="FWI756" s="775"/>
      <c r="FWJ756" s="775"/>
      <c r="FWK756" s="775"/>
      <c r="FWL756" s="775"/>
      <c r="FWM756" s="775"/>
      <c r="FWN756" s="775"/>
      <c r="FWO756" s="775"/>
      <c r="FWP756" s="775"/>
      <c r="FWQ756" s="775"/>
      <c r="FWR756" s="775"/>
      <c r="FWS756" s="775"/>
      <c r="FWT756" s="775"/>
      <c r="FWU756" s="775"/>
      <c r="FWV756" s="775"/>
      <c r="FWW756" s="775"/>
      <c r="FWX756" s="775"/>
      <c r="FWY756" s="775"/>
      <c r="FWZ756" s="775"/>
      <c r="FXA756" s="775"/>
      <c r="FXB756" s="775"/>
      <c r="FXC756" s="775"/>
      <c r="FXD756" s="775"/>
      <c r="FXE756" s="775"/>
      <c r="FXF756" s="775"/>
      <c r="FXG756" s="775"/>
      <c r="FXH756" s="775"/>
      <c r="FXI756" s="775"/>
      <c r="FXJ756" s="775"/>
      <c r="FXK756" s="775"/>
      <c r="FXL756" s="775"/>
      <c r="FXM756" s="775"/>
      <c r="FXN756" s="775"/>
      <c r="FXO756" s="775"/>
      <c r="FXP756" s="775"/>
      <c r="FXQ756" s="775"/>
      <c r="FXR756" s="775"/>
      <c r="FXS756" s="775"/>
      <c r="FXT756" s="775"/>
      <c r="FXU756" s="775"/>
      <c r="FXV756" s="775"/>
      <c r="FXW756" s="775"/>
      <c r="FXX756" s="775"/>
      <c r="FXY756" s="775"/>
      <c r="FXZ756" s="775"/>
      <c r="FYA756" s="775"/>
      <c r="FYB756" s="775"/>
      <c r="FYC756" s="775"/>
      <c r="FYD756" s="775"/>
      <c r="FYE756" s="775"/>
      <c r="FYF756" s="775"/>
      <c r="FYG756" s="775"/>
      <c r="FYH756" s="775"/>
      <c r="FYI756" s="775"/>
      <c r="FYJ756" s="775"/>
      <c r="FYK756" s="775"/>
      <c r="FYL756" s="775"/>
      <c r="FYM756" s="775"/>
      <c r="FYN756" s="775"/>
      <c r="FYO756" s="775"/>
      <c r="FYP756" s="775"/>
      <c r="FYQ756" s="775"/>
      <c r="FYR756" s="775"/>
      <c r="FYS756" s="775"/>
      <c r="FYT756" s="775"/>
      <c r="FYU756" s="775"/>
      <c r="FYV756" s="775"/>
      <c r="FYW756" s="775"/>
      <c r="FYX756" s="775"/>
      <c r="FYY756" s="775"/>
      <c r="FYZ756" s="775"/>
      <c r="FZA756" s="775"/>
      <c r="FZB756" s="775"/>
      <c r="FZC756" s="775"/>
      <c r="FZD756" s="775"/>
      <c r="FZE756" s="775"/>
      <c r="FZF756" s="775"/>
      <c r="FZG756" s="775"/>
      <c r="FZH756" s="775"/>
      <c r="FZI756" s="775"/>
      <c r="FZJ756" s="775"/>
      <c r="FZK756" s="775"/>
      <c r="FZL756" s="775"/>
      <c r="FZM756" s="775"/>
      <c r="FZN756" s="775"/>
      <c r="FZO756" s="775"/>
      <c r="FZP756" s="775"/>
      <c r="FZQ756" s="775"/>
      <c r="FZR756" s="775"/>
      <c r="FZS756" s="775"/>
      <c r="FZT756" s="775"/>
      <c r="FZU756" s="775"/>
      <c r="FZV756" s="775"/>
      <c r="FZW756" s="775"/>
      <c r="FZX756" s="775"/>
      <c r="FZY756" s="775"/>
      <c r="FZZ756" s="775"/>
      <c r="GAA756" s="775"/>
      <c r="GAB756" s="775"/>
      <c r="GAC756" s="775"/>
      <c r="GAD756" s="775"/>
      <c r="GAE756" s="775"/>
      <c r="GAF756" s="775"/>
      <c r="GAG756" s="775"/>
      <c r="GAH756" s="775"/>
      <c r="GAI756" s="775"/>
      <c r="GAJ756" s="775"/>
      <c r="GAK756" s="775"/>
      <c r="GAL756" s="775"/>
      <c r="GAM756" s="775"/>
      <c r="GAN756" s="775"/>
      <c r="GAO756" s="775"/>
      <c r="GAP756" s="775"/>
      <c r="GAQ756" s="775"/>
      <c r="GAR756" s="775"/>
      <c r="GAS756" s="775"/>
      <c r="GAT756" s="775"/>
      <c r="GAU756" s="775"/>
      <c r="GAV756" s="775"/>
      <c r="GAW756" s="775"/>
      <c r="GAX756" s="775"/>
      <c r="GAY756" s="775"/>
      <c r="GAZ756" s="775"/>
      <c r="GBA756" s="775"/>
      <c r="GBB756" s="775"/>
      <c r="GBC756" s="775"/>
      <c r="GBD756" s="775"/>
      <c r="GBE756" s="775"/>
      <c r="GBF756" s="775"/>
      <c r="GBG756" s="775"/>
      <c r="GBH756" s="775"/>
      <c r="GBI756" s="775"/>
      <c r="GBJ756" s="775"/>
      <c r="GBK756" s="775"/>
      <c r="GBL756" s="775"/>
      <c r="GBM756" s="775"/>
      <c r="GBN756" s="775"/>
      <c r="GBO756" s="775"/>
      <c r="GBP756" s="775"/>
      <c r="GBQ756" s="775"/>
      <c r="GBR756" s="775"/>
      <c r="GBS756" s="775"/>
      <c r="GBT756" s="775"/>
      <c r="GBU756" s="775"/>
      <c r="GBV756" s="775"/>
      <c r="GBW756" s="775"/>
      <c r="GBX756" s="775"/>
      <c r="GBY756" s="775"/>
      <c r="GBZ756" s="775"/>
      <c r="GCA756" s="775"/>
      <c r="GCB756" s="775"/>
      <c r="GCC756" s="775"/>
      <c r="GCD756" s="775"/>
      <c r="GCE756" s="775"/>
      <c r="GCF756" s="775"/>
      <c r="GCG756" s="775"/>
      <c r="GCH756" s="775"/>
      <c r="GCI756" s="775"/>
      <c r="GCJ756" s="775"/>
      <c r="GCK756" s="775"/>
      <c r="GCL756" s="775"/>
      <c r="GCM756" s="775"/>
      <c r="GCN756" s="775"/>
      <c r="GCO756" s="775"/>
      <c r="GCP756" s="775"/>
      <c r="GCQ756" s="775"/>
      <c r="GCR756" s="775"/>
      <c r="GCS756" s="775"/>
      <c r="GCT756" s="775"/>
      <c r="GCU756" s="775"/>
      <c r="GCV756" s="775"/>
      <c r="GCW756" s="775"/>
      <c r="GCX756" s="775"/>
      <c r="GCY756" s="775"/>
      <c r="GCZ756" s="775"/>
      <c r="GDA756" s="775"/>
      <c r="GDB756" s="775"/>
      <c r="GDC756" s="775"/>
      <c r="GDD756" s="775"/>
      <c r="GDE756" s="775"/>
      <c r="GDF756" s="775"/>
      <c r="GDG756" s="775"/>
      <c r="GDH756" s="775"/>
      <c r="GDI756" s="775"/>
      <c r="GDJ756" s="775"/>
      <c r="GDK756" s="775"/>
      <c r="GDL756" s="775"/>
      <c r="GDM756" s="775"/>
      <c r="GDN756" s="775"/>
      <c r="GDO756" s="775"/>
      <c r="GDP756" s="775"/>
      <c r="GDQ756" s="775"/>
      <c r="GDR756" s="775"/>
      <c r="GDS756" s="775"/>
      <c r="GDT756" s="775"/>
      <c r="GDU756" s="775"/>
      <c r="GDV756" s="775"/>
      <c r="GDW756" s="775"/>
      <c r="GDX756" s="775"/>
      <c r="GDY756" s="775"/>
      <c r="GDZ756" s="775"/>
      <c r="GEA756" s="775"/>
      <c r="GEB756" s="775"/>
      <c r="GEC756" s="775"/>
      <c r="GED756" s="775"/>
      <c r="GEE756" s="775"/>
      <c r="GEF756" s="775"/>
      <c r="GEG756" s="775"/>
      <c r="GEH756" s="775"/>
      <c r="GEI756" s="775"/>
      <c r="GEJ756" s="775"/>
      <c r="GEK756" s="775"/>
      <c r="GEL756" s="775"/>
      <c r="GEM756" s="775"/>
      <c r="GEN756" s="775"/>
      <c r="GEO756" s="775"/>
      <c r="GEP756" s="775"/>
      <c r="GEQ756" s="775"/>
      <c r="GER756" s="775"/>
      <c r="GES756" s="775"/>
      <c r="GET756" s="775"/>
      <c r="GEU756" s="775"/>
      <c r="GEV756" s="775"/>
      <c r="GEW756" s="775"/>
      <c r="GEX756" s="775"/>
      <c r="GEY756" s="775"/>
      <c r="GEZ756" s="775"/>
      <c r="GFA756" s="775"/>
      <c r="GFB756" s="775"/>
      <c r="GFC756" s="775"/>
      <c r="GFD756" s="775"/>
      <c r="GFE756" s="775"/>
      <c r="GFF756" s="775"/>
      <c r="GFG756" s="775"/>
      <c r="GFH756" s="775"/>
      <c r="GFI756" s="775"/>
      <c r="GFJ756" s="775"/>
      <c r="GFK756" s="775"/>
      <c r="GFL756" s="775"/>
      <c r="GFM756" s="775"/>
      <c r="GFN756" s="775"/>
      <c r="GFO756" s="775"/>
      <c r="GFP756" s="775"/>
      <c r="GFQ756" s="775"/>
      <c r="GFR756" s="775"/>
      <c r="GFS756" s="775"/>
      <c r="GFT756" s="775"/>
      <c r="GFU756" s="775"/>
      <c r="GFV756" s="775"/>
      <c r="GFW756" s="775"/>
      <c r="GFX756" s="775"/>
      <c r="GFY756" s="775"/>
      <c r="GFZ756" s="775"/>
      <c r="GGA756" s="775"/>
      <c r="GGB756" s="775"/>
      <c r="GGC756" s="775"/>
      <c r="GGD756" s="775"/>
      <c r="GGE756" s="775"/>
      <c r="GGF756" s="775"/>
      <c r="GGG756" s="775"/>
      <c r="GGH756" s="775"/>
      <c r="GGI756" s="775"/>
      <c r="GGJ756" s="775"/>
      <c r="GGK756" s="775"/>
      <c r="GGL756" s="775"/>
      <c r="GGM756" s="775"/>
      <c r="GGN756" s="775"/>
      <c r="GGO756" s="775"/>
      <c r="GGP756" s="775"/>
      <c r="GGQ756" s="775"/>
      <c r="GGR756" s="775"/>
      <c r="GGS756" s="775"/>
      <c r="GGT756" s="775"/>
      <c r="GGU756" s="775"/>
      <c r="GGV756" s="775"/>
      <c r="GGW756" s="775"/>
      <c r="GGX756" s="775"/>
      <c r="GGY756" s="775"/>
      <c r="GGZ756" s="775"/>
      <c r="GHA756" s="775"/>
      <c r="GHB756" s="775"/>
      <c r="GHC756" s="775"/>
      <c r="GHD756" s="775"/>
      <c r="GHE756" s="775"/>
      <c r="GHF756" s="775"/>
      <c r="GHG756" s="775"/>
      <c r="GHH756" s="775"/>
      <c r="GHI756" s="775"/>
      <c r="GHJ756" s="775"/>
      <c r="GHK756" s="775"/>
      <c r="GHL756" s="775"/>
      <c r="GHM756" s="775"/>
      <c r="GHN756" s="775"/>
      <c r="GHO756" s="775"/>
      <c r="GHP756" s="775"/>
      <c r="GHQ756" s="775"/>
      <c r="GHR756" s="775"/>
      <c r="GHS756" s="775"/>
      <c r="GHT756" s="775"/>
      <c r="GHU756" s="775"/>
      <c r="GHV756" s="775"/>
      <c r="GHW756" s="775"/>
      <c r="GHX756" s="775"/>
      <c r="GHY756" s="775"/>
      <c r="GHZ756" s="775"/>
      <c r="GIA756" s="775"/>
      <c r="GIB756" s="775"/>
      <c r="GIC756" s="775"/>
      <c r="GID756" s="775"/>
      <c r="GIE756" s="775"/>
      <c r="GIF756" s="775"/>
      <c r="GIG756" s="775"/>
      <c r="GIH756" s="775"/>
      <c r="GII756" s="775"/>
      <c r="GIJ756" s="775"/>
      <c r="GIK756" s="775"/>
      <c r="GIL756" s="775"/>
      <c r="GIM756" s="775"/>
      <c r="GIN756" s="775"/>
      <c r="GIO756" s="775"/>
      <c r="GIP756" s="775"/>
      <c r="GIQ756" s="775"/>
      <c r="GIR756" s="775"/>
      <c r="GIS756" s="775"/>
      <c r="GIT756" s="775"/>
      <c r="GIU756" s="775"/>
      <c r="GIV756" s="775"/>
      <c r="GIW756" s="775"/>
      <c r="GIX756" s="775"/>
      <c r="GIY756" s="775"/>
      <c r="GIZ756" s="775"/>
      <c r="GJA756" s="775"/>
      <c r="GJB756" s="775"/>
      <c r="GJC756" s="775"/>
      <c r="GJD756" s="775"/>
      <c r="GJE756" s="775"/>
      <c r="GJF756" s="775"/>
      <c r="GJG756" s="775"/>
      <c r="GJH756" s="775"/>
      <c r="GJI756" s="775"/>
      <c r="GJJ756" s="775"/>
      <c r="GJK756" s="775"/>
      <c r="GJL756" s="775"/>
      <c r="GJM756" s="775"/>
      <c r="GJN756" s="775"/>
      <c r="GJO756" s="775"/>
      <c r="GJP756" s="775"/>
      <c r="GJQ756" s="775"/>
      <c r="GJR756" s="775"/>
      <c r="GJS756" s="775"/>
      <c r="GJT756" s="775"/>
      <c r="GJU756" s="775"/>
      <c r="GJV756" s="775"/>
      <c r="GJW756" s="775"/>
      <c r="GJX756" s="775"/>
      <c r="GJY756" s="775"/>
      <c r="GJZ756" s="775"/>
      <c r="GKA756" s="775"/>
      <c r="GKB756" s="775"/>
      <c r="GKC756" s="775"/>
      <c r="GKD756" s="775"/>
      <c r="GKE756" s="775"/>
      <c r="GKF756" s="775"/>
      <c r="GKG756" s="775"/>
      <c r="GKH756" s="775"/>
      <c r="GKI756" s="775"/>
      <c r="GKJ756" s="775"/>
      <c r="GKK756" s="775"/>
      <c r="GKL756" s="775"/>
      <c r="GKM756" s="775"/>
      <c r="GKN756" s="775"/>
      <c r="GKO756" s="775"/>
      <c r="GKP756" s="775"/>
      <c r="GKQ756" s="775"/>
      <c r="GKR756" s="775"/>
      <c r="GKS756" s="775"/>
      <c r="GKT756" s="775"/>
      <c r="GKU756" s="775"/>
      <c r="GKV756" s="775"/>
      <c r="GKW756" s="775"/>
      <c r="GKX756" s="775"/>
      <c r="GKY756" s="775"/>
      <c r="GKZ756" s="775"/>
      <c r="GLA756" s="775"/>
      <c r="GLB756" s="775"/>
      <c r="GLC756" s="775"/>
      <c r="GLD756" s="775"/>
      <c r="GLE756" s="775"/>
      <c r="GLF756" s="775"/>
      <c r="GLG756" s="775"/>
      <c r="GLH756" s="775"/>
      <c r="GLI756" s="775"/>
      <c r="GLJ756" s="775"/>
      <c r="GLK756" s="775"/>
      <c r="GLL756" s="775"/>
      <c r="GLM756" s="775"/>
      <c r="GLN756" s="775"/>
      <c r="GLO756" s="775"/>
      <c r="GLP756" s="775"/>
      <c r="GLQ756" s="775"/>
      <c r="GLR756" s="775"/>
      <c r="GLS756" s="775"/>
      <c r="GLT756" s="775"/>
      <c r="GLU756" s="775"/>
      <c r="GLV756" s="775"/>
      <c r="GLW756" s="775"/>
      <c r="GLX756" s="775"/>
      <c r="GLY756" s="775"/>
      <c r="GLZ756" s="775"/>
      <c r="GMA756" s="775"/>
      <c r="GMB756" s="775"/>
      <c r="GMC756" s="775"/>
      <c r="GMD756" s="775"/>
      <c r="GME756" s="775"/>
      <c r="GMF756" s="775"/>
      <c r="GMG756" s="775"/>
      <c r="GMH756" s="775"/>
      <c r="GMI756" s="775"/>
      <c r="GMJ756" s="775"/>
      <c r="GMK756" s="775"/>
      <c r="GML756" s="775"/>
      <c r="GMM756" s="775"/>
      <c r="GMN756" s="775"/>
      <c r="GMO756" s="775"/>
      <c r="GMP756" s="775"/>
      <c r="GMQ756" s="775"/>
      <c r="GMR756" s="775"/>
      <c r="GMS756" s="775"/>
      <c r="GMT756" s="775"/>
      <c r="GMU756" s="775"/>
      <c r="GMV756" s="775"/>
      <c r="GMW756" s="775"/>
      <c r="GMX756" s="775"/>
      <c r="GMY756" s="775"/>
      <c r="GMZ756" s="775"/>
      <c r="GNA756" s="775"/>
      <c r="GNB756" s="775"/>
      <c r="GNC756" s="775"/>
      <c r="GND756" s="775"/>
      <c r="GNE756" s="775"/>
      <c r="GNF756" s="775"/>
      <c r="GNG756" s="775"/>
      <c r="GNH756" s="775"/>
      <c r="GNI756" s="775"/>
      <c r="GNJ756" s="775"/>
      <c r="GNK756" s="775"/>
      <c r="GNL756" s="775"/>
      <c r="GNM756" s="775"/>
      <c r="GNN756" s="775"/>
      <c r="GNO756" s="775"/>
      <c r="GNP756" s="775"/>
      <c r="GNQ756" s="775"/>
      <c r="GNR756" s="775"/>
      <c r="GNS756" s="775"/>
      <c r="GNT756" s="775"/>
      <c r="GNU756" s="775"/>
      <c r="GNV756" s="775"/>
      <c r="GNW756" s="775"/>
      <c r="GNX756" s="775"/>
      <c r="GNY756" s="775"/>
      <c r="GNZ756" s="775"/>
      <c r="GOA756" s="775"/>
      <c r="GOB756" s="775"/>
      <c r="GOC756" s="775"/>
      <c r="GOD756" s="775"/>
      <c r="GOE756" s="775"/>
      <c r="GOF756" s="775"/>
      <c r="GOG756" s="775"/>
      <c r="GOH756" s="775"/>
      <c r="GOI756" s="775"/>
      <c r="GOJ756" s="775"/>
      <c r="GOK756" s="775"/>
      <c r="GOL756" s="775"/>
      <c r="GOM756" s="775"/>
      <c r="GON756" s="775"/>
      <c r="GOO756" s="775"/>
      <c r="GOP756" s="775"/>
      <c r="GOQ756" s="775"/>
      <c r="GOR756" s="775"/>
      <c r="GOS756" s="775"/>
      <c r="GOT756" s="775"/>
      <c r="GOU756" s="775"/>
      <c r="GOV756" s="775"/>
      <c r="GOW756" s="775"/>
      <c r="GOX756" s="775"/>
      <c r="GOY756" s="775"/>
      <c r="GOZ756" s="775"/>
      <c r="GPA756" s="775"/>
      <c r="GPB756" s="775"/>
      <c r="GPC756" s="775"/>
      <c r="GPD756" s="775"/>
      <c r="GPE756" s="775"/>
      <c r="GPF756" s="775"/>
      <c r="GPG756" s="775"/>
      <c r="GPH756" s="775"/>
      <c r="GPI756" s="775"/>
      <c r="GPJ756" s="775"/>
      <c r="GPK756" s="775"/>
      <c r="GPL756" s="775"/>
      <c r="GPM756" s="775"/>
      <c r="GPN756" s="775"/>
      <c r="GPO756" s="775"/>
      <c r="GPP756" s="775"/>
      <c r="GPQ756" s="775"/>
      <c r="GPR756" s="775"/>
      <c r="GPS756" s="775"/>
      <c r="GPT756" s="775"/>
      <c r="GPU756" s="775"/>
      <c r="GPV756" s="775"/>
      <c r="GPW756" s="775"/>
      <c r="GPX756" s="775"/>
      <c r="GPY756" s="775"/>
      <c r="GPZ756" s="775"/>
      <c r="GQA756" s="775"/>
      <c r="GQB756" s="775"/>
      <c r="GQC756" s="775"/>
      <c r="GQD756" s="775"/>
      <c r="GQE756" s="775"/>
      <c r="GQF756" s="775"/>
      <c r="GQG756" s="775"/>
      <c r="GQH756" s="775"/>
      <c r="GQI756" s="775"/>
      <c r="GQJ756" s="775"/>
      <c r="GQK756" s="775"/>
      <c r="GQL756" s="775"/>
      <c r="GQM756" s="775"/>
      <c r="GQN756" s="775"/>
      <c r="GQO756" s="775"/>
      <c r="GQP756" s="775"/>
      <c r="GQQ756" s="775"/>
      <c r="GQR756" s="775"/>
      <c r="GQS756" s="775"/>
      <c r="GQT756" s="775"/>
      <c r="GQU756" s="775"/>
      <c r="GQV756" s="775"/>
      <c r="GQW756" s="775"/>
      <c r="GQX756" s="775"/>
      <c r="GQY756" s="775"/>
      <c r="GQZ756" s="775"/>
      <c r="GRA756" s="775"/>
      <c r="GRB756" s="775"/>
      <c r="GRC756" s="775"/>
      <c r="GRD756" s="775"/>
      <c r="GRE756" s="775"/>
      <c r="GRF756" s="775"/>
      <c r="GRG756" s="775"/>
      <c r="GRH756" s="775"/>
      <c r="GRI756" s="775"/>
      <c r="GRJ756" s="775"/>
      <c r="GRK756" s="775"/>
      <c r="GRL756" s="775"/>
      <c r="GRM756" s="775"/>
      <c r="GRN756" s="775"/>
      <c r="GRO756" s="775"/>
      <c r="GRP756" s="775"/>
      <c r="GRQ756" s="775"/>
      <c r="GRR756" s="775"/>
      <c r="GRS756" s="775"/>
      <c r="GRT756" s="775"/>
      <c r="GRU756" s="775"/>
      <c r="GRV756" s="775"/>
      <c r="GRW756" s="775"/>
      <c r="GRX756" s="775"/>
      <c r="GRY756" s="775"/>
      <c r="GRZ756" s="775"/>
      <c r="GSA756" s="775"/>
      <c r="GSB756" s="775"/>
      <c r="GSC756" s="775"/>
      <c r="GSD756" s="775"/>
      <c r="GSE756" s="775"/>
      <c r="GSF756" s="775"/>
      <c r="GSG756" s="775"/>
      <c r="GSH756" s="775"/>
      <c r="GSI756" s="775"/>
      <c r="GSJ756" s="775"/>
      <c r="GSK756" s="775"/>
      <c r="GSL756" s="775"/>
      <c r="GSM756" s="775"/>
      <c r="GSN756" s="775"/>
      <c r="GSO756" s="775"/>
      <c r="GSP756" s="775"/>
      <c r="GSQ756" s="775"/>
      <c r="GSR756" s="775"/>
      <c r="GSS756" s="775"/>
      <c r="GST756" s="775"/>
      <c r="GSU756" s="775"/>
      <c r="GSV756" s="775"/>
      <c r="GSW756" s="775"/>
      <c r="GSX756" s="775"/>
      <c r="GSY756" s="775"/>
      <c r="GSZ756" s="775"/>
      <c r="GTA756" s="775"/>
      <c r="GTB756" s="775"/>
      <c r="GTC756" s="775"/>
      <c r="GTD756" s="775"/>
      <c r="GTE756" s="775"/>
      <c r="GTF756" s="775"/>
      <c r="GTG756" s="775"/>
      <c r="GTH756" s="775"/>
      <c r="GTI756" s="775"/>
      <c r="GTJ756" s="775"/>
      <c r="GTK756" s="775"/>
      <c r="GTL756" s="775"/>
      <c r="GTM756" s="775"/>
      <c r="GTN756" s="775"/>
      <c r="GTO756" s="775"/>
      <c r="GTP756" s="775"/>
      <c r="GTQ756" s="775"/>
      <c r="GTR756" s="775"/>
      <c r="GTS756" s="775"/>
      <c r="GTT756" s="775"/>
      <c r="GTU756" s="775"/>
      <c r="GTV756" s="775"/>
      <c r="GTW756" s="775"/>
      <c r="GTX756" s="775"/>
      <c r="GTY756" s="775"/>
      <c r="GTZ756" s="775"/>
      <c r="GUA756" s="775"/>
      <c r="GUB756" s="775"/>
      <c r="GUC756" s="775"/>
      <c r="GUD756" s="775"/>
      <c r="GUE756" s="775"/>
      <c r="GUF756" s="775"/>
      <c r="GUG756" s="775"/>
      <c r="GUH756" s="775"/>
      <c r="GUI756" s="775"/>
      <c r="GUJ756" s="775"/>
      <c r="GUK756" s="775"/>
      <c r="GUL756" s="775"/>
      <c r="GUM756" s="775"/>
      <c r="GUN756" s="775"/>
      <c r="GUO756" s="775"/>
      <c r="GUP756" s="775"/>
      <c r="GUQ756" s="775"/>
      <c r="GUR756" s="775"/>
      <c r="GUS756" s="775"/>
      <c r="GUT756" s="775"/>
      <c r="GUU756" s="775"/>
      <c r="GUV756" s="775"/>
      <c r="GUW756" s="775"/>
      <c r="GUX756" s="775"/>
      <c r="GUY756" s="775"/>
      <c r="GUZ756" s="775"/>
      <c r="GVA756" s="775"/>
      <c r="GVB756" s="775"/>
      <c r="GVC756" s="775"/>
      <c r="GVD756" s="775"/>
      <c r="GVE756" s="775"/>
      <c r="GVF756" s="775"/>
      <c r="GVG756" s="775"/>
      <c r="GVH756" s="775"/>
      <c r="GVI756" s="775"/>
      <c r="GVJ756" s="775"/>
      <c r="GVK756" s="775"/>
      <c r="GVL756" s="775"/>
      <c r="GVM756" s="775"/>
      <c r="GVN756" s="775"/>
      <c r="GVO756" s="775"/>
      <c r="GVP756" s="775"/>
      <c r="GVQ756" s="775"/>
      <c r="GVR756" s="775"/>
      <c r="GVS756" s="775"/>
      <c r="GVT756" s="775"/>
      <c r="GVU756" s="775"/>
      <c r="GVV756" s="775"/>
      <c r="GVW756" s="775"/>
      <c r="GVX756" s="775"/>
      <c r="GVY756" s="775"/>
      <c r="GVZ756" s="775"/>
      <c r="GWA756" s="775"/>
      <c r="GWB756" s="775"/>
      <c r="GWC756" s="775"/>
      <c r="GWD756" s="775"/>
      <c r="GWE756" s="775"/>
      <c r="GWF756" s="775"/>
      <c r="GWG756" s="775"/>
      <c r="GWH756" s="775"/>
      <c r="GWI756" s="775"/>
      <c r="GWJ756" s="775"/>
      <c r="GWK756" s="775"/>
      <c r="GWL756" s="775"/>
      <c r="GWM756" s="775"/>
      <c r="GWN756" s="775"/>
      <c r="GWO756" s="775"/>
      <c r="GWP756" s="775"/>
      <c r="GWQ756" s="775"/>
      <c r="GWR756" s="775"/>
      <c r="GWS756" s="775"/>
      <c r="GWT756" s="775"/>
      <c r="GWU756" s="775"/>
      <c r="GWV756" s="775"/>
      <c r="GWW756" s="775"/>
      <c r="GWX756" s="775"/>
      <c r="GWY756" s="775"/>
      <c r="GWZ756" s="775"/>
      <c r="GXA756" s="775"/>
      <c r="GXB756" s="775"/>
      <c r="GXC756" s="775"/>
      <c r="GXD756" s="775"/>
      <c r="GXE756" s="775"/>
      <c r="GXF756" s="775"/>
      <c r="GXG756" s="775"/>
      <c r="GXH756" s="775"/>
      <c r="GXI756" s="775"/>
      <c r="GXJ756" s="775"/>
      <c r="GXK756" s="775"/>
      <c r="GXL756" s="775"/>
      <c r="GXM756" s="775"/>
      <c r="GXN756" s="775"/>
      <c r="GXO756" s="775"/>
      <c r="GXP756" s="775"/>
      <c r="GXQ756" s="775"/>
      <c r="GXR756" s="775"/>
      <c r="GXS756" s="775"/>
      <c r="GXT756" s="775"/>
      <c r="GXU756" s="775"/>
      <c r="GXV756" s="775"/>
      <c r="GXW756" s="775"/>
      <c r="GXX756" s="775"/>
      <c r="GXY756" s="775"/>
      <c r="GXZ756" s="775"/>
      <c r="GYA756" s="775"/>
      <c r="GYB756" s="775"/>
      <c r="GYC756" s="775"/>
      <c r="GYD756" s="775"/>
      <c r="GYE756" s="775"/>
      <c r="GYF756" s="775"/>
      <c r="GYG756" s="775"/>
      <c r="GYH756" s="775"/>
      <c r="GYI756" s="775"/>
      <c r="GYJ756" s="775"/>
      <c r="GYK756" s="775"/>
      <c r="GYL756" s="775"/>
      <c r="GYM756" s="775"/>
      <c r="GYN756" s="775"/>
      <c r="GYO756" s="775"/>
      <c r="GYP756" s="775"/>
      <c r="GYQ756" s="775"/>
      <c r="GYR756" s="775"/>
      <c r="GYS756" s="775"/>
      <c r="GYT756" s="775"/>
      <c r="GYU756" s="775"/>
      <c r="GYV756" s="775"/>
      <c r="GYW756" s="775"/>
      <c r="GYX756" s="775"/>
      <c r="GYY756" s="775"/>
      <c r="GYZ756" s="775"/>
      <c r="GZA756" s="775"/>
      <c r="GZB756" s="775"/>
      <c r="GZC756" s="775"/>
      <c r="GZD756" s="775"/>
      <c r="GZE756" s="775"/>
      <c r="GZF756" s="775"/>
      <c r="GZG756" s="775"/>
      <c r="GZH756" s="775"/>
      <c r="GZI756" s="775"/>
      <c r="GZJ756" s="775"/>
      <c r="GZK756" s="775"/>
      <c r="GZL756" s="775"/>
      <c r="GZM756" s="775"/>
      <c r="GZN756" s="775"/>
      <c r="GZO756" s="775"/>
      <c r="GZP756" s="775"/>
      <c r="GZQ756" s="775"/>
      <c r="GZR756" s="775"/>
      <c r="GZS756" s="775"/>
      <c r="GZT756" s="775"/>
      <c r="GZU756" s="775"/>
      <c r="GZV756" s="775"/>
      <c r="GZW756" s="775"/>
      <c r="GZX756" s="775"/>
      <c r="GZY756" s="775"/>
      <c r="GZZ756" s="775"/>
      <c r="HAA756" s="775"/>
      <c r="HAB756" s="775"/>
      <c r="HAC756" s="775"/>
      <c r="HAD756" s="775"/>
      <c r="HAE756" s="775"/>
      <c r="HAF756" s="775"/>
      <c r="HAG756" s="775"/>
      <c r="HAH756" s="775"/>
      <c r="HAI756" s="775"/>
      <c r="HAJ756" s="775"/>
      <c r="HAK756" s="775"/>
      <c r="HAL756" s="775"/>
      <c r="HAM756" s="775"/>
      <c r="HAN756" s="775"/>
      <c r="HAO756" s="775"/>
      <c r="HAP756" s="775"/>
      <c r="HAQ756" s="775"/>
      <c r="HAR756" s="775"/>
      <c r="HAS756" s="775"/>
      <c r="HAT756" s="775"/>
      <c r="HAU756" s="775"/>
      <c r="HAV756" s="775"/>
      <c r="HAW756" s="775"/>
      <c r="HAX756" s="775"/>
      <c r="HAY756" s="775"/>
      <c r="HAZ756" s="775"/>
      <c r="HBA756" s="775"/>
      <c r="HBB756" s="775"/>
      <c r="HBC756" s="775"/>
      <c r="HBD756" s="775"/>
      <c r="HBE756" s="775"/>
      <c r="HBF756" s="775"/>
      <c r="HBG756" s="775"/>
      <c r="HBH756" s="775"/>
      <c r="HBI756" s="775"/>
      <c r="HBJ756" s="775"/>
      <c r="HBK756" s="775"/>
      <c r="HBL756" s="775"/>
      <c r="HBM756" s="775"/>
      <c r="HBN756" s="775"/>
      <c r="HBO756" s="775"/>
      <c r="HBP756" s="775"/>
      <c r="HBQ756" s="775"/>
      <c r="HBR756" s="775"/>
      <c r="HBS756" s="775"/>
      <c r="HBT756" s="775"/>
      <c r="HBU756" s="775"/>
      <c r="HBV756" s="775"/>
      <c r="HBW756" s="775"/>
      <c r="HBX756" s="775"/>
      <c r="HBY756" s="775"/>
      <c r="HBZ756" s="775"/>
      <c r="HCA756" s="775"/>
      <c r="HCB756" s="775"/>
      <c r="HCC756" s="775"/>
      <c r="HCD756" s="775"/>
      <c r="HCE756" s="775"/>
      <c r="HCF756" s="775"/>
      <c r="HCG756" s="775"/>
      <c r="HCH756" s="775"/>
      <c r="HCI756" s="775"/>
      <c r="HCJ756" s="775"/>
      <c r="HCK756" s="775"/>
      <c r="HCL756" s="775"/>
      <c r="HCM756" s="775"/>
      <c r="HCN756" s="775"/>
      <c r="HCO756" s="775"/>
      <c r="HCP756" s="775"/>
      <c r="HCQ756" s="775"/>
      <c r="HCR756" s="775"/>
      <c r="HCS756" s="775"/>
      <c r="HCT756" s="775"/>
      <c r="HCU756" s="775"/>
      <c r="HCV756" s="775"/>
      <c r="HCW756" s="775"/>
      <c r="HCX756" s="775"/>
      <c r="HCY756" s="775"/>
      <c r="HCZ756" s="775"/>
      <c r="HDA756" s="775"/>
      <c r="HDB756" s="775"/>
      <c r="HDC756" s="775"/>
      <c r="HDD756" s="775"/>
      <c r="HDE756" s="775"/>
      <c r="HDF756" s="775"/>
      <c r="HDG756" s="775"/>
      <c r="HDH756" s="775"/>
      <c r="HDI756" s="775"/>
      <c r="HDJ756" s="775"/>
      <c r="HDK756" s="775"/>
      <c r="HDL756" s="775"/>
      <c r="HDM756" s="775"/>
      <c r="HDN756" s="775"/>
      <c r="HDO756" s="775"/>
      <c r="HDP756" s="775"/>
      <c r="HDQ756" s="775"/>
      <c r="HDR756" s="775"/>
      <c r="HDS756" s="775"/>
      <c r="HDT756" s="775"/>
      <c r="HDU756" s="775"/>
      <c r="HDV756" s="775"/>
      <c r="HDW756" s="775"/>
      <c r="HDX756" s="775"/>
      <c r="HDY756" s="775"/>
      <c r="HDZ756" s="775"/>
      <c r="HEA756" s="775"/>
      <c r="HEB756" s="775"/>
      <c r="HEC756" s="775"/>
      <c r="HED756" s="775"/>
      <c r="HEE756" s="775"/>
      <c r="HEF756" s="775"/>
      <c r="HEG756" s="775"/>
      <c r="HEH756" s="775"/>
      <c r="HEI756" s="775"/>
      <c r="HEJ756" s="775"/>
      <c r="HEK756" s="775"/>
      <c r="HEL756" s="775"/>
      <c r="HEM756" s="775"/>
      <c r="HEN756" s="775"/>
      <c r="HEO756" s="775"/>
      <c r="HEP756" s="775"/>
      <c r="HEQ756" s="775"/>
      <c r="HER756" s="775"/>
      <c r="HES756" s="775"/>
      <c r="HET756" s="775"/>
      <c r="HEU756" s="775"/>
      <c r="HEV756" s="775"/>
      <c r="HEW756" s="775"/>
      <c r="HEX756" s="775"/>
      <c r="HEY756" s="775"/>
      <c r="HEZ756" s="775"/>
      <c r="HFA756" s="775"/>
      <c r="HFB756" s="775"/>
      <c r="HFC756" s="775"/>
      <c r="HFD756" s="775"/>
      <c r="HFE756" s="775"/>
      <c r="HFF756" s="775"/>
      <c r="HFG756" s="775"/>
      <c r="HFH756" s="775"/>
      <c r="HFI756" s="775"/>
      <c r="HFJ756" s="775"/>
      <c r="HFK756" s="775"/>
      <c r="HFL756" s="775"/>
      <c r="HFM756" s="775"/>
      <c r="HFN756" s="775"/>
      <c r="HFO756" s="775"/>
      <c r="HFP756" s="775"/>
      <c r="HFQ756" s="775"/>
      <c r="HFR756" s="775"/>
      <c r="HFS756" s="775"/>
      <c r="HFT756" s="775"/>
      <c r="HFU756" s="775"/>
      <c r="HFV756" s="775"/>
      <c r="HFW756" s="775"/>
      <c r="HFX756" s="775"/>
      <c r="HFY756" s="775"/>
      <c r="HFZ756" s="775"/>
      <c r="HGA756" s="775"/>
      <c r="HGB756" s="775"/>
      <c r="HGC756" s="775"/>
      <c r="HGD756" s="775"/>
      <c r="HGE756" s="775"/>
      <c r="HGF756" s="775"/>
      <c r="HGG756" s="775"/>
      <c r="HGH756" s="775"/>
      <c r="HGI756" s="775"/>
      <c r="HGJ756" s="775"/>
      <c r="HGK756" s="775"/>
      <c r="HGL756" s="775"/>
      <c r="HGM756" s="775"/>
      <c r="HGN756" s="775"/>
      <c r="HGO756" s="775"/>
      <c r="HGP756" s="775"/>
      <c r="HGQ756" s="775"/>
      <c r="HGR756" s="775"/>
      <c r="HGS756" s="775"/>
      <c r="HGT756" s="775"/>
      <c r="HGU756" s="775"/>
      <c r="HGV756" s="775"/>
      <c r="HGW756" s="775"/>
      <c r="HGX756" s="775"/>
      <c r="HGY756" s="775"/>
      <c r="HGZ756" s="775"/>
      <c r="HHA756" s="775"/>
      <c r="HHB756" s="775"/>
      <c r="HHC756" s="775"/>
      <c r="HHD756" s="775"/>
      <c r="HHE756" s="775"/>
      <c r="HHF756" s="775"/>
      <c r="HHG756" s="775"/>
      <c r="HHH756" s="775"/>
      <c r="HHI756" s="775"/>
      <c r="HHJ756" s="775"/>
      <c r="HHK756" s="775"/>
      <c r="HHL756" s="775"/>
      <c r="HHM756" s="775"/>
      <c r="HHN756" s="775"/>
      <c r="HHO756" s="775"/>
      <c r="HHP756" s="775"/>
      <c r="HHQ756" s="775"/>
      <c r="HHR756" s="775"/>
      <c r="HHS756" s="775"/>
      <c r="HHT756" s="775"/>
      <c r="HHU756" s="775"/>
      <c r="HHV756" s="775"/>
      <c r="HHW756" s="775"/>
      <c r="HHX756" s="775"/>
      <c r="HHY756" s="775"/>
      <c r="HHZ756" s="775"/>
      <c r="HIA756" s="775"/>
      <c r="HIB756" s="775"/>
      <c r="HIC756" s="775"/>
      <c r="HID756" s="775"/>
      <c r="HIE756" s="775"/>
      <c r="HIF756" s="775"/>
      <c r="HIG756" s="775"/>
      <c r="HIH756" s="775"/>
      <c r="HII756" s="775"/>
      <c r="HIJ756" s="775"/>
      <c r="HIK756" s="775"/>
      <c r="HIL756" s="775"/>
      <c r="HIM756" s="775"/>
      <c r="HIN756" s="775"/>
      <c r="HIO756" s="775"/>
      <c r="HIP756" s="775"/>
      <c r="HIQ756" s="775"/>
      <c r="HIR756" s="775"/>
      <c r="HIS756" s="775"/>
      <c r="HIT756" s="775"/>
      <c r="HIU756" s="775"/>
      <c r="HIV756" s="775"/>
      <c r="HIW756" s="775"/>
      <c r="HIX756" s="775"/>
      <c r="HIY756" s="775"/>
      <c r="HIZ756" s="775"/>
      <c r="HJA756" s="775"/>
      <c r="HJB756" s="775"/>
      <c r="HJC756" s="775"/>
      <c r="HJD756" s="775"/>
      <c r="HJE756" s="775"/>
      <c r="HJF756" s="775"/>
      <c r="HJG756" s="775"/>
      <c r="HJH756" s="775"/>
      <c r="HJI756" s="775"/>
      <c r="HJJ756" s="775"/>
      <c r="HJK756" s="775"/>
      <c r="HJL756" s="775"/>
      <c r="HJM756" s="775"/>
      <c r="HJN756" s="775"/>
      <c r="HJO756" s="775"/>
      <c r="HJP756" s="775"/>
      <c r="HJQ756" s="775"/>
      <c r="HJR756" s="775"/>
      <c r="HJS756" s="775"/>
      <c r="HJT756" s="775"/>
      <c r="HJU756" s="775"/>
      <c r="HJV756" s="775"/>
      <c r="HJW756" s="775"/>
      <c r="HJX756" s="775"/>
      <c r="HJY756" s="775"/>
      <c r="HJZ756" s="775"/>
      <c r="HKA756" s="775"/>
      <c r="HKB756" s="775"/>
      <c r="HKC756" s="775"/>
      <c r="HKD756" s="775"/>
      <c r="HKE756" s="775"/>
      <c r="HKF756" s="775"/>
      <c r="HKG756" s="775"/>
      <c r="HKH756" s="775"/>
      <c r="HKI756" s="775"/>
      <c r="HKJ756" s="775"/>
      <c r="HKK756" s="775"/>
      <c r="HKL756" s="775"/>
      <c r="HKM756" s="775"/>
      <c r="HKN756" s="775"/>
      <c r="HKO756" s="775"/>
      <c r="HKP756" s="775"/>
      <c r="HKQ756" s="775"/>
      <c r="HKR756" s="775"/>
      <c r="HKS756" s="775"/>
      <c r="HKT756" s="775"/>
      <c r="HKU756" s="775"/>
      <c r="HKV756" s="775"/>
      <c r="HKW756" s="775"/>
      <c r="HKX756" s="775"/>
      <c r="HKY756" s="775"/>
      <c r="HKZ756" s="775"/>
      <c r="HLA756" s="775"/>
      <c r="HLB756" s="775"/>
      <c r="HLC756" s="775"/>
      <c r="HLD756" s="775"/>
      <c r="HLE756" s="775"/>
      <c r="HLF756" s="775"/>
      <c r="HLG756" s="775"/>
      <c r="HLH756" s="775"/>
      <c r="HLI756" s="775"/>
      <c r="HLJ756" s="775"/>
      <c r="HLK756" s="775"/>
      <c r="HLL756" s="775"/>
      <c r="HLM756" s="775"/>
      <c r="HLN756" s="775"/>
      <c r="HLO756" s="775"/>
      <c r="HLP756" s="775"/>
      <c r="HLQ756" s="775"/>
      <c r="HLR756" s="775"/>
      <c r="HLS756" s="775"/>
      <c r="HLT756" s="775"/>
      <c r="HLU756" s="775"/>
      <c r="HLV756" s="775"/>
      <c r="HLW756" s="775"/>
      <c r="HLX756" s="775"/>
      <c r="HLY756" s="775"/>
      <c r="HLZ756" s="775"/>
      <c r="HMA756" s="775"/>
      <c r="HMB756" s="775"/>
      <c r="HMC756" s="775"/>
      <c r="HMD756" s="775"/>
      <c r="HME756" s="775"/>
      <c r="HMF756" s="775"/>
      <c r="HMG756" s="775"/>
      <c r="HMH756" s="775"/>
      <c r="HMI756" s="775"/>
      <c r="HMJ756" s="775"/>
      <c r="HMK756" s="775"/>
      <c r="HML756" s="775"/>
      <c r="HMM756" s="775"/>
      <c r="HMN756" s="775"/>
      <c r="HMO756" s="775"/>
      <c r="HMP756" s="775"/>
      <c r="HMQ756" s="775"/>
      <c r="HMR756" s="775"/>
      <c r="HMS756" s="775"/>
      <c r="HMT756" s="775"/>
      <c r="HMU756" s="775"/>
      <c r="HMV756" s="775"/>
      <c r="HMW756" s="775"/>
      <c r="HMX756" s="775"/>
      <c r="HMY756" s="775"/>
      <c r="HMZ756" s="775"/>
      <c r="HNA756" s="775"/>
      <c r="HNB756" s="775"/>
      <c r="HNC756" s="775"/>
      <c r="HND756" s="775"/>
      <c r="HNE756" s="775"/>
      <c r="HNF756" s="775"/>
      <c r="HNG756" s="775"/>
      <c r="HNH756" s="775"/>
      <c r="HNI756" s="775"/>
      <c r="HNJ756" s="775"/>
      <c r="HNK756" s="775"/>
      <c r="HNL756" s="775"/>
      <c r="HNM756" s="775"/>
      <c r="HNN756" s="775"/>
      <c r="HNO756" s="775"/>
      <c r="HNP756" s="775"/>
      <c r="HNQ756" s="775"/>
      <c r="HNR756" s="775"/>
      <c r="HNS756" s="775"/>
      <c r="HNT756" s="775"/>
      <c r="HNU756" s="775"/>
      <c r="HNV756" s="775"/>
      <c r="HNW756" s="775"/>
      <c r="HNX756" s="775"/>
      <c r="HNY756" s="775"/>
      <c r="HNZ756" s="775"/>
      <c r="HOA756" s="775"/>
      <c r="HOB756" s="775"/>
      <c r="HOC756" s="775"/>
      <c r="HOD756" s="775"/>
      <c r="HOE756" s="775"/>
      <c r="HOF756" s="775"/>
      <c r="HOG756" s="775"/>
      <c r="HOH756" s="775"/>
      <c r="HOI756" s="775"/>
      <c r="HOJ756" s="775"/>
      <c r="HOK756" s="775"/>
      <c r="HOL756" s="775"/>
      <c r="HOM756" s="775"/>
      <c r="HON756" s="775"/>
      <c r="HOO756" s="775"/>
      <c r="HOP756" s="775"/>
      <c r="HOQ756" s="775"/>
      <c r="HOR756" s="775"/>
      <c r="HOS756" s="775"/>
      <c r="HOT756" s="775"/>
      <c r="HOU756" s="775"/>
      <c r="HOV756" s="775"/>
      <c r="HOW756" s="775"/>
      <c r="HOX756" s="775"/>
      <c r="HOY756" s="775"/>
      <c r="HOZ756" s="775"/>
      <c r="HPA756" s="775"/>
      <c r="HPB756" s="775"/>
      <c r="HPC756" s="775"/>
      <c r="HPD756" s="775"/>
      <c r="HPE756" s="775"/>
      <c r="HPF756" s="775"/>
      <c r="HPG756" s="775"/>
      <c r="HPH756" s="775"/>
      <c r="HPI756" s="775"/>
      <c r="HPJ756" s="775"/>
      <c r="HPK756" s="775"/>
      <c r="HPL756" s="775"/>
      <c r="HPM756" s="775"/>
      <c r="HPN756" s="775"/>
      <c r="HPO756" s="775"/>
      <c r="HPP756" s="775"/>
      <c r="HPQ756" s="775"/>
      <c r="HPR756" s="775"/>
      <c r="HPS756" s="775"/>
      <c r="HPT756" s="775"/>
      <c r="HPU756" s="775"/>
      <c r="HPV756" s="775"/>
      <c r="HPW756" s="775"/>
      <c r="HPX756" s="775"/>
      <c r="HPY756" s="775"/>
      <c r="HPZ756" s="775"/>
      <c r="HQA756" s="775"/>
      <c r="HQB756" s="775"/>
      <c r="HQC756" s="775"/>
      <c r="HQD756" s="775"/>
      <c r="HQE756" s="775"/>
      <c r="HQF756" s="775"/>
      <c r="HQG756" s="775"/>
      <c r="HQH756" s="775"/>
      <c r="HQI756" s="775"/>
      <c r="HQJ756" s="775"/>
      <c r="HQK756" s="775"/>
      <c r="HQL756" s="775"/>
      <c r="HQM756" s="775"/>
      <c r="HQN756" s="775"/>
      <c r="HQO756" s="775"/>
      <c r="HQP756" s="775"/>
      <c r="HQQ756" s="775"/>
      <c r="HQR756" s="775"/>
      <c r="HQS756" s="775"/>
      <c r="HQT756" s="775"/>
      <c r="HQU756" s="775"/>
      <c r="HQV756" s="775"/>
      <c r="HQW756" s="775"/>
      <c r="HQX756" s="775"/>
      <c r="HQY756" s="775"/>
      <c r="HQZ756" s="775"/>
      <c r="HRA756" s="775"/>
      <c r="HRB756" s="775"/>
      <c r="HRC756" s="775"/>
      <c r="HRD756" s="775"/>
      <c r="HRE756" s="775"/>
      <c r="HRF756" s="775"/>
      <c r="HRG756" s="775"/>
      <c r="HRH756" s="775"/>
      <c r="HRI756" s="775"/>
      <c r="HRJ756" s="775"/>
      <c r="HRK756" s="775"/>
      <c r="HRL756" s="775"/>
      <c r="HRM756" s="775"/>
      <c r="HRN756" s="775"/>
      <c r="HRO756" s="775"/>
      <c r="HRP756" s="775"/>
      <c r="HRQ756" s="775"/>
      <c r="HRR756" s="775"/>
      <c r="HRS756" s="775"/>
      <c r="HRT756" s="775"/>
      <c r="HRU756" s="775"/>
      <c r="HRV756" s="775"/>
      <c r="HRW756" s="775"/>
      <c r="HRX756" s="775"/>
      <c r="HRY756" s="775"/>
      <c r="HRZ756" s="775"/>
      <c r="HSA756" s="775"/>
      <c r="HSB756" s="775"/>
      <c r="HSC756" s="775"/>
      <c r="HSD756" s="775"/>
      <c r="HSE756" s="775"/>
      <c r="HSF756" s="775"/>
      <c r="HSG756" s="775"/>
      <c r="HSH756" s="775"/>
      <c r="HSI756" s="775"/>
      <c r="HSJ756" s="775"/>
      <c r="HSK756" s="775"/>
      <c r="HSL756" s="775"/>
      <c r="HSM756" s="775"/>
      <c r="HSN756" s="775"/>
      <c r="HSO756" s="775"/>
      <c r="HSP756" s="775"/>
      <c r="HSQ756" s="775"/>
      <c r="HSR756" s="775"/>
      <c r="HSS756" s="775"/>
      <c r="HST756" s="775"/>
      <c r="HSU756" s="775"/>
      <c r="HSV756" s="775"/>
      <c r="HSW756" s="775"/>
      <c r="HSX756" s="775"/>
      <c r="HSY756" s="775"/>
      <c r="HSZ756" s="775"/>
      <c r="HTA756" s="775"/>
      <c r="HTB756" s="775"/>
      <c r="HTC756" s="775"/>
      <c r="HTD756" s="775"/>
      <c r="HTE756" s="775"/>
      <c r="HTF756" s="775"/>
      <c r="HTG756" s="775"/>
      <c r="HTH756" s="775"/>
      <c r="HTI756" s="775"/>
      <c r="HTJ756" s="775"/>
      <c r="HTK756" s="775"/>
      <c r="HTL756" s="775"/>
      <c r="HTM756" s="775"/>
      <c r="HTN756" s="775"/>
      <c r="HTO756" s="775"/>
      <c r="HTP756" s="775"/>
      <c r="HTQ756" s="775"/>
      <c r="HTR756" s="775"/>
      <c r="HTS756" s="775"/>
      <c r="HTT756" s="775"/>
      <c r="HTU756" s="775"/>
      <c r="HTV756" s="775"/>
      <c r="HTW756" s="775"/>
      <c r="HTX756" s="775"/>
      <c r="HTY756" s="775"/>
      <c r="HTZ756" s="775"/>
      <c r="HUA756" s="775"/>
      <c r="HUB756" s="775"/>
      <c r="HUC756" s="775"/>
      <c r="HUD756" s="775"/>
      <c r="HUE756" s="775"/>
      <c r="HUF756" s="775"/>
      <c r="HUG756" s="775"/>
      <c r="HUH756" s="775"/>
      <c r="HUI756" s="775"/>
      <c r="HUJ756" s="775"/>
      <c r="HUK756" s="775"/>
      <c r="HUL756" s="775"/>
      <c r="HUM756" s="775"/>
      <c r="HUN756" s="775"/>
      <c r="HUO756" s="775"/>
      <c r="HUP756" s="775"/>
      <c r="HUQ756" s="775"/>
      <c r="HUR756" s="775"/>
      <c r="HUS756" s="775"/>
      <c r="HUT756" s="775"/>
      <c r="HUU756" s="775"/>
      <c r="HUV756" s="775"/>
      <c r="HUW756" s="775"/>
      <c r="HUX756" s="775"/>
      <c r="HUY756" s="775"/>
      <c r="HUZ756" s="775"/>
      <c r="HVA756" s="775"/>
      <c r="HVB756" s="775"/>
      <c r="HVC756" s="775"/>
      <c r="HVD756" s="775"/>
      <c r="HVE756" s="775"/>
      <c r="HVF756" s="775"/>
      <c r="HVG756" s="775"/>
      <c r="HVH756" s="775"/>
      <c r="HVI756" s="775"/>
      <c r="HVJ756" s="775"/>
      <c r="HVK756" s="775"/>
      <c r="HVL756" s="775"/>
      <c r="HVM756" s="775"/>
      <c r="HVN756" s="775"/>
      <c r="HVO756" s="775"/>
      <c r="HVP756" s="775"/>
      <c r="HVQ756" s="775"/>
      <c r="HVR756" s="775"/>
      <c r="HVS756" s="775"/>
      <c r="HVT756" s="775"/>
      <c r="HVU756" s="775"/>
      <c r="HVV756" s="775"/>
      <c r="HVW756" s="775"/>
      <c r="HVX756" s="775"/>
      <c r="HVY756" s="775"/>
      <c r="HVZ756" s="775"/>
      <c r="HWA756" s="775"/>
      <c r="HWB756" s="775"/>
      <c r="HWC756" s="775"/>
      <c r="HWD756" s="775"/>
      <c r="HWE756" s="775"/>
      <c r="HWF756" s="775"/>
      <c r="HWG756" s="775"/>
      <c r="HWH756" s="775"/>
      <c r="HWI756" s="775"/>
      <c r="HWJ756" s="775"/>
      <c r="HWK756" s="775"/>
      <c r="HWL756" s="775"/>
      <c r="HWM756" s="775"/>
      <c r="HWN756" s="775"/>
      <c r="HWO756" s="775"/>
      <c r="HWP756" s="775"/>
      <c r="HWQ756" s="775"/>
      <c r="HWR756" s="775"/>
      <c r="HWS756" s="775"/>
      <c r="HWT756" s="775"/>
      <c r="HWU756" s="775"/>
      <c r="HWV756" s="775"/>
      <c r="HWW756" s="775"/>
      <c r="HWX756" s="775"/>
      <c r="HWY756" s="775"/>
      <c r="HWZ756" s="775"/>
      <c r="HXA756" s="775"/>
      <c r="HXB756" s="775"/>
      <c r="HXC756" s="775"/>
      <c r="HXD756" s="775"/>
      <c r="HXE756" s="775"/>
      <c r="HXF756" s="775"/>
      <c r="HXG756" s="775"/>
      <c r="HXH756" s="775"/>
      <c r="HXI756" s="775"/>
      <c r="HXJ756" s="775"/>
      <c r="HXK756" s="775"/>
      <c r="HXL756" s="775"/>
      <c r="HXM756" s="775"/>
      <c r="HXN756" s="775"/>
      <c r="HXO756" s="775"/>
      <c r="HXP756" s="775"/>
      <c r="HXQ756" s="775"/>
      <c r="HXR756" s="775"/>
      <c r="HXS756" s="775"/>
      <c r="HXT756" s="775"/>
      <c r="HXU756" s="775"/>
      <c r="HXV756" s="775"/>
      <c r="HXW756" s="775"/>
      <c r="HXX756" s="775"/>
      <c r="HXY756" s="775"/>
      <c r="HXZ756" s="775"/>
      <c r="HYA756" s="775"/>
      <c r="HYB756" s="775"/>
      <c r="HYC756" s="775"/>
      <c r="HYD756" s="775"/>
      <c r="HYE756" s="775"/>
      <c r="HYF756" s="775"/>
      <c r="HYG756" s="775"/>
      <c r="HYH756" s="775"/>
      <c r="HYI756" s="775"/>
      <c r="HYJ756" s="775"/>
      <c r="HYK756" s="775"/>
      <c r="HYL756" s="775"/>
      <c r="HYM756" s="775"/>
      <c r="HYN756" s="775"/>
      <c r="HYO756" s="775"/>
      <c r="HYP756" s="775"/>
      <c r="HYQ756" s="775"/>
      <c r="HYR756" s="775"/>
      <c r="HYS756" s="775"/>
      <c r="HYT756" s="775"/>
      <c r="HYU756" s="775"/>
      <c r="HYV756" s="775"/>
      <c r="HYW756" s="775"/>
      <c r="HYX756" s="775"/>
      <c r="HYY756" s="775"/>
      <c r="HYZ756" s="775"/>
      <c r="HZA756" s="775"/>
      <c r="HZB756" s="775"/>
      <c r="HZC756" s="775"/>
      <c r="HZD756" s="775"/>
      <c r="HZE756" s="775"/>
      <c r="HZF756" s="775"/>
      <c r="HZG756" s="775"/>
      <c r="HZH756" s="775"/>
      <c r="HZI756" s="775"/>
      <c r="HZJ756" s="775"/>
      <c r="HZK756" s="775"/>
      <c r="HZL756" s="775"/>
      <c r="HZM756" s="775"/>
      <c r="HZN756" s="775"/>
      <c r="HZO756" s="775"/>
      <c r="HZP756" s="775"/>
      <c r="HZQ756" s="775"/>
      <c r="HZR756" s="775"/>
      <c r="HZS756" s="775"/>
      <c r="HZT756" s="775"/>
      <c r="HZU756" s="775"/>
      <c r="HZV756" s="775"/>
      <c r="HZW756" s="775"/>
      <c r="HZX756" s="775"/>
      <c r="HZY756" s="775"/>
      <c r="HZZ756" s="775"/>
      <c r="IAA756" s="775"/>
      <c r="IAB756" s="775"/>
      <c r="IAC756" s="775"/>
      <c r="IAD756" s="775"/>
      <c r="IAE756" s="775"/>
      <c r="IAF756" s="775"/>
      <c r="IAG756" s="775"/>
      <c r="IAH756" s="775"/>
      <c r="IAI756" s="775"/>
      <c r="IAJ756" s="775"/>
      <c r="IAK756" s="775"/>
      <c r="IAL756" s="775"/>
      <c r="IAM756" s="775"/>
      <c r="IAN756" s="775"/>
      <c r="IAO756" s="775"/>
      <c r="IAP756" s="775"/>
      <c r="IAQ756" s="775"/>
      <c r="IAR756" s="775"/>
      <c r="IAS756" s="775"/>
      <c r="IAT756" s="775"/>
      <c r="IAU756" s="775"/>
      <c r="IAV756" s="775"/>
      <c r="IAW756" s="775"/>
      <c r="IAX756" s="775"/>
      <c r="IAY756" s="775"/>
      <c r="IAZ756" s="775"/>
      <c r="IBA756" s="775"/>
      <c r="IBB756" s="775"/>
      <c r="IBC756" s="775"/>
      <c r="IBD756" s="775"/>
      <c r="IBE756" s="775"/>
      <c r="IBF756" s="775"/>
      <c r="IBG756" s="775"/>
      <c r="IBH756" s="775"/>
      <c r="IBI756" s="775"/>
      <c r="IBJ756" s="775"/>
      <c r="IBK756" s="775"/>
      <c r="IBL756" s="775"/>
      <c r="IBM756" s="775"/>
      <c r="IBN756" s="775"/>
      <c r="IBO756" s="775"/>
      <c r="IBP756" s="775"/>
      <c r="IBQ756" s="775"/>
      <c r="IBR756" s="775"/>
      <c r="IBS756" s="775"/>
      <c r="IBT756" s="775"/>
      <c r="IBU756" s="775"/>
      <c r="IBV756" s="775"/>
      <c r="IBW756" s="775"/>
      <c r="IBX756" s="775"/>
      <c r="IBY756" s="775"/>
      <c r="IBZ756" s="775"/>
      <c r="ICA756" s="775"/>
      <c r="ICB756" s="775"/>
      <c r="ICC756" s="775"/>
      <c r="ICD756" s="775"/>
      <c r="ICE756" s="775"/>
      <c r="ICF756" s="775"/>
      <c r="ICG756" s="775"/>
      <c r="ICH756" s="775"/>
      <c r="ICI756" s="775"/>
      <c r="ICJ756" s="775"/>
      <c r="ICK756" s="775"/>
      <c r="ICL756" s="775"/>
      <c r="ICM756" s="775"/>
      <c r="ICN756" s="775"/>
      <c r="ICO756" s="775"/>
      <c r="ICP756" s="775"/>
      <c r="ICQ756" s="775"/>
      <c r="ICR756" s="775"/>
      <c r="ICS756" s="775"/>
      <c r="ICT756" s="775"/>
      <c r="ICU756" s="775"/>
      <c r="ICV756" s="775"/>
      <c r="ICW756" s="775"/>
      <c r="ICX756" s="775"/>
      <c r="ICY756" s="775"/>
      <c r="ICZ756" s="775"/>
      <c r="IDA756" s="775"/>
      <c r="IDB756" s="775"/>
      <c r="IDC756" s="775"/>
      <c r="IDD756" s="775"/>
      <c r="IDE756" s="775"/>
      <c r="IDF756" s="775"/>
      <c r="IDG756" s="775"/>
      <c r="IDH756" s="775"/>
      <c r="IDI756" s="775"/>
      <c r="IDJ756" s="775"/>
      <c r="IDK756" s="775"/>
      <c r="IDL756" s="775"/>
      <c r="IDM756" s="775"/>
      <c r="IDN756" s="775"/>
      <c r="IDO756" s="775"/>
      <c r="IDP756" s="775"/>
      <c r="IDQ756" s="775"/>
      <c r="IDR756" s="775"/>
      <c r="IDS756" s="775"/>
      <c r="IDT756" s="775"/>
      <c r="IDU756" s="775"/>
      <c r="IDV756" s="775"/>
      <c r="IDW756" s="775"/>
      <c r="IDX756" s="775"/>
      <c r="IDY756" s="775"/>
      <c r="IDZ756" s="775"/>
      <c r="IEA756" s="775"/>
      <c r="IEB756" s="775"/>
      <c r="IEC756" s="775"/>
      <c r="IED756" s="775"/>
      <c r="IEE756" s="775"/>
      <c r="IEF756" s="775"/>
      <c r="IEG756" s="775"/>
      <c r="IEH756" s="775"/>
      <c r="IEI756" s="775"/>
      <c r="IEJ756" s="775"/>
      <c r="IEK756" s="775"/>
      <c r="IEL756" s="775"/>
      <c r="IEM756" s="775"/>
      <c r="IEN756" s="775"/>
      <c r="IEO756" s="775"/>
      <c r="IEP756" s="775"/>
      <c r="IEQ756" s="775"/>
      <c r="IER756" s="775"/>
      <c r="IES756" s="775"/>
      <c r="IET756" s="775"/>
      <c r="IEU756" s="775"/>
      <c r="IEV756" s="775"/>
      <c r="IEW756" s="775"/>
      <c r="IEX756" s="775"/>
      <c r="IEY756" s="775"/>
      <c r="IEZ756" s="775"/>
      <c r="IFA756" s="775"/>
      <c r="IFB756" s="775"/>
      <c r="IFC756" s="775"/>
      <c r="IFD756" s="775"/>
      <c r="IFE756" s="775"/>
      <c r="IFF756" s="775"/>
      <c r="IFG756" s="775"/>
      <c r="IFH756" s="775"/>
      <c r="IFI756" s="775"/>
      <c r="IFJ756" s="775"/>
      <c r="IFK756" s="775"/>
      <c r="IFL756" s="775"/>
      <c r="IFM756" s="775"/>
      <c r="IFN756" s="775"/>
      <c r="IFO756" s="775"/>
      <c r="IFP756" s="775"/>
      <c r="IFQ756" s="775"/>
      <c r="IFR756" s="775"/>
      <c r="IFS756" s="775"/>
      <c r="IFT756" s="775"/>
      <c r="IFU756" s="775"/>
      <c r="IFV756" s="775"/>
      <c r="IFW756" s="775"/>
      <c r="IFX756" s="775"/>
      <c r="IFY756" s="775"/>
      <c r="IFZ756" s="775"/>
      <c r="IGA756" s="775"/>
      <c r="IGB756" s="775"/>
      <c r="IGC756" s="775"/>
      <c r="IGD756" s="775"/>
      <c r="IGE756" s="775"/>
      <c r="IGF756" s="775"/>
      <c r="IGG756" s="775"/>
      <c r="IGH756" s="775"/>
      <c r="IGI756" s="775"/>
      <c r="IGJ756" s="775"/>
      <c r="IGK756" s="775"/>
      <c r="IGL756" s="775"/>
      <c r="IGM756" s="775"/>
      <c r="IGN756" s="775"/>
      <c r="IGO756" s="775"/>
      <c r="IGP756" s="775"/>
      <c r="IGQ756" s="775"/>
      <c r="IGR756" s="775"/>
      <c r="IGS756" s="775"/>
      <c r="IGT756" s="775"/>
      <c r="IGU756" s="775"/>
      <c r="IGV756" s="775"/>
      <c r="IGW756" s="775"/>
      <c r="IGX756" s="775"/>
      <c r="IGY756" s="775"/>
      <c r="IGZ756" s="775"/>
      <c r="IHA756" s="775"/>
      <c r="IHB756" s="775"/>
      <c r="IHC756" s="775"/>
      <c r="IHD756" s="775"/>
      <c r="IHE756" s="775"/>
      <c r="IHF756" s="775"/>
      <c r="IHG756" s="775"/>
      <c r="IHH756" s="775"/>
      <c r="IHI756" s="775"/>
      <c r="IHJ756" s="775"/>
      <c r="IHK756" s="775"/>
      <c r="IHL756" s="775"/>
      <c r="IHM756" s="775"/>
      <c r="IHN756" s="775"/>
      <c r="IHO756" s="775"/>
      <c r="IHP756" s="775"/>
      <c r="IHQ756" s="775"/>
      <c r="IHR756" s="775"/>
      <c r="IHS756" s="775"/>
      <c r="IHT756" s="775"/>
      <c r="IHU756" s="775"/>
      <c r="IHV756" s="775"/>
      <c r="IHW756" s="775"/>
      <c r="IHX756" s="775"/>
      <c r="IHY756" s="775"/>
      <c r="IHZ756" s="775"/>
      <c r="IIA756" s="775"/>
      <c r="IIB756" s="775"/>
      <c r="IIC756" s="775"/>
      <c r="IID756" s="775"/>
      <c r="IIE756" s="775"/>
      <c r="IIF756" s="775"/>
      <c r="IIG756" s="775"/>
      <c r="IIH756" s="775"/>
      <c r="III756" s="775"/>
      <c r="IIJ756" s="775"/>
      <c r="IIK756" s="775"/>
      <c r="IIL756" s="775"/>
      <c r="IIM756" s="775"/>
      <c r="IIN756" s="775"/>
      <c r="IIO756" s="775"/>
      <c r="IIP756" s="775"/>
      <c r="IIQ756" s="775"/>
      <c r="IIR756" s="775"/>
      <c r="IIS756" s="775"/>
      <c r="IIT756" s="775"/>
      <c r="IIU756" s="775"/>
      <c r="IIV756" s="775"/>
      <c r="IIW756" s="775"/>
      <c r="IIX756" s="775"/>
      <c r="IIY756" s="775"/>
      <c r="IIZ756" s="775"/>
      <c r="IJA756" s="775"/>
      <c r="IJB756" s="775"/>
      <c r="IJC756" s="775"/>
      <c r="IJD756" s="775"/>
      <c r="IJE756" s="775"/>
      <c r="IJF756" s="775"/>
      <c r="IJG756" s="775"/>
      <c r="IJH756" s="775"/>
      <c r="IJI756" s="775"/>
      <c r="IJJ756" s="775"/>
      <c r="IJK756" s="775"/>
      <c r="IJL756" s="775"/>
      <c r="IJM756" s="775"/>
      <c r="IJN756" s="775"/>
      <c r="IJO756" s="775"/>
      <c r="IJP756" s="775"/>
      <c r="IJQ756" s="775"/>
      <c r="IJR756" s="775"/>
      <c r="IJS756" s="775"/>
      <c r="IJT756" s="775"/>
      <c r="IJU756" s="775"/>
      <c r="IJV756" s="775"/>
      <c r="IJW756" s="775"/>
      <c r="IJX756" s="775"/>
      <c r="IJY756" s="775"/>
      <c r="IJZ756" s="775"/>
      <c r="IKA756" s="775"/>
      <c r="IKB756" s="775"/>
      <c r="IKC756" s="775"/>
      <c r="IKD756" s="775"/>
      <c r="IKE756" s="775"/>
      <c r="IKF756" s="775"/>
      <c r="IKG756" s="775"/>
      <c r="IKH756" s="775"/>
      <c r="IKI756" s="775"/>
      <c r="IKJ756" s="775"/>
      <c r="IKK756" s="775"/>
      <c r="IKL756" s="775"/>
      <c r="IKM756" s="775"/>
      <c r="IKN756" s="775"/>
      <c r="IKO756" s="775"/>
      <c r="IKP756" s="775"/>
      <c r="IKQ756" s="775"/>
      <c r="IKR756" s="775"/>
      <c r="IKS756" s="775"/>
      <c r="IKT756" s="775"/>
      <c r="IKU756" s="775"/>
      <c r="IKV756" s="775"/>
      <c r="IKW756" s="775"/>
      <c r="IKX756" s="775"/>
      <c r="IKY756" s="775"/>
      <c r="IKZ756" s="775"/>
      <c r="ILA756" s="775"/>
      <c r="ILB756" s="775"/>
      <c r="ILC756" s="775"/>
      <c r="ILD756" s="775"/>
      <c r="ILE756" s="775"/>
      <c r="ILF756" s="775"/>
      <c r="ILG756" s="775"/>
      <c r="ILH756" s="775"/>
      <c r="ILI756" s="775"/>
      <c r="ILJ756" s="775"/>
      <c r="ILK756" s="775"/>
      <c r="ILL756" s="775"/>
      <c r="ILM756" s="775"/>
      <c r="ILN756" s="775"/>
      <c r="ILO756" s="775"/>
      <c r="ILP756" s="775"/>
      <c r="ILQ756" s="775"/>
      <c r="ILR756" s="775"/>
      <c r="ILS756" s="775"/>
      <c r="ILT756" s="775"/>
      <c r="ILU756" s="775"/>
      <c r="ILV756" s="775"/>
      <c r="ILW756" s="775"/>
      <c r="ILX756" s="775"/>
      <c r="ILY756" s="775"/>
      <c r="ILZ756" s="775"/>
      <c r="IMA756" s="775"/>
      <c r="IMB756" s="775"/>
      <c r="IMC756" s="775"/>
      <c r="IMD756" s="775"/>
      <c r="IME756" s="775"/>
      <c r="IMF756" s="775"/>
      <c r="IMG756" s="775"/>
      <c r="IMH756" s="775"/>
      <c r="IMI756" s="775"/>
      <c r="IMJ756" s="775"/>
      <c r="IMK756" s="775"/>
      <c r="IML756" s="775"/>
      <c r="IMM756" s="775"/>
      <c r="IMN756" s="775"/>
      <c r="IMO756" s="775"/>
      <c r="IMP756" s="775"/>
      <c r="IMQ756" s="775"/>
      <c r="IMR756" s="775"/>
      <c r="IMS756" s="775"/>
      <c r="IMT756" s="775"/>
      <c r="IMU756" s="775"/>
      <c r="IMV756" s="775"/>
      <c r="IMW756" s="775"/>
      <c r="IMX756" s="775"/>
      <c r="IMY756" s="775"/>
      <c r="IMZ756" s="775"/>
      <c r="INA756" s="775"/>
      <c r="INB756" s="775"/>
      <c r="INC756" s="775"/>
      <c r="IND756" s="775"/>
      <c r="INE756" s="775"/>
      <c r="INF756" s="775"/>
      <c r="ING756" s="775"/>
      <c r="INH756" s="775"/>
      <c r="INI756" s="775"/>
      <c r="INJ756" s="775"/>
      <c r="INK756" s="775"/>
      <c r="INL756" s="775"/>
      <c r="INM756" s="775"/>
      <c r="INN756" s="775"/>
      <c r="INO756" s="775"/>
      <c r="INP756" s="775"/>
      <c r="INQ756" s="775"/>
      <c r="INR756" s="775"/>
      <c r="INS756" s="775"/>
      <c r="INT756" s="775"/>
      <c r="INU756" s="775"/>
      <c r="INV756" s="775"/>
      <c r="INW756" s="775"/>
      <c r="INX756" s="775"/>
      <c r="INY756" s="775"/>
      <c r="INZ756" s="775"/>
      <c r="IOA756" s="775"/>
      <c r="IOB756" s="775"/>
      <c r="IOC756" s="775"/>
      <c r="IOD756" s="775"/>
      <c r="IOE756" s="775"/>
      <c r="IOF756" s="775"/>
      <c r="IOG756" s="775"/>
      <c r="IOH756" s="775"/>
      <c r="IOI756" s="775"/>
      <c r="IOJ756" s="775"/>
      <c r="IOK756" s="775"/>
      <c r="IOL756" s="775"/>
      <c r="IOM756" s="775"/>
      <c r="ION756" s="775"/>
      <c r="IOO756" s="775"/>
      <c r="IOP756" s="775"/>
      <c r="IOQ756" s="775"/>
      <c r="IOR756" s="775"/>
      <c r="IOS756" s="775"/>
      <c r="IOT756" s="775"/>
      <c r="IOU756" s="775"/>
      <c r="IOV756" s="775"/>
      <c r="IOW756" s="775"/>
      <c r="IOX756" s="775"/>
      <c r="IOY756" s="775"/>
      <c r="IOZ756" s="775"/>
      <c r="IPA756" s="775"/>
      <c r="IPB756" s="775"/>
      <c r="IPC756" s="775"/>
      <c r="IPD756" s="775"/>
      <c r="IPE756" s="775"/>
      <c r="IPF756" s="775"/>
      <c r="IPG756" s="775"/>
      <c r="IPH756" s="775"/>
      <c r="IPI756" s="775"/>
      <c r="IPJ756" s="775"/>
      <c r="IPK756" s="775"/>
      <c r="IPL756" s="775"/>
      <c r="IPM756" s="775"/>
      <c r="IPN756" s="775"/>
      <c r="IPO756" s="775"/>
      <c r="IPP756" s="775"/>
      <c r="IPQ756" s="775"/>
      <c r="IPR756" s="775"/>
      <c r="IPS756" s="775"/>
      <c r="IPT756" s="775"/>
      <c r="IPU756" s="775"/>
      <c r="IPV756" s="775"/>
      <c r="IPW756" s="775"/>
      <c r="IPX756" s="775"/>
      <c r="IPY756" s="775"/>
      <c r="IPZ756" s="775"/>
      <c r="IQA756" s="775"/>
      <c r="IQB756" s="775"/>
      <c r="IQC756" s="775"/>
      <c r="IQD756" s="775"/>
      <c r="IQE756" s="775"/>
      <c r="IQF756" s="775"/>
      <c r="IQG756" s="775"/>
      <c r="IQH756" s="775"/>
      <c r="IQI756" s="775"/>
      <c r="IQJ756" s="775"/>
      <c r="IQK756" s="775"/>
      <c r="IQL756" s="775"/>
      <c r="IQM756" s="775"/>
      <c r="IQN756" s="775"/>
      <c r="IQO756" s="775"/>
      <c r="IQP756" s="775"/>
      <c r="IQQ756" s="775"/>
      <c r="IQR756" s="775"/>
      <c r="IQS756" s="775"/>
      <c r="IQT756" s="775"/>
      <c r="IQU756" s="775"/>
      <c r="IQV756" s="775"/>
      <c r="IQW756" s="775"/>
      <c r="IQX756" s="775"/>
      <c r="IQY756" s="775"/>
      <c r="IQZ756" s="775"/>
      <c r="IRA756" s="775"/>
      <c r="IRB756" s="775"/>
      <c r="IRC756" s="775"/>
      <c r="IRD756" s="775"/>
      <c r="IRE756" s="775"/>
      <c r="IRF756" s="775"/>
      <c r="IRG756" s="775"/>
      <c r="IRH756" s="775"/>
      <c r="IRI756" s="775"/>
      <c r="IRJ756" s="775"/>
      <c r="IRK756" s="775"/>
      <c r="IRL756" s="775"/>
      <c r="IRM756" s="775"/>
      <c r="IRN756" s="775"/>
      <c r="IRO756" s="775"/>
      <c r="IRP756" s="775"/>
      <c r="IRQ756" s="775"/>
      <c r="IRR756" s="775"/>
      <c r="IRS756" s="775"/>
      <c r="IRT756" s="775"/>
      <c r="IRU756" s="775"/>
      <c r="IRV756" s="775"/>
      <c r="IRW756" s="775"/>
      <c r="IRX756" s="775"/>
      <c r="IRY756" s="775"/>
      <c r="IRZ756" s="775"/>
      <c r="ISA756" s="775"/>
      <c r="ISB756" s="775"/>
      <c r="ISC756" s="775"/>
      <c r="ISD756" s="775"/>
      <c r="ISE756" s="775"/>
      <c r="ISF756" s="775"/>
      <c r="ISG756" s="775"/>
      <c r="ISH756" s="775"/>
      <c r="ISI756" s="775"/>
      <c r="ISJ756" s="775"/>
      <c r="ISK756" s="775"/>
      <c r="ISL756" s="775"/>
      <c r="ISM756" s="775"/>
      <c r="ISN756" s="775"/>
      <c r="ISO756" s="775"/>
      <c r="ISP756" s="775"/>
      <c r="ISQ756" s="775"/>
      <c r="ISR756" s="775"/>
      <c r="ISS756" s="775"/>
      <c r="IST756" s="775"/>
      <c r="ISU756" s="775"/>
      <c r="ISV756" s="775"/>
      <c r="ISW756" s="775"/>
      <c r="ISX756" s="775"/>
      <c r="ISY756" s="775"/>
      <c r="ISZ756" s="775"/>
      <c r="ITA756" s="775"/>
      <c r="ITB756" s="775"/>
      <c r="ITC756" s="775"/>
      <c r="ITD756" s="775"/>
      <c r="ITE756" s="775"/>
      <c r="ITF756" s="775"/>
      <c r="ITG756" s="775"/>
      <c r="ITH756" s="775"/>
      <c r="ITI756" s="775"/>
      <c r="ITJ756" s="775"/>
      <c r="ITK756" s="775"/>
      <c r="ITL756" s="775"/>
      <c r="ITM756" s="775"/>
      <c r="ITN756" s="775"/>
      <c r="ITO756" s="775"/>
      <c r="ITP756" s="775"/>
      <c r="ITQ756" s="775"/>
      <c r="ITR756" s="775"/>
      <c r="ITS756" s="775"/>
      <c r="ITT756" s="775"/>
      <c r="ITU756" s="775"/>
      <c r="ITV756" s="775"/>
      <c r="ITW756" s="775"/>
      <c r="ITX756" s="775"/>
      <c r="ITY756" s="775"/>
      <c r="ITZ756" s="775"/>
      <c r="IUA756" s="775"/>
      <c r="IUB756" s="775"/>
      <c r="IUC756" s="775"/>
      <c r="IUD756" s="775"/>
      <c r="IUE756" s="775"/>
      <c r="IUF756" s="775"/>
      <c r="IUG756" s="775"/>
      <c r="IUH756" s="775"/>
      <c r="IUI756" s="775"/>
      <c r="IUJ756" s="775"/>
      <c r="IUK756" s="775"/>
      <c r="IUL756" s="775"/>
      <c r="IUM756" s="775"/>
      <c r="IUN756" s="775"/>
      <c r="IUO756" s="775"/>
      <c r="IUP756" s="775"/>
      <c r="IUQ756" s="775"/>
      <c r="IUR756" s="775"/>
      <c r="IUS756" s="775"/>
      <c r="IUT756" s="775"/>
      <c r="IUU756" s="775"/>
      <c r="IUV756" s="775"/>
      <c r="IUW756" s="775"/>
      <c r="IUX756" s="775"/>
      <c r="IUY756" s="775"/>
      <c r="IUZ756" s="775"/>
      <c r="IVA756" s="775"/>
      <c r="IVB756" s="775"/>
      <c r="IVC756" s="775"/>
      <c r="IVD756" s="775"/>
      <c r="IVE756" s="775"/>
      <c r="IVF756" s="775"/>
      <c r="IVG756" s="775"/>
      <c r="IVH756" s="775"/>
      <c r="IVI756" s="775"/>
      <c r="IVJ756" s="775"/>
      <c r="IVK756" s="775"/>
      <c r="IVL756" s="775"/>
      <c r="IVM756" s="775"/>
      <c r="IVN756" s="775"/>
      <c r="IVO756" s="775"/>
      <c r="IVP756" s="775"/>
      <c r="IVQ756" s="775"/>
      <c r="IVR756" s="775"/>
      <c r="IVS756" s="775"/>
      <c r="IVT756" s="775"/>
      <c r="IVU756" s="775"/>
      <c r="IVV756" s="775"/>
      <c r="IVW756" s="775"/>
      <c r="IVX756" s="775"/>
      <c r="IVY756" s="775"/>
      <c r="IVZ756" s="775"/>
      <c r="IWA756" s="775"/>
      <c r="IWB756" s="775"/>
      <c r="IWC756" s="775"/>
      <c r="IWD756" s="775"/>
      <c r="IWE756" s="775"/>
      <c r="IWF756" s="775"/>
      <c r="IWG756" s="775"/>
      <c r="IWH756" s="775"/>
      <c r="IWI756" s="775"/>
      <c r="IWJ756" s="775"/>
      <c r="IWK756" s="775"/>
      <c r="IWL756" s="775"/>
      <c r="IWM756" s="775"/>
      <c r="IWN756" s="775"/>
      <c r="IWO756" s="775"/>
      <c r="IWP756" s="775"/>
      <c r="IWQ756" s="775"/>
      <c r="IWR756" s="775"/>
      <c r="IWS756" s="775"/>
      <c r="IWT756" s="775"/>
      <c r="IWU756" s="775"/>
      <c r="IWV756" s="775"/>
      <c r="IWW756" s="775"/>
      <c r="IWX756" s="775"/>
      <c r="IWY756" s="775"/>
      <c r="IWZ756" s="775"/>
      <c r="IXA756" s="775"/>
      <c r="IXB756" s="775"/>
      <c r="IXC756" s="775"/>
      <c r="IXD756" s="775"/>
      <c r="IXE756" s="775"/>
      <c r="IXF756" s="775"/>
      <c r="IXG756" s="775"/>
      <c r="IXH756" s="775"/>
      <c r="IXI756" s="775"/>
      <c r="IXJ756" s="775"/>
      <c r="IXK756" s="775"/>
      <c r="IXL756" s="775"/>
      <c r="IXM756" s="775"/>
      <c r="IXN756" s="775"/>
      <c r="IXO756" s="775"/>
      <c r="IXP756" s="775"/>
      <c r="IXQ756" s="775"/>
      <c r="IXR756" s="775"/>
      <c r="IXS756" s="775"/>
      <c r="IXT756" s="775"/>
      <c r="IXU756" s="775"/>
      <c r="IXV756" s="775"/>
      <c r="IXW756" s="775"/>
      <c r="IXX756" s="775"/>
      <c r="IXY756" s="775"/>
      <c r="IXZ756" s="775"/>
      <c r="IYA756" s="775"/>
      <c r="IYB756" s="775"/>
      <c r="IYC756" s="775"/>
      <c r="IYD756" s="775"/>
      <c r="IYE756" s="775"/>
      <c r="IYF756" s="775"/>
      <c r="IYG756" s="775"/>
      <c r="IYH756" s="775"/>
      <c r="IYI756" s="775"/>
      <c r="IYJ756" s="775"/>
      <c r="IYK756" s="775"/>
      <c r="IYL756" s="775"/>
      <c r="IYM756" s="775"/>
      <c r="IYN756" s="775"/>
      <c r="IYO756" s="775"/>
      <c r="IYP756" s="775"/>
      <c r="IYQ756" s="775"/>
      <c r="IYR756" s="775"/>
      <c r="IYS756" s="775"/>
      <c r="IYT756" s="775"/>
      <c r="IYU756" s="775"/>
      <c r="IYV756" s="775"/>
      <c r="IYW756" s="775"/>
      <c r="IYX756" s="775"/>
      <c r="IYY756" s="775"/>
      <c r="IYZ756" s="775"/>
      <c r="IZA756" s="775"/>
      <c r="IZB756" s="775"/>
      <c r="IZC756" s="775"/>
      <c r="IZD756" s="775"/>
      <c r="IZE756" s="775"/>
      <c r="IZF756" s="775"/>
      <c r="IZG756" s="775"/>
      <c r="IZH756" s="775"/>
      <c r="IZI756" s="775"/>
      <c r="IZJ756" s="775"/>
      <c r="IZK756" s="775"/>
      <c r="IZL756" s="775"/>
      <c r="IZM756" s="775"/>
      <c r="IZN756" s="775"/>
      <c r="IZO756" s="775"/>
      <c r="IZP756" s="775"/>
      <c r="IZQ756" s="775"/>
      <c r="IZR756" s="775"/>
      <c r="IZS756" s="775"/>
      <c r="IZT756" s="775"/>
      <c r="IZU756" s="775"/>
      <c r="IZV756" s="775"/>
      <c r="IZW756" s="775"/>
      <c r="IZX756" s="775"/>
      <c r="IZY756" s="775"/>
      <c r="IZZ756" s="775"/>
      <c r="JAA756" s="775"/>
      <c r="JAB756" s="775"/>
      <c r="JAC756" s="775"/>
      <c r="JAD756" s="775"/>
      <c r="JAE756" s="775"/>
      <c r="JAF756" s="775"/>
      <c r="JAG756" s="775"/>
      <c r="JAH756" s="775"/>
      <c r="JAI756" s="775"/>
      <c r="JAJ756" s="775"/>
      <c r="JAK756" s="775"/>
      <c r="JAL756" s="775"/>
      <c r="JAM756" s="775"/>
      <c r="JAN756" s="775"/>
      <c r="JAO756" s="775"/>
      <c r="JAP756" s="775"/>
      <c r="JAQ756" s="775"/>
      <c r="JAR756" s="775"/>
      <c r="JAS756" s="775"/>
      <c r="JAT756" s="775"/>
      <c r="JAU756" s="775"/>
      <c r="JAV756" s="775"/>
      <c r="JAW756" s="775"/>
      <c r="JAX756" s="775"/>
      <c r="JAY756" s="775"/>
      <c r="JAZ756" s="775"/>
      <c r="JBA756" s="775"/>
      <c r="JBB756" s="775"/>
      <c r="JBC756" s="775"/>
      <c r="JBD756" s="775"/>
      <c r="JBE756" s="775"/>
      <c r="JBF756" s="775"/>
      <c r="JBG756" s="775"/>
      <c r="JBH756" s="775"/>
      <c r="JBI756" s="775"/>
      <c r="JBJ756" s="775"/>
      <c r="JBK756" s="775"/>
      <c r="JBL756" s="775"/>
      <c r="JBM756" s="775"/>
      <c r="JBN756" s="775"/>
      <c r="JBO756" s="775"/>
      <c r="JBP756" s="775"/>
      <c r="JBQ756" s="775"/>
      <c r="JBR756" s="775"/>
      <c r="JBS756" s="775"/>
      <c r="JBT756" s="775"/>
      <c r="JBU756" s="775"/>
      <c r="JBV756" s="775"/>
      <c r="JBW756" s="775"/>
      <c r="JBX756" s="775"/>
      <c r="JBY756" s="775"/>
      <c r="JBZ756" s="775"/>
      <c r="JCA756" s="775"/>
      <c r="JCB756" s="775"/>
      <c r="JCC756" s="775"/>
      <c r="JCD756" s="775"/>
      <c r="JCE756" s="775"/>
      <c r="JCF756" s="775"/>
      <c r="JCG756" s="775"/>
      <c r="JCH756" s="775"/>
      <c r="JCI756" s="775"/>
      <c r="JCJ756" s="775"/>
      <c r="JCK756" s="775"/>
      <c r="JCL756" s="775"/>
      <c r="JCM756" s="775"/>
      <c r="JCN756" s="775"/>
      <c r="JCO756" s="775"/>
      <c r="JCP756" s="775"/>
      <c r="JCQ756" s="775"/>
      <c r="JCR756" s="775"/>
      <c r="JCS756" s="775"/>
      <c r="JCT756" s="775"/>
      <c r="JCU756" s="775"/>
      <c r="JCV756" s="775"/>
      <c r="JCW756" s="775"/>
      <c r="JCX756" s="775"/>
      <c r="JCY756" s="775"/>
      <c r="JCZ756" s="775"/>
      <c r="JDA756" s="775"/>
      <c r="JDB756" s="775"/>
      <c r="JDC756" s="775"/>
      <c r="JDD756" s="775"/>
      <c r="JDE756" s="775"/>
      <c r="JDF756" s="775"/>
      <c r="JDG756" s="775"/>
      <c r="JDH756" s="775"/>
      <c r="JDI756" s="775"/>
      <c r="JDJ756" s="775"/>
      <c r="JDK756" s="775"/>
      <c r="JDL756" s="775"/>
      <c r="JDM756" s="775"/>
      <c r="JDN756" s="775"/>
      <c r="JDO756" s="775"/>
      <c r="JDP756" s="775"/>
      <c r="JDQ756" s="775"/>
      <c r="JDR756" s="775"/>
      <c r="JDS756" s="775"/>
      <c r="JDT756" s="775"/>
      <c r="JDU756" s="775"/>
      <c r="JDV756" s="775"/>
      <c r="JDW756" s="775"/>
      <c r="JDX756" s="775"/>
      <c r="JDY756" s="775"/>
      <c r="JDZ756" s="775"/>
      <c r="JEA756" s="775"/>
      <c r="JEB756" s="775"/>
      <c r="JEC756" s="775"/>
      <c r="JED756" s="775"/>
      <c r="JEE756" s="775"/>
      <c r="JEF756" s="775"/>
      <c r="JEG756" s="775"/>
      <c r="JEH756" s="775"/>
      <c r="JEI756" s="775"/>
      <c r="JEJ756" s="775"/>
      <c r="JEK756" s="775"/>
      <c r="JEL756" s="775"/>
      <c r="JEM756" s="775"/>
      <c r="JEN756" s="775"/>
      <c r="JEO756" s="775"/>
      <c r="JEP756" s="775"/>
      <c r="JEQ756" s="775"/>
      <c r="JER756" s="775"/>
      <c r="JES756" s="775"/>
      <c r="JET756" s="775"/>
      <c r="JEU756" s="775"/>
      <c r="JEV756" s="775"/>
      <c r="JEW756" s="775"/>
      <c r="JEX756" s="775"/>
      <c r="JEY756" s="775"/>
      <c r="JEZ756" s="775"/>
      <c r="JFA756" s="775"/>
      <c r="JFB756" s="775"/>
      <c r="JFC756" s="775"/>
      <c r="JFD756" s="775"/>
      <c r="JFE756" s="775"/>
      <c r="JFF756" s="775"/>
      <c r="JFG756" s="775"/>
      <c r="JFH756" s="775"/>
      <c r="JFI756" s="775"/>
      <c r="JFJ756" s="775"/>
      <c r="JFK756" s="775"/>
      <c r="JFL756" s="775"/>
      <c r="JFM756" s="775"/>
      <c r="JFN756" s="775"/>
      <c r="JFO756" s="775"/>
      <c r="JFP756" s="775"/>
      <c r="JFQ756" s="775"/>
      <c r="JFR756" s="775"/>
      <c r="JFS756" s="775"/>
      <c r="JFT756" s="775"/>
      <c r="JFU756" s="775"/>
      <c r="JFV756" s="775"/>
      <c r="JFW756" s="775"/>
      <c r="JFX756" s="775"/>
      <c r="JFY756" s="775"/>
      <c r="JFZ756" s="775"/>
      <c r="JGA756" s="775"/>
      <c r="JGB756" s="775"/>
      <c r="JGC756" s="775"/>
      <c r="JGD756" s="775"/>
      <c r="JGE756" s="775"/>
      <c r="JGF756" s="775"/>
      <c r="JGG756" s="775"/>
      <c r="JGH756" s="775"/>
      <c r="JGI756" s="775"/>
      <c r="JGJ756" s="775"/>
      <c r="JGK756" s="775"/>
      <c r="JGL756" s="775"/>
      <c r="JGM756" s="775"/>
      <c r="JGN756" s="775"/>
      <c r="JGO756" s="775"/>
      <c r="JGP756" s="775"/>
      <c r="JGQ756" s="775"/>
      <c r="JGR756" s="775"/>
      <c r="JGS756" s="775"/>
      <c r="JGT756" s="775"/>
      <c r="JGU756" s="775"/>
      <c r="JGV756" s="775"/>
      <c r="JGW756" s="775"/>
      <c r="JGX756" s="775"/>
      <c r="JGY756" s="775"/>
      <c r="JGZ756" s="775"/>
      <c r="JHA756" s="775"/>
      <c r="JHB756" s="775"/>
      <c r="JHC756" s="775"/>
      <c r="JHD756" s="775"/>
      <c r="JHE756" s="775"/>
      <c r="JHF756" s="775"/>
      <c r="JHG756" s="775"/>
      <c r="JHH756" s="775"/>
      <c r="JHI756" s="775"/>
      <c r="JHJ756" s="775"/>
      <c r="JHK756" s="775"/>
      <c r="JHL756" s="775"/>
      <c r="JHM756" s="775"/>
      <c r="JHN756" s="775"/>
      <c r="JHO756" s="775"/>
      <c r="JHP756" s="775"/>
      <c r="JHQ756" s="775"/>
      <c r="JHR756" s="775"/>
      <c r="JHS756" s="775"/>
      <c r="JHT756" s="775"/>
      <c r="JHU756" s="775"/>
      <c r="JHV756" s="775"/>
      <c r="JHW756" s="775"/>
      <c r="JHX756" s="775"/>
      <c r="JHY756" s="775"/>
      <c r="JHZ756" s="775"/>
      <c r="JIA756" s="775"/>
      <c r="JIB756" s="775"/>
      <c r="JIC756" s="775"/>
      <c r="JID756" s="775"/>
      <c r="JIE756" s="775"/>
      <c r="JIF756" s="775"/>
      <c r="JIG756" s="775"/>
      <c r="JIH756" s="775"/>
      <c r="JII756" s="775"/>
      <c r="JIJ756" s="775"/>
      <c r="JIK756" s="775"/>
      <c r="JIL756" s="775"/>
      <c r="JIM756" s="775"/>
      <c r="JIN756" s="775"/>
      <c r="JIO756" s="775"/>
      <c r="JIP756" s="775"/>
      <c r="JIQ756" s="775"/>
      <c r="JIR756" s="775"/>
      <c r="JIS756" s="775"/>
      <c r="JIT756" s="775"/>
      <c r="JIU756" s="775"/>
      <c r="JIV756" s="775"/>
      <c r="JIW756" s="775"/>
      <c r="JIX756" s="775"/>
      <c r="JIY756" s="775"/>
      <c r="JIZ756" s="775"/>
      <c r="JJA756" s="775"/>
      <c r="JJB756" s="775"/>
      <c r="JJC756" s="775"/>
      <c r="JJD756" s="775"/>
      <c r="JJE756" s="775"/>
      <c r="JJF756" s="775"/>
      <c r="JJG756" s="775"/>
      <c r="JJH756" s="775"/>
      <c r="JJI756" s="775"/>
      <c r="JJJ756" s="775"/>
      <c r="JJK756" s="775"/>
      <c r="JJL756" s="775"/>
      <c r="JJM756" s="775"/>
      <c r="JJN756" s="775"/>
      <c r="JJO756" s="775"/>
      <c r="JJP756" s="775"/>
      <c r="JJQ756" s="775"/>
      <c r="JJR756" s="775"/>
      <c r="JJS756" s="775"/>
      <c r="JJT756" s="775"/>
      <c r="JJU756" s="775"/>
      <c r="JJV756" s="775"/>
      <c r="JJW756" s="775"/>
      <c r="JJX756" s="775"/>
      <c r="JJY756" s="775"/>
      <c r="JJZ756" s="775"/>
      <c r="JKA756" s="775"/>
      <c r="JKB756" s="775"/>
      <c r="JKC756" s="775"/>
      <c r="JKD756" s="775"/>
      <c r="JKE756" s="775"/>
      <c r="JKF756" s="775"/>
      <c r="JKG756" s="775"/>
      <c r="JKH756" s="775"/>
      <c r="JKI756" s="775"/>
      <c r="JKJ756" s="775"/>
      <c r="JKK756" s="775"/>
      <c r="JKL756" s="775"/>
      <c r="JKM756" s="775"/>
      <c r="JKN756" s="775"/>
      <c r="JKO756" s="775"/>
      <c r="JKP756" s="775"/>
      <c r="JKQ756" s="775"/>
      <c r="JKR756" s="775"/>
      <c r="JKS756" s="775"/>
      <c r="JKT756" s="775"/>
      <c r="JKU756" s="775"/>
      <c r="JKV756" s="775"/>
      <c r="JKW756" s="775"/>
      <c r="JKX756" s="775"/>
      <c r="JKY756" s="775"/>
      <c r="JKZ756" s="775"/>
      <c r="JLA756" s="775"/>
      <c r="JLB756" s="775"/>
      <c r="JLC756" s="775"/>
      <c r="JLD756" s="775"/>
      <c r="JLE756" s="775"/>
      <c r="JLF756" s="775"/>
      <c r="JLG756" s="775"/>
      <c r="JLH756" s="775"/>
      <c r="JLI756" s="775"/>
      <c r="JLJ756" s="775"/>
      <c r="JLK756" s="775"/>
      <c r="JLL756" s="775"/>
      <c r="JLM756" s="775"/>
      <c r="JLN756" s="775"/>
      <c r="JLO756" s="775"/>
      <c r="JLP756" s="775"/>
      <c r="JLQ756" s="775"/>
      <c r="JLR756" s="775"/>
      <c r="JLS756" s="775"/>
      <c r="JLT756" s="775"/>
      <c r="JLU756" s="775"/>
      <c r="JLV756" s="775"/>
      <c r="JLW756" s="775"/>
      <c r="JLX756" s="775"/>
      <c r="JLY756" s="775"/>
      <c r="JLZ756" s="775"/>
      <c r="JMA756" s="775"/>
      <c r="JMB756" s="775"/>
      <c r="JMC756" s="775"/>
      <c r="JMD756" s="775"/>
      <c r="JME756" s="775"/>
      <c r="JMF756" s="775"/>
      <c r="JMG756" s="775"/>
      <c r="JMH756" s="775"/>
      <c r="JMI756" s="775"/>
      <c r="JMJ756" s="775"/>
      <c r="JMK756" s="775"/>
      <c r="JML756" s="775"/>
      <c r="JMM756" s="775"/>
      <c r="JMN756" s="775"/>
      <c r="JMO756" s="775"/>
      <c r="JMP756" s="775"/>
      <c r="JMQ756" s="775"/>
      <c r="JMR756" s="775"/>
      <c r="JMS756" s="775"/>
      <c r="JMT756" s="775"/>
      <c r="JMU756" s="775"/>
      <c r="JMV756" s="775"/>
      <c r="JMW756" s="775"/>
      <c r="JMX756" s="775"/>
      <c r="JMY756" s="775"/>
      <c r="JMZ756" s="775"/>
      <c r="JNA756" s="775"/>
      <c r="JNB756" s="775"/>
      <c r="JNC756" s="775"/>
      <c r="JND756" s="775"/>
      <c r="JNE756" s="775"/>
      <c r="JNF756" s="775"/>
      <c r="JNG756" s="775"/>
      <c r="JNH756" s="775"/>
      <c r="JNI756" s="775"/>
      <c r="JNJ756" s="775"/>
      <c r="JNK756" s="775"/>
      <c r="JNL756" s="775"/>
      <c r="JNM756" s="775"/>
      <c r="JNN756" s="775"/>
      <c r="JNO756" s="775"/>
      <c r="JNP756" s="775"/>
      <c r="JNQ756" s="775"/>
      <c r="JNR756" s="775"/>
      <c r="JNS756" s="775"/>
      <c r="JNT756" s="775"/>
      <c r="JNU756" s="775"/>
      <c r="JNV756" s="775"/>
      <c r="JNW756" s="775"/>
      <c r="JNX756" s="775"/>
      <c r="JNY756" s="775"/>
      <c r="JNZ756" s="775"/>
      <c r="JOA756" s="775"/>
      <c r="JOB756" s="775"/>
      <c r="JOC756" s="775"/>
      <c r="JOD756" s="775"/>
      <c r="JOE756" s="775"/>
      <c r="JOF756" s="775"/>
      <c r="JOG756" s="775"/>
      <c r="JOH756" s="775"/>
      <c r="JOI756" s="775"/>
      <c r="JOJ756" s="775"/>
      <c r="JOK756" s="775"/>
      <c r="JOL756" s="775"/>
      <c r="JOM756" s="775"/>
      <c r="JON756" s="775"/>
      <c r="JOO756" s="775"/>
      <c r="JOP756" s="775"/>
      <c r="JOQ756" s="775"/>
      <c r="JOR756" s="775"/>
      <c r="JOS756" s="775"/>
      <c r="JOT756" s="775"/>
      <c r="JOU756" s="775"/>
      <c r="JOV756" s="775"/>
      <c r="JOW756" s="775"/>
      <c r="JOX756" s="775"/>
      <c r="JOY756" s="775"/>
      <c r="JOZ756" s="775"/>
      <c r="JPA756" s="775"/>
      <c r="JPB756" s="775"/>
      <c r="JPC756" s="775"/>
      <c r="JPD756" s="775"/>
      <c r="JPE756" s="775"/>
      <c r="JPF756" s="775"/>
      <c r="JPG756" s="775"/>
      <c r="JPH756" s="775"/>
      <c r="JPI756" s="775"/>
      <c r="JPJ756" s="775"/>
      <c r="JPK756" s="775"/>
      <c r="JPL756" s="775"/>
      <c r="JPM756" s="775"/>
      <c r="JPN756" s="775"/>
      <c r="JPO756" s="775"/>
      <c r="JPP756" s="775"/>
      <c r="JPQ756" s="775"/>
      <c r="JPR756" s="775"/>
      <c r="JPS756" s="775"/>
      <c r="JPT756" s="775"/>
      <c r="JPU756" s="775"/>
      <c r="JPV756" s="775"/>
      <c r="JPW756" s="775"/>
      <c r="JPX756" s="775"/>
      <c r="JPY756" s="775"/>
      <c r="JPZ756" s="775"/>
      <c r="JQA756" s="775"/>
      <c r="JQB756" s="775"/>
      <c r="JQC756" s="775"/>
      <c r="JQD756" s="775"/>
      <c r="JQE756" s="775"/>
      <c r="JQF756" s="775"/>
      <c r="JQG756" s="775"/>
      <c r="JQH756" s="775"/>
      <c r="JQI756" s="775"/>
      <c r="JQJ756" s="775"/>
      <c r="JQK756" s="775"/>
      <c r="JQL756" s="775"/>
      <c r="JQM756" s="775"/>
      <c r="JQN756" s="775"/>
      <c r="JQO756" s="775"/>
      <c r="JQP756" s="775"/>
      <c r="JQQ756" s="775"/>
      <c r="JQR756" s="775"/>
      <c r="JQS756" s="775"/>
      <c r="JQT756" s="775"/>
      <c r="JQU756" s="775"/>
      <c r="JQV756" s="775"/>
      <c r="JQW756" s="775"/>
      <c r="JQX756" s="775"/>
      <c r="JQY756" s="775"/>
      <c r="JQZ756" s="775"/>
      <c r="JRA756" s="775"/>
      <c r="JRB756" s="775"/>
      <c r="JRC756" s="775"/>
      <c r="JRD756" s="775"/>
      <c r="JRE756" s="775"/>
      <c r="JRF756" s="775"/>
      <c r="JRG756" s="775"/>
      <c r="JRH756" s="775"/>
      <c r="JRI756" s="775"/>
      <c r="JRJ756" s="775"/>
      <c r="JRK756" s="775"/>
      <c r="JRL756" s="775"/>
      <c r="JRM756" s="775"/>
      <c r="JRN756" s="775"/>
      <c r="JRO756" s="775"/>
      <c r="JRP756" s="775"/>
      <c r="JRQ756" s="775"/>
      <c r="JRR756" s="775"/>
      <c r="JRS756" s="775"/>
      <c r="JRT756" s="775"/>
      <c r="JRU756" s="775"/>
      <c r="JRV756" s="775"/>
      <c r="JRW756" s="775"/>
      <c r="JRX756" s="775"/>
      <c r="JRY756" s="775"/>
      <c r="JRZ756" s="775"/>
      <c r="JSA756" s="775"/>
      <c r="JSB756" s="775"/>
      <c r="JSC756" s="775"/>
      <c r="JSD756" s="775"/>
      <c r="JSE756" s="775"/>
      <c r="JSF756" s="775"/>
      <c r="JSG756" s="775"/>
      <c r="JSH756" s="775"/>
      <c r="JSI756" s="775"/>
      <c r="JSJ756" s="775"/>
      <c r="JSK756" s="775"/>
      <c r="JSL756" s="775"/>
      <c r="JSM756" s="775"/>
      <c r="JSN756" s="775"/>
      <c r="JSO756" s="775"/>
      <c r="JSP756" s="775"/>
      <c r="JSQ756" s="775"/>
      <c r="JSR756" s="775"/>
      <c r="JSS756" s="775"/>
      <c r="JST756" s="775"/>
      <c r="JSU756" s="775"/>
      <c r="JSV756" s="775"/>
      <c r="JSW756" s="775"/>
      <c r="JSX756" s="775"/>
      <c r="JSY756" s="775"/>
      <c r="JSZ756" s="775"/>
      <c r="JTA756" s="775"/>
      <c r="JTB756" s="775"/>
      <c r="JTC756" s="775"/>
      <c r="JTD756" s="775"/>
      <c r="JTE756" s="775"/>
      <c r="JTF756" s="775"/>
      <c r="JTG756" s="775"/>
      <c r="JTH756" s="775"/>
      <c r="JTI756" s="775"/>
      <c r="JTJ756" s="775"/>
      <c r="JTK756" s="775"/>
      <c r="JTL756" s="775"/>
      <c r="JTM756" s="775"/>
      <c r="JTN756" s="775"/>
      <c r="JTO756" s="775"/>
      <c r="JTP756" s="775"/>
      <c r="JTQ756" s="775"/>
      <c r="JTR756" s="775"/>
      <c r="JTS756" s="775"/>
      <c r="JTT756" s="775"/>
      <c r="JTU756" s="775"/>
      <c r="JTV756" s="775"/>
      <c r="JTW756" s="775"/>
      <c r="JTX756" s="775"/>
      <c r="JTY756" s="775"/>
      <c r="JTZ756" s="775"/>
      <c r="JUA756" s="775"/>
      <c r="JUB756" s="775"/>
      <c r="JUC756" s="775"/>
      <c r="JUD756" s="775"/>
      <c r="JUE756" s="775"/>
      <c r="JUF756" s="775"/>
      <c r="JUG756" s="775"/>
      <c r="JUH756" s="775"/>
      <c r="JUI756" s="775"/>
      <c r="JUJ756" s="775"/>
      <c r="JUK756" s="775"/>
      <c r="JUL756" s="775"/>
      <c r="JUM756" s="775"/>
      <c r="JUN756" s="775"/>
      <c r="JUO756" s="775"/>
      <c r="JUP756" s="775"/>
      <c r="JUQ756" s="775"/>
      <c r="JUR756" s="775"/>
      <c r="JUS756" s="775"/>
      <c r="JUT756" s="775"/>
      <c r="JUU756" s="775"/>
      <c r="JUV756" s="775"/>
      <c r="JUW756" s="775"/>
      <c r="JUX756" s="775"/>
      <c r="JUY756" s="775"/>
      <c r="JUZ756" s="775"/>
      <c r="JVA756" s="775"/>
      <c r="JVB756" s="775"/>
      <c r="JVC756" s="775"/>
      <c r="JVD756" s="775"/>
      <c r="JVE756" s="775"/>
      <c r="JVF756" s="775"/>
      <c r="JVG756" s="775"/>
      <c r="JVH756" s="775"/>
      <c r="JVI756" s="775"/>
      <c r="JVJ756" s="775"/>
      <c r="JVK756" s="775"/>
      <c r="JVL756" s="775"/>
      <c r="JVM756" s="775"/>
      <c r="JVN756" s="775"/>
      <c r="JVO756" s="775"/>
      <c r="JVP756" s="775"/>
      <c r="JVQ756" s="775"/>
      <c r="JVR756" s="775"/>
      <c r="JVS756" s="775"/>
      <c r="JVT756" s="775"/>
      <c r="JVU756" s="775"/>
      <c r="JVV756" s="775"/>
      <c r="JVW756" s="775"/>
      <c r="JVX756" s="775"/>
      <c r="JVY756" s="775"/>
      <c r="JVZ756" s="775"/>
      <c r="JWA756" s="775"/>
      <c r="JWB756" s="775"/>
      <c r="JWC756" s="775"/>
      <c r="JWD756" s="775"/>
      <c r="JWE756" s="775"/>
      <c r="JWF756" s="775"/>
      <c r="JWG756" s="775"/>
      <c r="JWH756" s="775"/>
      <c r="JWI756" s="775"/>
      <c r="JWJ756" s="775"/>
      <c r="JWK756" s="775"/>
      <c r="JWL756" s="775"/>
      <c r="JWM756" s="775"/>
      <c r="JWN756" s="775"/>
      <c r="JWO756" s="775"/>
      <c r="JWP756" s="775"/>
      <c r="JWQ756" s="775"/>
      <c r="JWR756" s="775"/>
      <c r="JWS756" s="775"/>
      <c r="JWT756" s="775"/>
      <c r="JWU756" s="775"/>
      <c r="JWV756" s="775"/>
      <c r="JWW756" s="775"/>
      <c r="JWX756" s="775"/>
      <c r="JWY756" s="775"/>
      <c r="JWZ756" s="775"/>
      <c r="JXA756" s="775"/>
      <c r="JXB756" s="775"/>
      <c r="JXC756" s="775"/>
      <c r="JXD756" s="775"/>
      <c r="JXE756" s="775"/>
      <c r="JXF756" s="775"/>
      <c r="JXG756" s="775"/>
      <c r="JXH756" s="775"/>
      <c r="JXI756" s="775"/>
      <c r="JXJ756" s="775"/>
      <c r="JXK756" s="775"/>
      <c r="JXL756" s="775"/>
      <c r="JXM756" s="775"/>
      <c r="JXN756" s="775"/>
      <c r="JXO756" s="775"/>
      <c r="JXP756" s="775"/>
      <c r="JXQ756" s="775"/>
      <c r="JXR756" s="775"/>
      <c r="JXS756" s="775"/>
      <c r="JXT756" s="775"/>
      <c r="JXU756" s="775"/>
      <c r="JXV756" s="775"/>
      <c r="JXW756" s="775"/>
      <c r="JXX756" s="775"/>
      <c r="JXY756" s="775"/>
      <c r="JXZ756" s="775"/>
      <c r="JYA756" s="775"/>
      <c r="JYB756" s="775"/>
      <c r="JYC756" s="775"/>
      <c r="JYD756" s="775"/>
      <c r="JYE756" s="775"/>
      <c r="JYF756" s="775"/>
      <c r="JYG756" s="775"/>
      <c r="JYH756" s="775"/>
      <c r="JYI756" s="775"/>
      <c r="JYJ756" s="775"/>
      <c r="JYK756" s="775"/>
      <c r="JYL756" s="775"/>
      <c r="JYM756" s="775"/>
      <c r="JYN756" s="775"/>
      <c r="JYO756" s="775"/>
      <c r="JYP756" s="775"/>
      <c r="JYQ756" s="775"/>
      <c r="JYR756" s="775"/>
      <c r="JYS756" s="775"/>
      <c r="JYT756" s="775"/>
      <c r="JYU756" s="775"/>
      <c r="JYV756" s="775"/>
      <c r="JYW756" s="775"/>
      <c r="JYX756" s="775"/>
      <c r="JYY756" s="775"/>
      <c r="JYZ756" s="775"/>
      <c r="JZA756" s="775"/>
      <c r="JZB756" s="775"/>
      <c r="JZC756" s="775"/>
      <c r="JZD756" s="775"/>
      <c r="JZE756" s="775"/>
      <c r="JZF756" s="775"/>
      <c r="JZG756" s="775"/>
      <c r="JZH756" s="775"/>
      <c r="JZI756" s="775"/>
      <c r="JZJ756" s="775"/>
      <c r="JZK756" s="775"/>
      <c r="JZL756" s="775"/>
      <c r="JZM756" s="775"/>
      <c r="JZN756" s="775"/>
      <c r="JZO756" s="775"/>
      <c r="JZP756" s="775"/>
      <c r="JZQ756" s="775"/>
      <c r="JZR756" s="775"/>
      <c r="JZS756" s="775"/>
      <c r="JZT756" s="775"/>
      <c r="JZU756" s="775"/>
      <c r="JZV756" s="775"/>
      <c r="JZW756" s="775"/>
      <c r="JZX756" s="775"/>
      <c r="JZY756" s="775"/>
      <c r="JZZ756" s="775"/>
      <c r="KAA756" s="775"/>
      <c r="KAB756" s="775"/>
      <c r="KAC756" s="775"/>
      <c r="KAD756" s="775"/>
      <c r="KAE756" s="775"/>
      <c r="KAF756" s="775"/>
      <c r="KAG756" s="775"/>
      <c r="KAH756" s="775"/>
      <c r="KAI756" s="775"/>
      <c r="KAJ756" s="775"/>
      <c r="KAK756" s="775"/>
      <c r="KAL756" s="775"/>
      <c r="KAM756" s="775"/>
      <c r="KAN756" s="775"/>
      <c r="KAO756" s="775"/>
      <c r="KAP756" s="775"/>
      <c r="KAQ756" s="775"/>
      <c r="KAR756" s="775"/>
      <c r="KAS756" s="775"/>
      <c r="KAT756" s="775"/>
      <c r="KAU756" s="775"/>
      <c r="KAV756" s="775"/>
      <c r="KAW756" s="775"/>
      <c r="KAX756" s="775"/>
      <c r="KAY756" s="775"/>
      <c r="KAZ756" s="775"/>
      <c r="KBA756" s="775"/>
      <c r="KBB756" s="775"/>
      <c r="KBC756" s="775"/>
      <c r="KBD756" s="775"/>
      <c r="KBE756" s="775"/>
      <c r="KBF756" s="775"/>
      <c r="KBG756" s="775"/>
      <c r="KBH756" s="775"/>
      <c r="KBI756" s="775"/>
      <c r="KBJ756" s="775"/>
      <c r="KBK756" s="775"/>
      <c r="KBL756" s="775"/>
      <c r="KBM756" s="775"/>
      <c r="KBN756" s="775"/>
      <c r="KBO756" s="775"/>
      <c r="KBP756" s="775"/>
      <c r="KBQ756" s="775"/>
      <c r="KBR756" s="775"/>
      <c r="KBS756" s="775"/>
      <c r="KBT756" s="775"/>
      <c r="KBU756" s="775"/>
      <c r="KBV756" s="775"/>
      <c r="KBW756" s="775"/>
      <c r="KBX756" s="775"/>
      <c r="KBY756" s="775"/>
      <c r="KBZ756" s="775"/>
      <c r="KCA756" s="775"/>
      <c r="KCB756" s="775"/>
      <c r="KCC756" s="775"/>
      <c r="KCD756" s="775"/>
      <c r="KCE756" s="775"/>
      <c r="KCF756" s="775"/>
      <c r="KCG756" s="775"/>
      <c r="KCH756" s="775"/>
      <c r="KCI756" s="775"/>
      <c r="KCJ756" s="775"/>
      <c r="KCK756" s="775"/>
      <c r="KCL756" s="775"/>
      <c r="KCM756" s="775"/>
      <c r="KCN756" s="775"/>
      <c r="KCO756" s="775"/>
      <c r="KCP756" s="775"/>
      <c r="KCQ756" s="775"/>
      <c r="KCR756" s="775"/>
      <c r="KCS756" s="775"/>
      <c r="KCT756" s="775"/>
      <c r="KCU756" s="775"/>
      <c r="KCV756" s="775"/>
      <c r="KCW756" s="775"/>
      <c r="KCX756" s="775"/>
      <c r="KCY756" s="775"/>
      <c r="KCZ756" s="775"/>
      <c r="KDA756" s="775"/>
      <c r="KDB756" s="775"/>
      <c r="KDC756" s="775"/>
      <c r="KDD756" s="775"/>
      <c r="KDE756" s="775"/>
      <c r="KDF756" s="775"/>
      <c r="KDG756" s="775"/>
      <c r="KDH756" s="775"/>
      <c r="KDI756" s="775"/>
      <c r="KDJ756" s="775"/>
      <c r="KDK756" s="775"/>
      <c r="KDL756" s="775"/>
      <c r="KDM756" s="775"/>
      <c r="KDN756" s="775"/>
      <c r="KDO756" s="775"/>
      <c r="KDP756" s="775"/>
      <c r="KDQ756" s="775"/>
      <c r="KDR756" s="775"/>
      <c r="KDS756" s="775"/>
      <c r="KDT756" s="775"/>
      <c r="KDU756" s="775"/>
      <c r="KDV756" s="775"/>
      <c r="KDW756" s="775"/>
      <c r="KDX756" s="775"/>
      <c r="KDY756" s="775"/>
      <c r="KDZ756" s="775"/>
      <c r="KEA756" s="775"/>
      <c r="KEB756" s="775"/>
      <c r="KEC756" s="775"/>
      <c r="KED756" s="775"/>
      <c r="KEE756" s="775"/>
      <c r="KEF756" s="775"/>
      <c r="KEG756" s="775"/>
      <c r="KEH756" s="775"/>
      <c r="KEI756" s="775"/>
      <c r="KEJ756" s="775"/>
      <c r="KEK756" s="775"/>
      <c r="KEL756" s="775"/>
      <c r="KEM756" s="775"/>
      <c r="KEN756" s="775"/>
      <c r="KEO756" s="775"/>
      <c r="KEP756" s="775"/>
      <c r="KEQ756" s="775"/>
      <c r="KER756" s="775"/>
      <c r="KES756" s="775"/>
      <c r="KET756" s="775"/>
      <c r="KEU756" s="775"/>
      <c r="KEV756" s="775"/>
      <c r="KEW756" s="775"/>
      <c r="KEX756" s="775"/>
      <c r="KEY756" s="775"/>
      <c r="KEZ756" s="775"/>
      <c r="KFA756" s="775"/>
      <c r="KFB756" s="775"/>
      <c r="KFC756" s="775"/>
      <c r="KFD756" s="775"/>
      <c r="KFE756" s="775"/>
      <c r="KFF756" s="775"/>
      <c r="KFG756" s="775"/>
      <c r="KFH756" s="775"/>
      <c r="KFI756" s="775"/>
      <c r="KFJ756" s="775"/>
      <c r="KFK756" s="775"/>
      <c r="KFL756" s="775"/>
      <c r="KFM756" s="775"/>
      <c r="KFN756" s="775"/>
      <c r="KFO756" s="775"/>
      <c r="KFP756" s="775"/>
      <c r="KFQ756" s="775"/>
      <c r="KFR756" s="775"/>
      <c r="KFS756" s="775"/>
      <c r="KFT756" s="775"/>
      <c r="KFU756" s="775"/>
      <c r="KFV756" s="775"/>
      <c r="KFW756" s="775"/>
      <c r="KFX756" s="775"/>
      <c r="KFY756" s="775"/>
      <c r="KFZ756" s="775"/>
      <c r="KGA756" s="775"/>
      <c r="KGB756" s="775"/>
      <c r="KGC756" s="775"/>
      <c r="KGD756" s="775"/>
      <c r="KGE756" s="775"/>
      <c r="KGF756" s="775"/>
      <c r="KGG756" s="775"/>
      <c r="KGH756" s="775"/>
      <c r="KGI756" s="775"/>
      <c r="KGJ756" s="775"/>
      <c r="KGK756" s="775"/>
      <c r="KGL756" s="775"/>
      <c r="KGM756" s="775"/>
      <c r="KGN756" s="775"/>
      <c r="KGO756" s="775"/>
      <c r="KGP756" s="775"/>
      <c r="KGQ756" s="775"/>
      <c r="KGR756" s="775"/>
      <c r="KGS756" s="775"/>
      <c r="KGT756" s="775"/>
      <c r="KGU756" s="775"/>
      <c r="KGV756" s="775"/>
      <c r="KGW756" s="775"/>
      <c r="KGX756" s="775"/>
      <c r="KGY756" s="775"/>
      <c r="KGZ756" s="775"/>
      <c r="KHA756" s="775"/>
      <c r="KHB756" s="775"/>
      <c r="KHC756" s="775"/>
      <c r="KHD756" s="775"/>
      <c r="KHE756" s="775"/>
      <c r="KHF756" s="775"/>
      <c r="KHG756" s="775"/>
      <c r="KHH756" s="775"/>
      <c r="KHI756" s="775"/>
      <c r="KHJ756" s="775"/>
      <c r="KHK756" s="775"/>
      <c r="KHL756" s="775"/>
      <c r="KHM756" s="775"/>
      <c r="KHN756" s="775"/>
      <c r="KHO756" s="775"/>
      <c r="KHP756" s="775"/>
      <c r="KHQ756" s="775"/>
      <c r="KHR756" s="775"/>
      <c r="KHS756" s="775"/>
      <c r="KHT756" s="775"/>
      <c r="KHU756" s="775"/>
      <c r="KHV756" s="775"/>
      <c r="KHW756" s="775"/>
      <c r="KHX756" s="775"/>
      <c r="KHY756" s="775"/>
      <c r="KHZ756" s="775"/>
      <c r="KIA756" s="775"/>
      <c r="KIB756" s="775"/>
      <c r="KIC756" s="775"/>
      <c r="KID756" s="775"/>
      <c r="KIE756" s="775"/>
      <c r="KIF756" s="775"/>
      <c r="KIG756" s="775"/>
      <c r="KIH756" s="775"/>
      <c r="KII756" s="775"/>
      <c r="KIJ756" s="775"/>
      <c r="KIK756" s="775"/>
      <c r="KIL756" s="775"/>
      <c r="KIM756" s="775"/>
      <c r="KIN756" s="775"/>
      <c r="KIO756" s="775"/>
      <c r="KIP756" s="775"/>
      <c r="KIQ756" s="775"/>
      <c r="KIR756" s="775"/>
      <c r="KIS756" s="775"/>
      <c r="KIT756" s="775"/>
      <c r="KIU756" s="775"/>
      <c r="KIV756" s="775"/>
      <c r="KIW756" s="775"/>
      <c r="KIX756" s="775"/>
      <c r="KIY756" s="775"/>
      <c r="KIZ756" s="775"/>
      <c r="KJA756" s="775"/>
      <c r="KJB756" s="775"/>
      <c r="KJC756" s="775"/>
      <c r="KJD756" s="775"/>
      <c r="KJE756" s="775"/>
      <c r="KJF756" s="775"/>
      <c r="KJG756" s="775"/>
      <c r="KJH756" s="775"/>
      <c r="KJI756" s="775"/>
      <c r="KJJ756" s="775"/>
      <c r="KJK756" s="775"/>
      <c r="KJL756" s="775"/>
      <c r="KJM756" s="775"/>
      <c r="KJN756" s="775"/>
      <c r="KJO756" s="775"/>
      <c r="KJP756" s="775"/>
      <c r="KJQ756" s="775"/>
      <c r="KJR756" s="775"/>
      <c r="KJS756" s="775"/>
      <c r="KJT756" s="775"/>
      <c r="KJU756" s="775"/>
      <c r="KJV756" s="775"/>
      <c r="KJW756" s="775"/>
      <c r="KJX756" s="775"/>
      <c r="KJY756" s="775"/>
      <c r="KJZ756" s="775"/>
      <c r="KKA756" s="775"/>
      <c r="KKB756" s="775"/>
      <c r="KKC756" s="775"/>
      <c r="KKD756" s="775"/>
      <c r="KKE756" s="775"/>
      <c r="KKF756" s="775"/>
      <c r="KKG756" s="775"/>
      <c r="KKH756" s="775"/>
      <c r="KKI756" s="775"/>
      <c r="KKJ756" s="775"/>
      <c r="KKK756" s="775"/>
      <c r="KKL756" s="775"/>
      <c r="KKM756" s="775"/>
      <c r="KKN756" s="775"/>
      <c r="KKO756" s="775"/>
      <c r="KKP756" s="775"/>
      <c r="KKQ756" s="775"/>
      <c r="KKR756" s="775"/>
      <c r="KKS756" s="775"/>
      <c r="KKT756" s="775"/>
      <c r="KKU756" s="775"/>
      <c r="KKV756" s="775"/>
      <c r="KKW756" s="775"/>
      <c r="KKX756" s="775"/>
      <c r="KKY756" s="775"/>
      <c r="KKZ756" s="775"/>
      <c r="KLA756" s="775"/>
      <c r="KLB756" s="775"/>
      <c r="KLC756" s="775"/>
      <c r="KLD756" s="775"/>
      <c r="KLE756" s="775"/>
      <c r="KLF756" s="775"/>
      <c r="KLG756" s="775"/>
      <c r="KLH756" s="775"/>
      <c r="KLI756" s="775"/>
      <c r="KLJ756" s="775"/>
      <c r="KLK756" s="775"/>
      <c r="KLL756" s="775"/>
      <c r="KLM756" s="775"/>
      <c r="KLN756" s="775"/>
      <c r="KLO756" s="775"/>
      <c r="KLP756" s="775"/>
      <c r="KLQ756" s="775"/>
      <c r="KLR756" s="775"/>
      <c r="KLS756" s="775"/>
      <c r="KLT756" s="775"/>
      <c r="KLU756" s="775"/>
      <c r="KLV756" s="775"/>
      <c r="KLW756" s="775"/>
      <c r="KLX756" s="775"/>
      <c r="KLY756" s="775"/>
      <c r="KLZ756" s="775"/>
      <c r="KMA756" s="775"/>
      <c r="KMB756" s="775"/>
      <c r="KMC756" s="775"/>
      <c r="KMD756" s="775"/>
      <c r="KME756" s="775"/>
      <c r="KMF756" s="775"/>
      <c r="KMG756" s="775"/>
      <c r="KMH756" s="775"/>
      <c r="KMI756" s="775"/>
      <c r="KMJ756" s="775"/>
      <c r="KMK756" s="775"/>
      <c r="KML756" s="775"/>
      <c r="KMM756" s="775"/>
      <c r="KMN756" s="775"/>
      <c r="KMO756" s="775"/>
      <c r="KMP756" s="775"/>
      <c r="KMQ756" s="775"/>
      <c r="KMR756" s="775"/>
      <c r="KMS756" s="775"/>
      <c r="KMT756" s="775"/>
      <c r="KMU756" s="775"/>
      <c r="KMV756" s="775"/>
      <c r="KMW756" s="775"/>
      <c r="KMX756" s="775"/>
      <c r="KMY756" s="775"/>
      <c r="KMZ756" s="775"/>
      <c r="KNA756" s="775"/>
      <c r="KNB756" s="775"/>
      <c r="KNC756" s="775"/>
      <c r="KND756" s="775"/>
      <c r="KNE756" s="775"/>
      <c r="KNF756" s="775"/>
      <c r="KNG756" s="775"/>
      <c r="KNH756" s="775"/>
      <c r="KNI756" s="775"/>
      <c r="KNJ756" s="775"/>
      <c r="KNK756" s="775"/>
      <c r="KNL756" s="775"/>
      <c r="KNM756" s="775"/>
      <c r="KNN756" s="775"/>
      <c r="KNO756" s="775"/>
      <c r="KNP756" s="775"/>
      <c r="KNQ756" s="775"/>
      <c r="KNR756" s="775"/>
      <c r="KNS756" s="775"/>
      <c r="KNT756" s="775"/>
      <c r="KNU756" s="775"/>
      <c r="KNV756" s="775"/>
      <c r="KNW756" s="775"/>
      <c r="KNX756" s="775"/>
      <c r="KNY756" s="775"/>
      <c r="KNZ756" s="775"/>
      <c r="KOA756" s="775"/>
      <c r="KOB756" s="775"/>
      <c r="KOC756" s="775"/>
      <c r="KOD756" s="775"/>
      <c r="KOE756" s="775"/>
      <c r="KOF756" s="775"/>
      <c r="KOG756" s="775"/>
      <c r="KOH756" s="775"/>
      <c r="KOI756" s="775"/>
      <c r="KOJ756" s="775"/>
      <c r="KOK756" s="775"/>
      <c r="KOL756" s="775"/>
      <c r="KOM756" s="775"/>
      <c r="KON756" s="775"/>
      <c r="KOO756" s="775"/>
      <c r="KOP756" s="775"/>
      <c r="KOQ756" s="775"/>
      <c r="KOR756" s="775"/>
      <c r="KOS756" s="775"/>
      <c r="KOT756" s="775"/>
      <c r="KOU756" s="775"/>
      <c r="KOV756" s="775"/>
      <c r="KOW756" s="775"/>
      <c r="KOX756" s="775"/>
      <c r="KOY756" s="775"/>
      <c r="KOZ756" s="775"/>
      <c r="KPA756" s="775"/>
      <c r="KPB756" s="775"/>
      <c r="KPC756" s="775"/>
      <c r="KPD756" s="775"/>
      <c r="KPE756" s="775"/>
      <c r="KPF756" s="775"/>
      <c r="KPG756" s="775"/>
      <c r="KPH756" s="775"/>
      <c r="KPI756" s="775"/>
      <c r="KPJ756" s="775"/>
      <c r="KPK756" s="775"/>
      <c r="KPL756" s="775"/>
      <c r="KPM756" s="775"/>
      <c r="KPN756" s="775"/>
      <c r="KPO756" s="775"/>
      <c r="KPP756" s="775"/>
      <c r="KPQ756" s="775"/>
      <c r="KPR756" s="775"/>
      <c r="KPS756" s="775"/>
      <c r="KPT756" s="775"/>
      <c r="KPU756" s="775"/>
      <c r="KPV756" s="775"/>
      <c r="KPW756" s="775"/>
      <c r="KPX756" s="775"/>
      <c r="KPY756" s="775"/>
      <c r="KPZ756" s="775"/>
      <c r="KQA756" s="775"/>
      <c r="KQB756" s="775"/>
      <c r="KQC756" s="775"/>
      <c r="KQD756" s="775"/>
      <c r="KQE756" s="775"/>
      <c r="KQF756" s="775"/>
      <c r="KQG756" s="775"/>
      <c r="KQH756" s="775"/>
      <c r="KQI756" s="775"/>
      <c r="KQJ756" s="775"/>
      <c r="KQK756" s="775"/>
      <c r="KQL756" s="775"/>
      <c r="KQM756" s="775"/>
      <c r="KQN756" s="775"/>
      <c r="KQO756" s="775"/>
      <c r="KQP756" s="775"/>
      <c r="KQQ756" s="775"/>
      <c r="KQR756" s="775"/>
      <c r="KQS756" s="775"/>
      <c r="KQT756" s="775"/>
      <c r="KQU756" s="775"/>
      <c r="KQV756" s="775"/>
      <c r="KQW756" s="775"/>
      <c r="KQX756" s="775"/>
      <c r="KQY756" s="775"/>
      <c r="KQZ756" s="775"/>
      <c r="KRA756" s="775"/>
      <c r="KRB756" s="775"/>
      <c r="KRC756" s="775"/>
      <c r="KRD756" s="775"/>
      <c r="KRE756" s="775"/>
      <c r="KRF756" s="775"/>
      <c r="KRG756" s="775"/>
      <c r="KRH756" s="775"/>
      <c r="KRI756" s="775"/>
      <c r="KRJ756" s="775"/>
      <c r="KRK756" s="775"/>
      <c r="KRL756" s="775"/>
      <c r="KRM756" s="775"/>
      <c r="KRN756" s="775"/>
      <c r="KRO756" s="775"/>
      <c r="KRP756" s="775"/>
      <c r="KRQ756" s="775"/>
      <c r="KRR756" s="775"/>
      <c r="KRS756" s="775"/>
      <c r="KRT756" s="775"/>
      <c r="KRU756" s="775"/>
      <c r="KRV756" s="775"/>
      <c r="KRW756" s="775"/>
      <c r="KRX756" s="775"/>
      <c r="KRY756" s="775"/>
      <c r="KRZ756" s="775"/>
      <c r="KSA756" s="775"/>
      <c r="KSB756" s="775"/>
      <c r="KSC756" s="775"/>
      <c r="KSD756" s="775"/>
      <c r="KSE756" s="775"/>
      <c r="KSF756" s="775"/>
      <c r="KSG756" s="775"/>
      <c r="KSH756" s="775"/>
      <c r="KSI756" s="775"/>
      <c r="KSJ756" s="775"/>
      <c r="KSK756" s="775"/>
      <c r="KSL756" s="775"/>
      <c r="KSM756" s="775"/>
      <c r="KSN756" s="775"/>
      <c r="KSO756" s="775"/>
      <c r="KSP756" s="775"/>
      <c r="KSQ756" s="775"/>
      <c r="KSR756" s="775"/>
      <c r="KSS756" s="775"/>
      <c r="KST756" s="775"/>
      <c r="KSU756" s="775"/>
      <c r="KSV756" s="775"/>
      <c r="KSW756" s="775"/>
      <c r="KSX756" s="775"/>
      <c r="KSY756" s="775"/>
      <c r="KSZ756" s="775"/>
      <c r="KTA756" s="775"/>
      <c r="KTB756" s="775"/>
      <c r="KTC756" s="775"/>
      <c r="KTD756" s="775"/>
      <c r="KTE756" s="775"/>
      <c r="KTF756" s="775"/>
      <c r="KTG756" s="775"/>
      <c r="KTH756" s="775"/>
      <c r="KTI756" s="775"/>
      <c r="KTJ756" s="775"/>
      <c r="KTK756" s="775"/>
      <c r="KTL756" s="775"/>
      <c r="KTM756" s="775"/>
      <c r="KTN756" s="775"/>
      <c r="KTO756" s="775"/>
      <c r="KTP756" s="775"/>
      <c r="KTQ756" s="775"/>
      <c r="KTR756" s="775"/>
      <c r="KTS756" s="775"/>
      <c r="KTT756" s="775"/>
      <c r="KTU756" s="775"/>
      <c r="KTV756" s="775"/>
      <c r="KTW756" s="775"/>
      <c r="KTX756" s="775"/>
      <c r="KTY756" s="775"/>
      <c r="KTZ756" s="775"/>
      <c r="KUA756" s="775"/>
      <c r="KUB756" s="775"/>
      <c r="KUC756" s="775"/>
      <c r="KUD756" s="775"/>
      <c r="KUE756" s="775"/>
      <c r="KUF756" s="775"/>
      <c r="KUG756" s="775"/>
      <c r="KUH756" s="775"/>
      <c r="KUI756" s="775"/>
      <c r="KUJ756" s="775"/>
      <c r="KUK756" s="775"/>
      <c r="KUL756" s="775"/>
      <c r="KUM756" s="775"/>
      <c r="KUN756" s="775"/>
      <c r="KUO756" s="775"/>
      <c r="KUP756" s="775"/>
      <c r="KUQ756" s="775"/>
      <c r="KUR756" s="775"/>
      <c r="KUS756" s="775"/>
      <c r="KUT756" s="775"/>
      <c r="KUU756" s="775"/>
      <c r="KUV756" s="775"/>
      <c r="KUW756" s="775"/>
      <c r="KUX756" s="775"/>
      <c r="KUY756" s="775"/>
      <c r="KUZ756" s="775"/>
      <c r="KVA756" s="775"/>
      <c r="KVB756" s="775"/>
      <c r="KVC756" s="775"/>
      <c r="KVD756" s="775"/>
      <c r="KVE756" s="775"/>
      <c r="KVF756" s="775"/>
      <c r="KVG756" s="775"/>
      <c r="KVH756" s="775"/>
      <c r="KVI756" s="775"/>
      <c r="KVJ756" s="775"/>
      <c r="KVK756" s="775"/>
      <c r="KVL756" s="775"/>
      <c r="KVM756" s="775"/>
      <c r="KVN756" s="775"/>
      <c r="KVO756" s="775"/>
      <c r="KVP756" s="775"/>
      <c r="KVQ756" s="775"/>
      <c r="KVR756" s="775"/>
      <c r="KVS756" s="775"/>
      <c r="KVT756" s="775"/>
      <c r="KVU756" s="775"/>
      <c r="KVV756" s="775"/>
      <c r="KVW756" s="775"/>
      <c r="KVX756" s="775"/>
      <c r="KVY756" s="775"/>
      <c r="KVZ756" s="775"/>
      <c r="KWA756" s="775"/>
      <c r="KWB756" s="775"/>
      <c r="KWC756" s="775"/>
      <c r="KWD756" s="775"/>
      <c r="KWE756" s="775"/>
      <c r="KWF756" s="775"/>
      <c r="KWG756" s="775"/>
      <c r="KWH756" s="775"/>
      <c r="KWI756" s="775"/>
      <c r="KWJ756" s="775"/>
      <c r="KWK756" s="775"/>
      <c r="KWL756" s="775"/>
      <c r="KWM756" s="775"/>
      <c r="KWN756" s="775"/>
      <c r="KWO756" s="775"/>
      <c r="KWP756" s="775"/>
      <c r="KWQ756" s="775"/>
      <c r="KWR756" s="775"/>
      <c r="KWS756" s="775"/>
      <c r="KWT756" s="775"/>
      <c r="KWU756" s="775"/>
      <c r="KWV756" s="775"/>
      <c r="KWW756" s="775"/>
      <c r="KWX756" s="775"/>
      <c r="KWY756" s="775"/>
      <c r="KWZ756" s="775"/>
      <c r="KXA756" s="775"/>
      <c r="KXB756" s="775"/>
      <c r="KXC756" s="775"/>
      <c r="KXD756" s="775"/>
      <c r="KXE756" s="775"/>
      <c r="KXF756" s="775"/>
      <c r="KXG756" s="775"/>
      <c r="KXH756" s="775"/>
      <c r="KXI756" s="775"/>
      <c r="KXJ756" s="775"/>
      <c r="KXK756" s="775"/>
      <c r="KXL756" s="775"/>
      <c r="KXM756" s="775"/>
      <c r="KXN756" s="775"/>
      <c r="KXO756" s="775"/>
      <c r="KXP756" s="775"/>
      <c r="KXQ756" s="775"/>
      <c r="KXR756" s="775"/>
      <c r="KXS756" s="775"/>
      <c r="KXT756" s="775"/>
      <c r="KXU756" s="775"/>
      <c r="KXV756" s="775"/>
      <c r="KXW756" s="775"/>
      <c r="KXX756" s="775"/>
      <c r="KXY756" s="775"/>
      <c r="KXZ756" s="775"/>
      <c r="KYA756" s="775"/>
      <c r="KYB756" s="775"/>
      <c r="KYC756" s="775"/>
      <c r="KYD756" s="775"/>
      <c r="KYE756" s="775"/>
      <c r="KYF756" s="775"/>
      <c r="KYG756" s="775"/>
      <c r="KYH756" s="775"/>
      <c r="KYI756" s="775"/>
      <c r="KYJ756" s="775"/>
      <c r="KYK756" s="775"/>
      <c r="KYL756" s="775"/>
      <c r="KYM756" s="775"/>
      <c r="KYN756" s="775"/>
      <c r="KYO756" s="775"/>
      <c r="KYP756" s="775"/>
      <c r="KYQ756" s="775"/>
      <c r="KYR756" s="775"/>
      <c r="KYS756" s="775"/>
      <c r="KYT756" s="775"/>
      <c r="KYU756" s="775"/>
      <c r="KYV756" s="775"/>
      <c r="KYW756" s="775"/>
      <c r="KYX756" s="775"/>
      <c r="KYY756" s="775"/>
      <c r="KYZ756" s="775"/>
      <c r="KZA756" s="775"/>
      <c r="KZB756" s="775"/>
      <c r="KZC756" s="775"/>
      <c r="KZD756" s="775"/>
      <c r="KZE756" s="775"/>
      <c r="KZF756" s="775"/>
      <c r="KZG756" s="775"/>
      <c r="KZH756" s="775"/>
      <c r="KZI756" s="775"/>
      <c r="KZJ756" s="775"/>
      <c r="KZK756" s="775"/>
      <c r="KZL756" s="775"/>
      <c r="KZM756" s="775"/>
      <c r="KZN756" s="775"/>
      <c r="KZO756" s="775"/>
      <c r="KZP756" s="775"/>
      <c r="KZQ756" s="775"/>
      <c r="KZR756" s="775"/>
      <c r="KZS756" s="775"/>
      <c r="KZT756" s="775"/>
      <c r="KZU756" s="775"/>
      <c r="KZV756" s="775"/>
      <c r="KZW756" s="775"/>
      <c r="KZX756" s="775"/>
      <c r="KZY756" s="775"/>
      <c r="KZZ756" s="775"/>
      <c r="LAA756" s="775"/>
      <c r="LAB756" s="775"/>
      <c r="LAC756" s="775"/>
      <c r="LAD756" s="775"/>
      <c r="LAE756" s="775"/>
      <c r="LAF756" s="775"/>
      <c r="LAG756" s="775"/>
      <c r="LAH756" s="775"/>
      <c r="LAI756" s="775"/>
      <c r="LAJ756" s="775"/>
      <c r="LAK756" s="775"/>
      <c r="LAL756" s="775"/>
      <c r="LAM756" s="775"/>
      <c r="LAN756" s="775"/>
      <c r="LAO756" s="775"/>
      <c r="LAP756" s="775"/>
      <c r="LAQ756" s="775"/>
      <c r="LAR756" s="775"/>
      <c r="LAS756" s="775"/>
      <c r="LAT756" s="775"/>
      <c r="LAU756" s="775"/>
      <c r="LAV756" s="775"/>
      <c r="LAW756" s="775"/>
      <c r="LAX756" s="775"/>
      <c r="LAY756" s="775"/>
      <c r="LAZ756" s="775"/>
      <c r="LBA756" s="775"/>
      <c r="LBB756" s="775"/>
      <c r="LBC756" s="775"/>
      <c r="LBD756" s="775"/>
      <c r="LBE756" s="775"/>
      <c r="LBF756" s="775"/>
      <c r="LBG756" s="775"/>
      <c r="LBH756" s="775"/>
      <c r="LBI756" s="775"/>
      <c r="LBJ756" s="775"/>
      <c r="LBK756" s="775"/>
      <c r="LBL756" s="775"/>
      <c r="LBM756" s="775"/>
      <c r="LBN756" s="775"/>
      <c r="LBO756" s="775"/>
      <c r="LBP756" s="775"/>
      <c r="LBQ756" s="775"/>
      <c r="LBR756" s="775"/>
      <c r="LBS756" s="775"/>
      <c r="LBT756" s="775"/>
      <c r="LBU756" s="775"/>
      <c r="LBV756" s="775"/>
      <c r="LBW756" s="775"/>
      <c r="LBX756" s="775"/>
      <c r="LBY756" s="775"/>
      <c r="LBZ756" s="775"/>
      <c r="LCA756" s="775"/>
      <c r="LCB756" s="775"/>
      <c r="LCC756" s="775"/>
      <c r="LCD756" s="775"/>
      <c r="LCE756" s="775"/>
      <c r="LCF756" s="775"/>
      <c r="LCG756" s="775"/>
      <c r="LCH756" s="775"/>
      <c r="LCI756" s="775"/>
      <c r="LCJ756" s="775"/>
      <c r="LCK756" s="775"/>
      <c r="LCL756" s="775"/>
      <c r="LCM756" s="775"/>
      <c r="LCN756" s="775"/>
      <c r="LCO756" s="775"/>
      <c r="LCP756" s="775"/>
      <c r="LCQ756" s="775"/>
      <c r="LCR756" s="775"/>
      <c r="LCS756" s="775"/>
      <c r="LCT756" s="775"/>
      <c r="LCU756" s="775"/>
      <c r="LCV756" s="775"/>
      <c r="LCW756" s="775"/>
      <c r="LCX756" s="775"/>
      <c r="LCY756" s="775"/>
      <c r="LCZ756" s="775"/>
      <c r="LDA756" s="775"/>
      <c r="LDB756" s="775"/>
      <c r="LDC756" s="775"/>
      <c r="LDD756" s="775"/>
      <c r="LDE756" s="775"/>
      <c r="LDF756" s="775"/>
      <c r="LDG756" s="775"/>
      <c r="LDH756" s="775"/>
      <c r="LDI756" s="775"/>
      <c r="LDJ756" s="775"/>
      <c r="LDK756" s="775"/>
      <c r="LDL756" s="775"/>
      <c r="LDM756" s="775"/>
      <c r="LDN756" s="775"/>
      <c r="LDO756" s="775"/>
      <c r="LDP756" s="775"/>
      <c r="LDQ756" s="775"/>
      <c r="LDR756" s="775"/>
      <c r="LDS756" s="775"/>
      <c r="LDT756" s="775"/>
      <c r="LDU756" s="775"/>
      <c r="LDV756" s="775"/>
      <c r="LDW756" s="775"/>
      <c r="LDX756" s="775"/>
      <c r="LDY756" s="775"/>
      <c r="LDZ756" s="775"/>
      <c r="LEA756" s="775"/>
      <c r="LEB756" s="775"/>
      <c r="LEC756" s="775"/>
      <c r="LED756" s="775"/>
      <c r="LEE756" s="775"/>
      <c r="LEF756" s="775"/>
      <c r="LEG756" s="775"/>
      <c r="LEH756" s="775"/>
      <c r="LEI756" s="775"/>
      <c r="LEJ756" s="775"/>
      <c r="LEK756" s="775"/>
      <c r="LEL756" s="775"/>
      <c r="LEM756" s="775"/>
      <c r="LEN756" s="775"/>
      <c r="LEO756" s="775"/>
      <c r="LEP756" s="775"/>
      <c r="LEQ756" s="775"/>
      <c r="LER756" s="775"/>
      <c r="LES756" s="775"/>
      <c r="LET756" s="775"/>
      <c r="LEU756" s="775"/>
      <c r="LEV756" s="775"/>
      <c r="LEW756" s="775"/>
      <c r="LEX756" s="775"/>
      <c r="LEY756" s="775"/>
      <c r="LEZ756" s="775"/>
      <c r="LFA756" s="775"/>
      <c r="LFB756" s="775"/>
      <c r="LFC756" s="775"/>
      <c r="LFD756" s="775"/>
      <c r="LFE756" s="775"/>
      <c r="LFF756" s="775"/>
      <c r="LFG756" s="775"/>
      <c r="LFH756" s="775"/>
      <c r="LFI756" s="775"/>
      <c r="LFJ756" s="775"/>
      <c r="LFK756" s="775"/>
      <c r="LFL756" s="775"/>
      <c r="LFM756" s="775"/>
      <c r="LFN756" s="775"/>
      <c r="LFO756" s="775"/>
      <c r="LFP756" s="775"/>
      <c r="LFQ756" s="775"/>
      <c r="LFR756" s="775"/>
      <c r="LFS756" s="775"/>
      <c r="LFT756" s="775"/>
      <c r="LFU756" s="775"/>
      <c r="LFV756" s="775"/>
      <c r="LFW756" s="775"/>
      <c r="LFX756" s="775"/>
      <c r="LFY756" s="775"/>
      <c r="LFZ756" s="775"/>
      <c r="LGA756" s="775"/>
      <c r="LGB756" s="775"/>
      <c r="LGC756" s="775"/>
      <c r="LGD756" s="775"/>
      <c r="LGE756" s="775"/>
      <c r="LGF756" s="775"/>
      <c r="LGG756" s="775"/>
      <c r="LGH756" s="775"/>
      <c r="LGI756" s="775"/>
      <c r="LGJ756" s="775"/>
      <c r="LGK756" s="775"/>
      <c r="LGL756" s="775"/>
      <c r="LGM756" s="775"/>
      <c r="LGN756" s="775"/>
      <c r="LGO756" s="775"/>
      <c r="LGP756" s="775"/>
      <c r="LGQ756" s="775"/>
      <c r="LGR756" s="775"/>
      <c r="LGS756" s="775"/>
      <c r="LGT756" s="775"/>
      <c r="LGU756" s="775"/>
      <c r="LGV756" s="775"/>
      <c r="LGW756" s="775"/>
      <c r="LGX756" s="775"/>
      <c r="LGY756" s="775"/>
      <c r="LGZ756" s="775"/>
      <c r="LHA756" s="775"/>
      <c r="LHB756" s="775"/>
      <c r="LHC756" s="775"/>
      <c r="LHD756" s="775"/>
      <c r="LHE756" s="775"/>
      <c r="LHF756" s="775"/>
      <c r="LHG756" s="775"/>
      <c r="LHH756" s="775"/>
      <c r="LHI756" s="775"/>
      <c r="LHJ756" s="775"/>
      <c r="LHK756" s="775"/>
      <c r="LHL756" s="775"/>
      <c r="LHM756" s="775"/>
      <c r="LHN756" s="775"/>
      <c r="LHO756" s="775"/>
      <c r="LHP756" s="775"/>
      <c r="LHQ756" s="775"/>
      <c r="LHR756" s="775"/>
      <c r="LHS756" s="775"/>
      <c r="LHT756" s="775"/>
      <c r="LHU756" s="775"/>
      <c r="LHV756" s="775"/>
      <c r="LHW756" s="775"/>
      <c r="LHX756" s="775"/>
      <c r="LHY756" s="775"/>
      <c r="LHZ756" s="775"/>
      <c r="LIA756" s="775"/>
      <c r="LIB756" s="775"/>
      <c r="LIC756" s="775"/>
      <c r="LID756" s="775"/>
      <c r="LIE756" s="775"/>
      <c r="LIF756" s="775"/>
      <c r="LIG756" s="775"/>
      <c r="LIH756" s="775"/>
      <c r="LII756" s="775"/>
      <c r="LIJ756" s="775"/>
      <c r="LIK756" s="775"/>
      <c r="LIL756" s="775"/>
      <c r="LIM756" s="775"/>
      <c r="LIN756" s="775"/>
      <c r="LIO756" s="775"/>
      <c r="LIP756" s="775"/>
      <c r="LIQ756" s="775"/>
      <c r="LIR756" s="775"/>
      <c r="LIS756" s="775"/>
      <c r="LIT756" s="775"/>
      <c r="LIU756" s="775"/>
      <c r="LIV756" s="775"/>
      <c r="LIW756" s="775"/>
      <c r="LIX756" s="775"/>
      <c r="LIY756" s="775"/>
      <c r="LIZ756" s="775"/>
      <c r="LJA756" s="775"/>
      <c r="LJB756" s="775"/>
      <c r="LJC756" s="775"/>
      <c r="LJD756" s="775"/>
      <c r="LJE756" s="775"/>
      <c r="LJF756" s="775"/>
      <c r="LJG756" s="775"/>
      <c r="LJH756" s="775"/>
      <c r="LJI756" s="775"/>
      <c r="LJJ756" s="775"/>
      <c r="LJK756" s="775"/>
      <c r="LJL756" s="775"/>
      <c r="LJM756" s="775"/>
      <c r="LJN756" s="775"/>
      <c r="LJO756" s="775"/>
      <c r="LJP756" s="775"/>
      <c r="LJQ756" s="775"/>
      <c r="LJR756" s="775"/>
      <c r="LJS756" s="775"/>
      <c r="LJT756" s="775"/>
      <c r="LJU756" s="775"/>
      <c r="LJV756" s="775"/>
      <c r="LJW756" s="775"/>
      <c r="LJX756" s="775"/>
      <c r="LJY756" s="775"/>
      <c r="LJZ756" s="775"/>
      <c r="LKA756" s="775"/>
      <c r="LKB756" s="775"/>
      <c r="LKC756" s="775"/>
      <c r="LKD756" s="775"/>
      <c r="LKE756" s="775"/>
      <c r="LKF756" s="775"/>
      <c r="LKG756" s="775"/>
      <c r="LKH756" s="775"/>
      <c r="LKI756" s="775"/>
      <c r="LKJ756" s="775"/>
      <c r="LKK756" s="775"/>
      <c r="LKL756" s="775"/>
      <c r="LKM756" s="775"/>
      <c r="LKN756" s="775"/>
      <c r="LKO756" s="775"/>
      <c r="LKP756" s="775"/>
      <c r="LKQ756" s="775"/>
      <c r="LKR756" s="775"/>
      <c r="LKS756" s="775"/>
      <c r="LKT756" s="775"/>
      <c r="LKU756" s="775"/>
      <c r="LKV756" s="775"/>
      <c r="LKW756" s="775"/>
      <c r="LKX756" s="775"/>
      <c r="LKY756" s="775"/>
      <c r="LKZ756" s="775"/>
      <c r="LLA756" s="775"/>
      <c r="LLB756" s="775"/>
      <c r="LLC756" s="775"/>
      <c r="LLD756" s="775"/>
      <c r="LLE756" s="775"/>
      <c r="LLF756" s="775"/>
      <c r="LLG756" s="775"/>
      <c r="LLH756" s="775"/>
      <c r="LLI756" s="775"/>
      <c r="LLJ756" s="775"/>
      <c r="LLK756" s="775"/>
      <c r="LLL756" s="775"/>
      <c r="LLM756" s="775"/>
      <c r="LLN756" s="775"/>
      <c r="LLO756" s="775"/>
      <c r="LLP756" s="775"/>
      <c r="LLQ756" s="775"/>
      <c r="LLR756" s="775"/>
      <c r="LLS756" s="775"/>
      <c r="LLT756" s="775"/>
      <c r="LLU756" s="775"/>
      <c r="LLV756" s="775"/>
      <c r="LLW756" s="775"/>
      <c r="LLX756" s="775"/>
      <c r="LLY756" s="775"/>
      <c r="LLZ756" s="775"/>
      <c r="LMA756" s="775"/>
      <c r="LMB756" s="775"/>
      <c r="LMC756" s="775"/>
      <c r="LMD756" s="775"/>
      <c r="LME756" s="775"/>
      <c r="LMF756" s="775"/>
      <c r="LMG756" s="775"/>
      <c r="LMH756" s="775"/>
      <c r="LMI756" s="775"/>
      <c r="LMJ756" s="775"/>
      <c r="LMK756" s="775"/>
      <c r="LML756" s="775"/>
      <c r="LMM756" s="775"/>
      <c r="LMN756" s="775"/>
      <c r="LMO756" s="775"/>
      <c r="LMP756" s="775"/>
      <c r="LMQ756" s="775"/>
      <c r="LMR756" s="775"/>
      <c r="LMS756" s="775"/>
      <c r="LMT756" s="775"/>
      <c r="LMU756" s="775"/>
      <c r="LMV756" s="775"/>
      <c r="LMW756" s="775"/>
      <c r="LMX756" s="775"/>
      <c r="LMY756" s="775"/>
      <c r="LMZ756" s="775"/>
      <c r="LNA756" s="775"/>
      <c r="LNB756" s="775"/>
      <c r="LNC756" s="775"/>
      <c r="LND756" s="775"/>
      <c r="LNE756" s="775"/>
      <c r="LNF756" s="775"/>
      <c r="LNG756" s="775"/>
      <c r="LNH756" s="775"/>
      <c r="LNI756" s="775"/>
      <c r="LNJ756" s="775"/>
      <c r="LNK756" s="775"/>
      <c r="LNL756" s="775"/>
      <c r="LNM756" s="775"/>
      <c r="LNN756" s="775"/>
      <c r="LNO756" s="775"/>
      <c r="LNP756" s="775"/>
      <c r="LNQ756" s="775"/>
      <c r="LNR756" s="775"/>
      <c r="LNS756" s="775"/>
      <c r="LNT756" s="775"/>
      <c r="LNU756" s="775"/>
      <c r="LNV756" s="775"/>
      <c r="LNW756" s="775"/>
      <c r="LNX756" s="775"/>
      <c r="LNY756" s="775"/>
      <c r="LNZ756" s="775"/>
      <c r="LOA756" s="775"/>
      <c r="LOB756" s="775"/>
      <c r="LOC756" s="775"/>
      <c r="LOD756" s="775"/>
      <c r="LOE756" s="775"/>
      <c r="LOF756" s="775"/>
      <c r="LOG756" s="775"/>
      <c r="LOH756" s="775"/>
      <c r="LOI756" s="775"/>
      <c r="LOJ756" s="775"/>
      <c r="LOK756" s="775"/>
      <c r="LOL756" s="775"/>
      <c r="LOM756" s="775"/>
      <c r="LON756" s="775"/>
      <c r="LOO756" s="775"/>
      <c r="LOP756" s="775"/>
      <c r="LOQ756" s="775"/>
      <c r="LOR756" s="775"/>
      <c r="LOS756" s="775"/>
      <c r="LOT756" s="775"/>
      <c r="LOU756" s="775"/>
      <c r="LOV756" s="775"/>
      <c r="LOW756" s="775"/>
      <c r="LOX756" s="775"/>
      <c r="LOY756" s="775"/>
      <c r="LOZ756" s="775"/>
      <c r="LPA756" s="775"/>
      <c r="LPB756" s="775"/>
      <c r="LPC756" s="775"/>
      <c r="LPD756" s="775"/>
      <c r="LPE756" s="775"/>
      <c r="LPF756" s="775"/>
      <c r="LPG756" s="775"/>
      <c r="LPH756" s="775"/>
      <c r="LPI756" s="775"/>
      <c r="LPJ756" s="775"/>
      <c r="LPK756" s="775"/>
      <c r="LPL756" s="775"/>
      <c r="LPM756" s="775"/>
      <c r="LPN756" s="775"/>
      <c r="LPO756" s="775"/>
      <c r="LPP756" s="775"/>
      <c r="LPQ756" s="775"/>
      <c r="LPR756" s="775"/>
      <c r="LPS756" s="775"/>
      <c r="LPT756" s="775"/>
      <c r="LPU756" s="775"/>
      <c r="LPV756" s="775"/>
      <c r="LPW756" s="775"/>
      <c r="LPX756" s="775"/>
      <c r="LPY756" s="775"/>
      <c r="LPZ756" s="775"/>
      <c r="LQA756" s="775"/>
      <c r="LQB756" s="775"/>
      <c r="LQC756" s="775"/>
      <c r="LQD756" s="775"/>
      <c r="LQE756" s="775"/>
      <c r="LQF756" s="775"/>
      <c r="LQG756" s="775"/>
      <c r="LQH756" s="775"/>
      <c r="LQI756" s="775"/>
      <c r="LQJ756" s="775"/>
      <c r="LQK756" s="775"/>
      <c r="LQL756" s="775"/>
      <c r="LQM756" s="775"/>
      <c r="LQN756" s="775"/>
      <c r="LQO756" s="775"/>
      <c r="LQP756" s="775"/>
      <c r="LQQ756" s="775"/>
      <c r="LQR756" s="775"/>
      <c r="LQS756" s="775"/>
      <c r="LQT756" s="775"/>
      <c r="LQU756" s="775"/>
      <c r="LQV756" s="775"/>
      <c r="LQW756" s="775"/>
      <c r="LQX756" s="775"/>
      <c r="LQY756" s="775"/>
      <c r="LQZ756" s="775"/>
      <c r="LRA756" s="775"/>
      <c r="LRB756" s="775"/>
      <c r="LRC756" s="775"/>
      <c r="LRD756" s="775"/>
      <c r="LRE756" s="775"/>
      <c r="LRF756" s="775"/>
      <c r="LRG756" s="775"/>
      <c r="LRH756" s="775"/>
      <c r="LRI756" s="775"/>
      <c r="LRJ756" s="775"/>
      <c r="LRK756" s="775"/>
      <c r="LRL756" s="775"/>
      <c r="LRM756" s="775"/>
      <c r="LRN756" s="775"/>
      <c r="LRO756" s="775"/>
      <c r="LRP756" s="775"/>
      <c r="LRQ756" s="775"/>
      <c r="LRR756" s="775"/>
      <c r="LRS756" s="775"/>
      <c r="LRT756" s="775"/>
      <c r="LRU756" s="775"/>
      <c r="LRV756" s="775"/>
      <c r="LRW756" s="775"/>
      <c r="LRX756" s="775"/>
      <c r="LRY756" s="775"/>
      <c r="LRZ756" s="775"/>
      <c r="LSA756" s="775"/>
      <c r="LSB756" s="775"/>
      <c r="LSC756" s="775"/>
      <c r="LSD756" s="775"/>
      <c r="LSE756" s="775"/>
      <c r="LSF756" s="775"/>
      <c r="LSG756" s="775"/>
      <c r="LSH756" s="775"/>
      <c r="LSI756" s="775"/>
      <c r="LSJ756" s="775"/>
      <c r="LSK756" s="775"/>
      <c r="LSL756" s="775"/>
      <c r="LSM756" s="775"/>
      <c r="LSN756" s="775"/>
      <c r="LSO756" s="775"/>
      <c r="LSP756" s="775"/>
      <c r="LSQ756" s="775"/>
      <c r="LSR756" s="775"/>
      <c r="LSS756" s="775"/>
      <c r="LST756" s="775"/>
      <c r="LSU756" s="775"/>
      <c r="LSV756" s="775"/>
      <c r="LSW756" s="775"/>
      <c r="LSX756" s="775"/>
      <c r="LSY756" s="775"/>
      <c r="LSZ756" s="775"/>
      <c r="LTA756" s="775"/>
      <c r="LTB756" s="775"/>
      <c r="LTC756" s="775"/>
      <c r="LTD756" s="775"/>
      <c r="LTE756" s="775"/>
      <c r="LTF756" s="775"/>
      <c r="LTG756" s="775"/>
      <c r="LTH756" s="775"/>
      <c r="LTI756" s="775"/>
      <c r="LTJ756" s="775"/>
      <c r="LTK756" s="775"/>
      <c r="LTL756" s="775"/>
      <c r="LTM756" s="775"/>
      <c r="LTN756" s="775"/>
      <c r="LTO756" s="775"/>
      <c r="LTP756" s="775"/>
      <c r="LTQ756" s="775"/>
      <c r="LTR756" s="775"/>
      <c r="LTS756" s="775"/>
      <c r="LTT756" s="775"/>
      <c r="LTU756" s="775"/>
      <c r="LTV756" s="775"/>
      <c r="LTW756" s="775"/>
      <c r="LTX756" s="775"/>
      <c r="LTY756" s="775"/>
      <c r="LTZ756" s="775"/>
      <c r="LUA756" s="775"/>
      <c r="LUB756" s="775"/>
      <c r="LUC756" s="775"/>
      <c r="LUD756" s="775"/>
      <c r="LUE756" s="775"/>
      <c r="LUF756" s="775"/>
      <c r="LUG756" s="775"/>
      <c r="LUH756" s="775"/>
      <c r="LUI756" s="775"/>
      <c r="LUJ756" s="775"/>
      <c r="LUK756" s="775"/>
      <c r="LUL756" s="775"/>
      <c r="LUM756" s="775"/>
      <c r="LUN756" s="775"/>
      <c r="LUO756" s="775"/>
      <c r="LUP756" s="775"/>
      <c r="LUQ756" s="775"/>
      <c r="LUR756" s="775"/>
      <c r="LUS756" s="775"/>
      <c r="LUT756" s="775"/>
      <c r="LUU756" s="775"/>
      <c r="LUV756" s="775"/>
      <c r="LUW756" s="775"/>
      <c r="LUX756" s="775"/>
      <c r="LUY756" s="775"/>
      <c r="LUZ756" s="775"/>
      <c r="LVA756" s="775"/>
      <c r="LVB756" s="775"/>
      <c r="LVC756" s="775"/>
      <c r="LVD756" s="775"/>
      <c r="LVE756" s="775"/>
      <c r="LVF756" s="775"/>
      <c r="LVG756" s="775"/>
      <c r="LVH756" s="775"/>
      <c r="LVI756" s="775"/>
      <c r="LVJ756" s="775"/>
      <c r="LVK756" s="775"/>
      <c r="LVL756" s="775"/>
      <c r="LVM756" s="775"/>
      <c r="LVN756" s="775"/>
      <c r="LVO756" s="775"/>
      <c r="LVP756" s="775"/>
      <c r="LVQ756" s="775"/>
      <c r="LVR756" s="775"/>
      <c r="LVS756" s="775"/>
      <c r="LVT756" s="775"/>
      <c r="LVU756" s="775"/>
      <c r="LVV756" s="775"/>
      <c r="LVW756" s="775"/>
      <c r="LVX756" s="775"/>
      <c r="LVY756" s="775"/>
      <c r="LVZ756" s="775"/>
      <c r="LWA756" s="775"/>
      <c r="LWB756" s="775"/>
      <c r="LWC756" s="775"/>
      <c r="LWD756" s="775"/>
      <c r="LWE756" s="775"/>
      <c r="LWF756" s="775"/>
      <c r="LWG756" s="775"/>
      <c r="LWH756" s="775"/>
      <c r="LWI756" s="775"/>
      <c r="LWJ756" s="775"/>
      <c r="LWK756" s="775"/>
      <c r="LWL756" s="775"/>
      <c r="LWM756" s="775"/>
      <c r="LWN756" s="775"/>
      <c r="LWO756" s="775"/>
      <c r="LWP756" s="775"/>
      <c r="LWQ756" s="775"/>
      <c r="LWR756" s="775"/>
      <c r="LWS756" s="775"/>
      <c r="LWT756" s="775"/>
      <c r="LWU756" s="775"/>
      <c r="LWV756" s="775"/>
      <c r="LWW756" s="775"/>
      <c r="LWX756" s="775"/>
      <c r="LWY756" s="775"/>
      <c r="LWZ756" s="775"/>
      <c r="LXA756" s="775"/>
      <c r="LXB756" s="775"/>
      <c r="LXC756" s="775"/>
      <c r="LXD756" s="775"/>
      <c r="LXE756" s="775"/>
      <c r="LXF756" s="775"/>
      <c r="LXG756" s="775"/>
      <c r="LXH756" s="775"/>
      <c r="LXI756" s="775"/>
      <c r="LXJ756" s="775"/>
      <c r="LXK756" s="775"/>
      <c r="LXL756" s="775"/>
      <c r="LXM756" s="775"/>
      <c r="LXN756" s="775"/>
      <c r="LXO756" s="775"/>
      <c r="LXP756" s="775"/>
      <c r="LXQ756" s="775"/>
      <c r="LXR756" s="775"/>
      <c r="LXS756" s="775"/>
      <c r="LXT756" s="775"/>
      <c r="LXU756" s="775"/>
      <c r="LXV756" s="775"/>
      <c r="LXW756" s="775"/>
      <c r="LXX756" s="775"/>
      <c r="LXY756" s="775"/>
      <c r="LXZ756" s="775"/>
      <c r="LYA756" s="775"/>
      <c r="LYB756" s="775"/>
      <c r="LYC756" s="775"/>
      <c r="LYD756" s="775"/>
      <c r="LYE756" s="775"/>
      <c r="LYF756" s="775"/>
      <c r="LYG756" s="775"/>
      <c r="LYH756" s="775"/>
      <c r="LYI756" s="775"/>
      <c r="LYJ756" s="775"/>
      <c r="LYK756" s="775"/>
      <c r="LYL756" s="775"/>
      <c r="LYM756" s="775"/>
      <c r="LYN756" s="775"/>
      <c r="LYO756" s="775"/>
      <c r="LYP756" s="775"/>
      <c r="LYQ756" s="775"/>
      <c r="LYR756" s="775"/>
      <c r="LYS756" s="775"/>
      <c r="LYT756" s="775"/>
      <c r="LYU756" s="775"/>
      <c r="LYV756" s="775"/>
      <c r="LYW756" s="775"/>
      <c r="LYX756" s="775"/>
      <c r="LYY756" s="775"/>
      <c r="LYZ756" s="775"/>
      <c r="LZA756" s="775"/>
      <c r="LZB756" s="775"/>
      <c r="LZC756" s="775"/>
      <c r="LZD756" s="775"/>
      <c r="LZE756" s="775"/>
      <c r="LZF756" s="775"/>
      <c r="LZG756" s="775"/>
      <c r="LZH756" s="775"/>
      <c r="LZI756" s="775"/>
      <c r="LZJ756" s="775"/>
      <c r="LZK756" s="775"/>
      <c r="LZL756" s="775"/>
      <c r="LZM756" s="775"/>
      <c r="LZN756" s="775"/>
      <c r="LZO756" s="775"/>
      <c r="LZP756" s="775"/>
      <c r="LZQ756" s="775"/>
      <c r="LZR756" s="775"/>
      <c r="LZS756" s="775"/>
      <c r="LZT756" s="775"/>
      <c r="LZU756" s="775"/>
      <c r="LZV756" s="775"/>
      <c r="LZW756" s="775"/>
      <c r="LZX756" s="775"/>
      <c r="LZY756" s="775"/>
      <c r="LZZ756" s="775"/>
      <c r="MAA756" s="775"/>
      <c r="MAB756" s="775"/>
      <c r="MAC756" s="775"/>
      <c r="MAD756" s="775"/>
      <c r="MAE756" s="775"/>
      <c r="MAF756" s="775"/>
      <c r="MAG756" s="775"/>
      <c r="MAH756" s="775"/>
      <c r="MAI756" s="775"/>
      <c r="MAJ756" s="775"/>
      <c r="MAK756" s="775"/>
      <c r="MAL756" s="775"/>
      <c r="MAM756" s="775"/>
      <c r="MAN756" s="775"/>
      <c r="MAO756" s="775"/>
      <c r="MAP756" s="775"/>
      <c r="MAQ756" s="775"/>
      <c r="MAR756" s="775"/>
      <c r="MAS756" s="775"/>
      <c r="MAT756" s="775"/>
      <c r="MAU756" s="775"/>
      <c r="MAV756" s="775"/>
      <c r="MAW756" s="775"/>
      <c r="MAX756" s="775"/>
      <c r="MAY756" s="775"/>
      <c r="MAZ756" s="775"/>
      <c r="MBA756" s="775"/>
      <c r="MBB756" s="775"/>
      <c r="MBC756" s="775"/>
      <c r="MBD756" s="775"/>
      <c r="MBE756" s="775"/>
      <c r="MBF756" s="775"/>
      <c r="MBG756" s="775"/>
      <c r="MBH756" s="775"/>
      <c r="MBI756" s="775"/>
      <c r="MBJ756" s="775"/>
      <c r="MBK756" s="775"/>
      <c r="MBL756" s="775"/>
      <c r="MBM756" s="775"/>
      <c r="MBN756" s="775"/>
      <c r="MBO756" s="775"/>
      <c r="MBP756" s="775"/>
      <c r="MBQ756" s="775"/>
      <c r="MBR756" s="775"/>
      <c r="MBS756" s="775"/>
      <c r="MBT756" s="775"/>
      <c r="MBU756" s="775"/>
      <c r="MBV756" s="775"/>
      <c r="MBW756" s="775"/>
      <c r="MBX756" s="775"/>
      <c r="MBY756" s="775"/>
      <c r="MBZ756" s="775"/>
      <c r="MCA756" s="775"/>
      <c r="MCB756" s="775"/>
      <c r="MCC756" s="775"/>
      <c r="MCD756" s="775"/>
      <c r="MCE756" s="775"/>
      <c r="MCF756" s="775"/>
      <c r="MCG756" s="775"/>
      <c r="MCH756" s="775"/>
      <c r="MCI756" s="775"/>
      <c r="MCJ756" s="775"/>
      <c r="MCK756" s="775"/>
      <c r="MCL756" s="775"/>
      <c r="MCM756" s="775"/>
      <c r="MCN756" s="775"/>
      <c r="MCO756" s="775"/>
      <c r="MCP756" s="775"/>
      <c r="MCQ756" s="775"/>
      <c r="MCR756" s="775"/>
      <c r="MCS756" s="775"/>
      <c r="MCT756" s="775"/>
      <c r="MCU756" s="775"/>
      <c r="MCV756" s="775"/>
      <c r="MCW756" s="775"/>
      <c r="MCX756" s="775"/>
      <c r="MCY756" s="775"/>
      <c r="MCZ756" s="775"/>
      <c r="MDA756" s="775"/>
      <c r="MDB756" s="775"/>
      <c r="MDC756" s="775"/>
      <c r="MDD756" s="775"/>
      <c r="MDE756" s="775"/>
      <c r="MDF756" s="775"/>
      <c r="MDG756" s="775"/>
      <c r="MDH756" s="775"/>
      <c r="MDI756" s="775"/>
      <c r="MDJ756" s="775"/>
      <c r="MDK756" s="775"/>
      <c r="MDL756" s="775"/>
      <c r="MDM756" s="775"/>
      <c r="MDN756" s="775"/>
      <c r="MDO756" s="775"/>
      <c r="MDP756" s="775"/>
      <c r="MDQ756" s="775"/>
      <c r="MDR756" s="775"/>
      <c r="MDS756" s="775"/>
      <c r="MDT756" s="775"/>
      <c r="MDU756" s="775"/>
      <c r="MDV756" s="775"/>
      <c r="MDW756" s="775"/>
      <c r="MDX756" s="775"/>
      <c r="MDY756" s="775"/>
      <c r="MDZ756" s="775"/>
      <c r="MEA756" s="775"/>
      <c r="MEB756" s="775"/>
      <c r="MEC756" s="775"/>
      <c r="MED756" s="775"/>
      <c r="MEE756" s="775"/>
      <c r="MEF756" s="775"/>
      <c r="MEG756" s="775"/>
      <c r="MEH756" s="775"/>
      <c r="MEI756" s="775"/>
      <c r="MEJ756" s="775"/>
      <c r="MEK756" s="775"/>
      <c r="MEL756" s="775"/>
      <c r="MEM756" s="775"/>
      <c r="MEN756" s="775"/>
      <c r="MEO756" s="775"/>
      <c r="MEP756" s="775"/>
      <c r="MEQ756" s="775"/>
      <c r="MER756" s="775"/>
      <c r="MES756" s="775"/>
      <c r="MET756" s="775"/>
      <c r="MEU756" s="775"/>
      <c r="MEV756" s="775"/>
      <c r="MEW756" s="775"/>
      <c r="MEX756" s="775"/>
      <c r="MEY756" s="775"/>
      <c r="MEZ756" s="775"/>
      <c r="MFA756" s="775"/>
      <c r="MFB756" s="775"/>
      <c r="MFC756" s="775"/>
      <c r="MFD756" s="775"/>
      <c r="MFE756" s="775"/>
      <c r="MFF756" s="775"/>
      <c r="MFG756" s="775"/>
      <c r="MFH756" s="775"/>
      <c r="MFI756" s="775"/>
      <c r="MFJ756" s="775"/>
      <c r="MFK756" s="775"/>
      <c r="MFL756" s="775"/>
      <c r="MFM756" s="775"/>
      <c r="MFN756" s="775"/>
      <c r="MFO756" s="775"/>
      <c r="MFP756" s="775"/>
      <c r="MFQ756" s="775"/>
      <c r="MFR756" s="775"/>
      <c r="MFS756" s="775"/>
      <c r="MFT756" s="775"/>
      <c r="MFU756" s="775"/>
      <c r="MFV756" s="775"/>
      <c r="MFW756" s="775"/>
      <c r="MFX756" s="775"/>
      <c r="MFY756" s="775"/>
      <c r="MFZ756" s="775"/>
      <c r="MGA756" s="775"/>
      <c r="MGB756" s="775"/>
      <c r="MGC756" s="775"/>
      <c r="MGD756" s="775"/>
      <c r="MGE756" s="775"/>
      <c r="MGF756" s="775"/>
      <c r="MGG756" s="775"/>
      <c r="MGH756" s="775"/>
      <c r="MGI756" s="775"/>
      <c r="MGJ756" s="775"/>
      <c r="MGK756" s="775"/>
      <c r="MGL756" s="775"/>
      <c r="MGM756" s="775"/>
      <c r="MGN756" s="775"/>
      <c r="MGO756" s="775"/>
      <c r="MGP756" s="775"/>
      <c r="MGQ756" s="775"/>
      <c r="MGR756" s="775"/>
      <c r="MGS756" s="775"/>
      <c r="MGT756" s="775"/>
      <c r="MGU756" s="775"/>
      <c r="MGV756" s="775"/>
      <c r="MGW756" s="775"/>
      <c r="MGX756" s="775"/>
      <c r="MGY756" s="775"/>
      <c r="MGZ756" s="775"/>
      <c r="MHA756" s="775"/>
      <c r="MHB756" s="775"/>
      <c r="MHC756" s="775"/>
      <c r="MHD756" s="775"/>
      <c r="MHE756" s="775"/>
      <c r="MHF756" s="775"/>
      <c r="MHG756" s="775"/>
      <c r="MHH756" s="775"/>
      <c r="MHI756" s="775"/>
      <c r="MHJ756" s="775"/>
      <c r="MHK756" s="775"/>
      <c r="MHL756" s="775"/>
      <c r="MHM756" s="775"/>
      <c r="MHN756" s="775"/>
      <c r="MHO756" s="775"/>
      <c r="MHP756" s="775"/>
      <c r="MHQ756" s="775"/>
      <c r="MHR756" s="775"/>
      <c r="MHS756" s="775"/>
      <c r="MHT756" s="775"/>
      <c r="MHU756" s="775"/>
      <c r="MHV756" s="775"/>
      <c r="MHW756" s="775"/>
      <c r="MHX756" s="775"/>
      <c r="MHY756" s="775"/>
      <c r="MHZ756" s="775"/>
      <c r="MIA756" s="775"/>
      <c r="MIB756" s="775"/>
      <c r="MIC756" s="775"/>
      <c r="MID756" s="775"/>
      <c r="MIE756" s="775"/>
      <c r="MIF756" s="775"/>
      <c r="MIG756" s="775"/>
      <c r="MIH756" s="775"/>
      <c r="MII756" s="775"/>
      <c r="MIJ756" s="775"/>
      <c r="MIK756" s="775"/>
      <c r="MIL756" s="775"/>
      <c r="MIM756" s="775"/>
      <c r="MIN756" s="775"/>
      <c r="MIO756" s="775"/>
      <c r="MIP756" s="775"/>
      <c r="MIQ756" s="775"/>
      <c r="MIR756" s="775"/>
      <c r="MIS756" s="775"/>
      <c r="MIT756" s="775"/>
      <c r="MIU756" s="775"/>
      <c r="MIV756" s="775"/>
      <c r="MIW756" s="775"/>
      <c r="MIX756" s="775"/>
      <c r="MIY756" s="775"/>
      <c r="MIZ756" s="775"/>
      <c r="MJA756" s="775"/>
      <c r="MJB756" s="775"/>
      <c r="MJC756" s="775"/>
      <c r="MJD756" s="775"/>
      <c r="MJE756" s="775"/>
      <c r="MJF756" s="775"/>
      <c r="MJG756" s="775"/>
      <c r="MJH756" s="775"/>
      <c r="MJI756" s="775"/>
      <c r="MJJ756" s="775"/>
      <c r="MJK756" s="775"/>
      <c r="MJL756" s="775"/>
      <c r="MJM756" s="775"/>
      <c r="MJN756" s="775"/>
      <c r="MJO756" s="775"/>
      <c r="MJP756" s="775"/>
      <c r="MJQ756" s="775"/>
      <c r="MJR756" s="775"/>
      <c r="MJS756" s="775"/>
      <c r="MJT756" s="775"/>
      <c r="MJU756" s="775"/>
      <c r="MJV756" s="775"/>
      <c r="MJW756" s="775"/>
      <c r="MJX756" s="775"/>
      <c r="MJY756" s="775"/>
      <c r="MJZ756" s="775"/>
      <c r="MKA756" s="775"/>
      <c r="MKB756" s="775"/>
      <c r="MKC756" s="775"/>
      <c r="MKD756" s="775"/>
      <c r="MKE756" s="775"/>
      <c r="MKF756" s="775"/>
      <c r="MKG756" s="775"/>
      <c r="MKH756" s="775"/>
      <c r="MKI756" s="775"/>
      <c r="MKJ756" s="775"/>
      <c r="MKK756" s="775"/>
      <c r="MKL756" s="775"/>
      <c r="MKM756" s="775"/>
      <c r="MKN756" s="775"/>
      <c r="MKO756" s="775"/>
      <c r="MKP756" s="775"/>
      <c r="MKQ756" s="775"/>
      <c r="MKR756" s="775"/>
      <c r="MKS756" s="775"/>
      <c r="MKT756" s="775"/>
      <c r="MKU756" s="775"/>
      <c r="MKV756" s="775"/>
      <c r="MKW756" s="775"/>
      <c r="MKX756" s="775"/>
      <c r="MKY756" s="775"/>
      <c r="MKZ756" s="775"/>
      <c r="MLA756" s="775"/>
      <c r="MLB756" s="775"/>
      <c r="MLC756" s="775"/>
      <c r="MLD756" s="775"/>
      <c r="MLE756" s="775"/>
      <c r="MLF756" s="775"/>
      <c r="MLG756" s="775"/>
      <c r="MLH756" s="775"/>
      <c r="MLI756" s="775"/>
      <c r="MLJ756" s="775"/>
      <c r="MLK756" s="775"/>
      <c r="MLL756" s="775"/>
      <c r="MLM756" s="775"/>
      <c r="MLN756" s="775"/>
      <c r="MLO756" s="775"/>
      <c r="MLP756" s="775"/>
      <c r="MLQ756" s="775"/>
      <c r="MLR756" s="775"/>
      <c r="MLS756" s="775"/>
      <c r="MLT756" s="775"/>
      <c r="MLU756" s="775"/>
      <c r="MLV756" s="775"/>
      <c r="MLW756" s="775"/>
      <c r="MLX756" s="775"/>
      <c r="MLY756" s="775"/>
      <c r="MLZ756" s="775"/>
      <c r="MMA756" s="775"/>
      <c r="MMB756" s="775"/>
      <c r="MMC756" s="775"/>
      <c r="MMD756" s="775"/>
      <c r="MME756" s="775"/>
      <c r="MMF756" s="775"/>
      <c r="MMG756" s="775"/>
      <c r="MMH756" s="775"/>
      <c r="MMI756" s="775"/>
      <c r="MMJ756" s="775"/>
      <c r="MMK756" s="775"/>
      <c r="MML756" s="775"/>
      <c r="MMM756" s="775"/>
      <c r="MMN756" s="775"/>
      <c r="MMO756" s="775"/>
      <c r="MMP756" s="775"/>
      <c r="MMQ756" s="775"/>
      <c r="MMR756" s="775"/>
      <c r="MMS756" s="775"/>
      <c r="MMT756" s="775"/>
      <c r="MMU756" s="775"/>
      <c r="MMV756" s="775"/>
      <c r="MMW756" s="775"/>
      <c r="MMX756" s="775"/>
      <c r="MMY756" s="775"/>
      <c r="MMZ756" s="775"/>
      <c r="MNA756" s="775"/>
      <c r="MNB756" s="775"/>
      <c r="MNC756" s="775"/>
      <c r="MND756" s="775"/>
      <c r="MNE756" s="775"/>
      <c r="MNF756" s="775"/>
      <c r="MNG756" s="775"/>
      <c r="MNH756" s="775"/>
      <c r="MNI756" s="775"/>
      <c r="MNJ756" s="775"/>
      <c r="MNK756" s="775"/>
      <c r="MNL756" s="775"/>
      <c r="MNM756" s="775"/>
      <c r="MNN756" s="775"/>
      <c r="MNO756" s="775"/>
      <c r="MNP756" s="775"/>
      <c r="MNQ756" s="775"/>
      <c r="MNR756" s="775"/>
      <c r="MNS756" s="775"/>
      <c r="MNT756" s="775"/>
      <c r="MNU756" s="775"/>
      <c r="MNV756" s="775"/>
      <c r="MNW756" s="775"/>
      <c r="MNX756" s="775"/>
      <c r="MNY756" s="775"/>
      <c r="MNZ756" s="775"/>
      <c r="MOA756" s="775"/>
      <c r="MOB756" s="775"/>
      <c r="MOC756" s="775"/>
      <c r="MOD756" s="775"/>
      <c r="MOE756" s="775"/>
      <c r="MOF756" s="775"/>
      <c r="MOG756" s="775"/>
      <c r="MOH756" s="775"/>
      <c r="MOI756" s="775"/>
      <c r="MOJ756" s="775"/>
      <c r="MOK756" s="775"/>
      <c r="MOL756" s="775"/>
      <c r="MOM756" s="775"/>
      <c r="MON756" s="775"/>
      <c r="MOO756" s="775"/>
      <c r="MOP756" s="775"/>
      <c r="MOQ756" s="775"/>
      <c r="MOR756" s="775"/>
      <c r="MOS756" s="775"/>
      <c r="MOT756" s="775"/>
      <c r="MOU756" s="775"/>
      <c r="MOV756" s="775"/>
      <c r="MOW756" s="775"/>
      <c r="MOX756" s="775"/>
      <c r="MOY756" s="775"/>
      <c r="MOZ756" s="775"/>
      <c r="MPA756" s="775"/>
      <c r="MPB756" s="775"/>
      <c r="MPC756" s="775"/>
      <c r="MPD756" s="775"/>
      <c r="MPE756" s="775"/>
      <c r="MPF756" s="775"/>
      <c r="MPG756" s="775"/>
      <c r="MPH756" s="775"/>
      <c r="MPI756" s="775"/>
      <c r="MPJ756" s="775"/>
      <c r="MPK756" s="775"/>
      <c r="MPL756" s="775"/>
      <c r="MPM756" s="775"/>
      <c r="MPN756" s="775"/>
      <c r="MPO756" s="775"/>
      <c r="MPP756" s="775"/>
      <c r="MPQ756" s="775"/>
      <c r="MPR756" s="775"/>
      <c r="MPS756" s="775"/>
      <c r="MPT756" s="775"/>
      <c r="MPU756" s="775"/>
      <c r="MPV756" s="775"/>
      <c r="MPW756" s="775"/>
      <c r="MPX756" s="775"/>
      <c r="MPY756" s="775"/>
      <c r="MPZ756" s="775"/>
      <c r="MQA756" s="775"/>
      <c r="MQB756" s="775"/>
      <c r="MQC756" s="775"/>
      <c r="MQD756" s="775"/>
      <c r="MQE756" s="775"/>
      <c r="MQF756" s="775"/>
      <c r="MQG756" s="775"/>
      <c r="MQH756" s="775"/>
      <c r="MQI756" s="775"/>
      <c r="MQJ756" s="775"/>
      <c r="MQK756" s="775"/>
      <c r="MQL756" s="775"/>
      <c r="MQM756" s="775"/>
      <c r="MQN756" s="775"/>
      <c r="MQO756" s="775"/>
      <c r="MQP756" s="775"/>
      <c r="MQQ756" s="775"/>
      <c r="MQR756" s="775"/>
      <c r="MQS756" s="775"/>
      <c r="MQT756" s="775"/>
      <c r="MQU756" s="775"/>
      <c r="MQV756" s="775"/>
      <c r="MQW756" s="775"/>
      <c r="MQX756" s="775"/>
      <c r="MQY756" s="775"/>
      <c r="MQZ756" s="775"/>
      <c r="MRA756" s="775"/>
      <c r="MRB756" s="775"/>
      <c r="MRC756" s="775"/>
      <c r="MRD756" s="775"/>
      <c r="MRE756" s="775"/>
      <c r="MRF756" s="775"/>
      <c r="MRG756" s="775"/>
      <c r="MRH756" s="775"/>
      <c r="MRI756" s="775"/>
      <c r="MRJ756" s="775"/>
      <c r="MRK756" s="775"/>
      <c r="MRL756" s="775"/>
      <c r="MRM756" s="775"/>
      <c r="MRN756" s="775"/>
      <c r="MRO756" s="775"/>
      <c r="MRP756" s="775"/>
      <c r="MRQ756" s="775"/>
      <c r="MRR756" s="775"/>
      <c r="MRS756" s="775"/>
      <c r="MRT756" s="775"/>
      <c r="MRU756" s="775"/>
      <c r="MRV756" s="775"/>
      <c r="MRW756" s="775"/>
      <c r="MRX756" s="775"/>
      <c r="MRY756" s="775"/>
      <c r="MRZ756" s="775"/>
      <c r="MSA756" s="775"/>
      <c r="MSB756" s="775"/>
      <c r="MSC756" s="775"/>
      <c r="MSD756" s="775"/>
      <c r="MSE756" s="775"/>
      <c r="MSF756" s="775"/>
      <c r="MSG756" s="775"/>
      <c r="MSH756" s="775"/>
      <c r="MSI756" s="775"/>
      <c r="MSJ756" s="775"/>
      <c r="MSK756" s="775"/>
      <c r="MSL756" s="775"/>
      <c r="MSM756" s="775"/>
      <c r="MSN756" s="775"/>
      <c r="MSO756" s="775"/>
      <c r="MSP756" s="775"/>
      <c r="MSQ756" s="775"/>
      <c r="MSR756" s="775"/>
      <c r="MSS756" s="775"/>
      <c r="MST756" s="775"/>
      <c r="MSU756" s="775"/>
      <c r="MSV756" s="775"/>
      <c r="MSW756" s="775"/>
      <c r="MSX756" s="775"/>
      <c r="MSY756" s="775"/>
      <c r="MSZ756" s="775"/>
      <c r="MTA756" s="775"/>
      <c r="MTB756" s="775"/>
      <c r="MTC756" s="775"/>
      <c r="MTD756" s="775"/>
      <c r="MTE756" s="775"/>
      <c r="MTF756" s="775"/>
      <c r="MTG756" s="775"/>
      <c r="MTH756" s="775"/>
      <c r="MTI756" s="775"/>
      <c r="MTJ756" s="775"/>
      <c r="MTK756" s="775"/>
      <c r="MTL756" s="775"/>
      <c r="MTM756" s="775"/>
      <c r="MTN756" s="775"/>
      <c r="MTO756" s="775"/>
      <c r="MTP756" s="775"/>
      <c r="MTQ756" s="775"/>
      <c r="MTR756" s="775"/>
      <c r="MTS756" s="775"/>
      <c r="MTT756" s="775"/>
      <c r="MTU756" s="775"/>
      <c r="MTV756" s="775"/>
      <c r="MTW756" s="775"/>
      <c r="MTX756" s="775"/>
      <c r="MTY756" s="775"/>
      <c r="MTZ756" s="775"/>
      <c r="MUA756" s="775"/>
      <c r="MUB756" s="775"/>
      <c r="MUC756" s="775"/>
      <c r="MUD756" s="775"/>
      <c r="MUE756" s="775"/>
      <c r="MUF756" s="775"/>
      <c r="MUG756" s="775"/>
      <c r="MUH756" s="775"/>
      <c r="MUI756" s="775"/>
      <c r="MUJ756" s="775"/>
      <c r="MUK756" s="775"/>
      <c r="MUL756" s="775"/>
      <c r="MUM756" s="775"/>
      <c r="MUN756" s="775"/>
      <c r="MUO756" s="775"/>
      <c r="MUP756" s="775"/>
      <c r="MUQ756" s="775"/>
      <c r="MUR756" s="775"/>
      <c r="MUS756" s="775"/>
      <c r="MUT756" s="775"/>
      <c r="MUU756" s="775"/>
      <c r="MUV756" s="775"/>
      <c r="MUW756" s="775"/>
      <c r="MUX756" s="775"/>
      <c r="MUY756" s="775"/>
      <c r="MUZ756" s="775"/>
      <c r="MVA756" s="775"/>
      <c r="MVB756" s="775"/>
      <c r="MVC756" s="775"/>
      <c r="MVD756" s="775"/>
      <c r="MVE756" s="775"/>
      <c r="MVF756" s="775"/>
      <c r="MVG756" s="775"/>
      <c r="MVH756" s="775"/>
      <c r="MVI756" s="775"/>
      <c r="MVJ756" s="775"/>
      <c r="MVK756" s="775"/>
      <c r="MVL756" s="775"/>
      <c r="MVM756" s="775"/>
      <c r="MVN756" s="775"/>
      <c r="MVO756" s="775"/>
      <c r="MVP756" s="775"/>
      <c r="MVQ756" s="775"/>
      <c r="MVR756" s="775"/>
      <c r="MVS756" s="775"/>
      <c r="MVT756" s="775"/>
      <c r="MVU756" s="775"/>
      <c r="MVV756" s="775"/>
      <c r="MVW756" s="775"/>
      <c r="MVX756" s="775"/>
      <c r="MVY756" s="775"/>
      <c r="MVZ756" s="775"/>
      <c r="MWA756" s="775"/>
      <c r="MWB756" s="775"/>
      <c r="MWC756" s="775"/>
      <c r="MWD756" s="775"/>
      <c r="MWE756" s="775"/>
      <c r="MWF756" s="775"/>
      <c r="MWG756" s="775"/>
      <c r="MWH756" s="775"/>
      <c r="MWI756" s="775"/>
      <c r="MWJ756" s="775"/>
      <c r="MWK756" s="775"/>
      <c r="MWL756" s="775"/>
      <c r="MWM756" s="775"/>
      <c r="MWN756" s="775"/>
      <c r="MWO756" s="775"/>
      <c r="MWP756" s="775"/>
      <c r="MWQ756" s="775"/>
      <c r="MWR756" s="775"/>
      <c r="MWS756" s="775"/>
      <c r="MWT756" s="775"/>
      <c r="MWU756" s="775"/>
      <c r="MWV756" s="775"/>
      <c r="MWW756" s="775"/>
      <c r="MWX756" s="775"/>
      <c r="MWY756" s="775"/>
      <c r="MWZ756" s="775"/>
      <c r="MXA756" s="775"/>
      <c r="MXB756" s="775"/>
      <c r="MXC756" s="775"/>
      <c r="MXD756" s="775"/>
      <c r="MXE756" s="775"/>
      <c r="MXF756" s="775"/>
      <c r="MXG756" s="775"/>
      <c r="MXH756" s="775"/>
      <c r="MXI756" s="775"/>
      <c r="MXJ756" s="775"/>
      <c r="MXK756" s="775"/>
      <c r="MXL756" s="775"/>
      <c r="MXM756" s="775"/>
      <c r="MXN756" s="775"/>
      <c r="MXO756" s="775"/>
      <c r="MXP756" s="775"/>
      <c r="MXQ756" s="775"/>
      <c r="MXR756" s="775"/>
      <c r="MXS756" s="775"/>
      <c r="MXT756" s="775"/>
      <c r="MXU756" s="775"/>
      <c r="MXV756" s="775"/>
      <c r="MXW756" s="775"/>
      <c r="MXX756" s="775"/>
      <c r="MXY756" s="775"/>
      <c r="MXZ756" s="775"/>
      <c r="MYA756" s="775"/>
      <c r="MYB756" s="775"/>
      <c r="MYC756" s="775"/>
      <c r="MYD756" s="775"/>
      <c r="MYE756" s="775"/>
      <c r="MYF756" s="775"/>
      <c r="MYG756" s="775"/>
      <c r="MYH756" s="775"/>
      <c r="MYI756" s="775"/>
      <c r="MYJ756" s="775"/>
      <c r="MYK756" s="775"/>
      <c r="MYL756" s="775"/>
      <c r="MYM756" s="775"/>
      <c r="MYN756" s="775"/>
      <c r="MYO756" s="775"/>
      <c r="MYP756" s="775"/>
      <c r="MYQ756" s="775"/>
      <c r="MYR756" s="775"/>
      <c r="MYS756" s="775"/>
      <c r="MYT756" s="775"/>
      <c r="MYU756" s="775"/>
      <c r="MYV756" s="775"/>
      <c r="MYW756" s="775"/>
      <c r="MYX756" s="775"/>
      <c r="MYY756" s="775"/>
      <c r="MYZ756" s="775"/>
      <c r="MZA756" s="775"/>
      <c r="MZB756" s="775"/>
      <c r="MZC756" s="775"/>
      <c r="MZD756" s="775"/>
      <c r="MZE756" s="775"/>
      <c r="MZF756" s="775"/>
      <c r="MZG756" s="775"/>
      <c r="MZH756" s="775"/>
      <c r="MZI756" s="775"/>
      <c r="MZJ756" s="775"/>
      <c r="MZK756" s="775"/>
      <c r="MZL756" s="775"/>
      <c r="MZM756" s="775"/>
      <c r="MZN756" s="775"/>
      <c r="MZO756" s="775"/>
      <c r="MZP756" s="775"/>
      <c r="MZQ756" s="775"/>
      <c r="MZR756" s="775"/>
      <c r="MZS756" s="775"/>
      <c r="MZT756" s="775"/>
      <c r="MZU756" s="775"/>
      <c r="MZV756" s="775"/>
      <c r="MZW756" s="775"/>
      <c r="MZX756" s="775"/>
      <c r="MZY756" s="775"/>
      <c r="MZZ756" s="775"/>
      <c r="NAA756" s="775"/>
      <c r="NAB756" s="775"/>
      <c r="NAC756" s="775"/>
      <c r="NAD756" s="775"/>
      <c r="NAE756" s="775"/>
      <c r="NAF756" s="775"/>
      <c r="NAG756" s="775"/>
      <c r="NAH756" s="775"/>
      <c r="NAI756" s="775"/>
      <c r="NAJ756" s="775"/>
      <c r="NAK756" s="775"/>
      <c r="NAL756" s="775"/>
      <c r="NAM756" s="775"/>
      <c r="NAN756" s="775"/>
      <c r="NAO756" s="775"/>
      <c r="NAP756" s="775"/>
      <c r="NAQ756" s="775"/>
      <c r="NAR756" s="775"/>
      <c r="NAS756" s="775"/>
      <c r="NAT756" s="775"/>
      <c r="NAU756" s="775"/>
      <c r="NAV756" s="775"/>
      <c r="NAW756" s="775"/>
      <c r="NAX756" s="775"/>
      <c r="NAY756" s="775"/>
      <c r="NAZ756" s="775"/>
      <c r="NBA756" s="775"/>
      <c r="NBB756" s="775"/>
      <c r="NBC756" s="775"/>
      <c r="NBD756" s="775"/>
      <c r="NBE756" s="775"/>
      <c r="NBF756" s="775"/>
      <c r="NBG756" s="775"/>
      <c r="NBH756" s="775"/>
      <c r="NBI756" s="775"/>
      <c r="NBJ756" s="775"/>
      <c r="NBK756" s="775"/>
      <c r="NBL756" s="775"/>
      <c r="NBM756" s="775"/>
      <c r="NBN756" s="775"/>
      <c r="NBO756" s="775"/>
      <c r="NBP756" s="775"/>
      <c r="NBQ756" s="775"/>
      <c r="NBR756" s="775"/>
      <c r="NBS756" s="775"/>
      <c r="NBT756" s="775"/>
      <c r="NBU756" s="775"/>
      <c r="NBV756" s="775"/>
      <c r="NBW756" s="775"/>
      <c r="NBX756" s="775"/>
      <c r="NBY756" s="775"/>
      <c r="NBZ756" s="775"/>
      <c r="NCA756" s="775"/>
      <c r="NCB756" s="775"/>
      <c r="NCC756" s="775"/>
      <c r="NCD756" s="775"/>
      <c r="NCE756" s="775"/>
      <c r="NCF756" s="775"/>
      <c r="NCG756" s="775"/>
      <c r="NCH756" s="775"/>
      <c r="NCI756" s="775"/>
      <c r="NCJ756" s="775"/>
      <c r="NCK756" s="775"/>
      <c r="NCL756" s="775"/>
      <c r="NCM756" s="775"/>
      <c r="NCN756" s="775"/>
      <c r="NCO756" s="775"/>
      <c r="NCP756" s="775"/>
      <c r="NCQ756" s="775"/>
      <c r="NCR756" s="775"/>
      <c r="NCS756" s="775"/>
      <c r="NCT756" s="775"/>
      <c r="NCU756" s="775"/>
      <c r="NCV756" s="775"/>
      <c r="NCW756" s="775"/>
      <c r="NCX756" s="775"/>
      <c r="NCY756" s="775"/>
      <c r="NCZ756" s="775"/>
      <c r="NDA756" s="775"/>
      <c r="NDB756" s="775"/>
      <c r="NDC756" s="775"/>
      <c r="NDD756" s="775"/>
      <c r="NDE756" s="775"/>
      <c r="NDF756" s="775"/>
      <c r="NDG756" s="775"/>
      <c r="NDH756" s="775"/>
      <c r="NDI756" s="775"/>
      <c r="NDJ756" s="775"/>
      <c r="NDK756" s="775"/>
      <c r="NDL756" s="775"/>
      <c r="NDM756" s="775"/>
      <c r="NDN756" s="775"/>
      <c r="NDO756" s="775"/>
      <c r="NDP756" s="775"/>
      <c r="NDQ756" s="775"/>
      <c r="NDR756" s="775"/>
      <c r="NDS756" s="775"/>
      <c r="NDT756" s="775"/>
      <c r="NDU756" s="775"/>
      <c r="NDV756" s="775"/>
      <c r="NDW756" s="775"/>
      <c r="NDX756" s="775"/>
      <c r="NDY756" s="775"/>
      <c r="NDZ756" s="775"/>
      <c r="NEA756" s="775"/>
      <c r="NEB756" s="775"/>
      <c r="NEC756" s="775"/>
      <c r="NED756" s="775"/>
      <c r="NEE756" s="775"/>
      <c r="NEF756" s="775"/>
      <c r="NEG756" s="775"/>
      <c r="NEH756" s="775"/>
      <c r="NEI756" s="775"/>
      <c r="NEJ756" s="775"/>
      <c r="NEK756" s="775"/>
      <c r="NEL756" s="775"/>
      <c r="NEM756" s="775"/>
      <c r="NEN756" s="775"/>
      <c r="NEO756" s="775"/>
      <c r="NEP756" s="775"/>
      <c r="NEQ756" s="775"/>
      <c r="NER756" s="775"/>
      <c r="NES756" s="775"/>
      <c r="NET756" s="775"/>
      <c r="NEU756" s="775"/>
      <c r="NEV756" s="775"/>
      <c r="NEW756" s="775"/>
      <c r="NEX756" s="775"/>
      <c r="NEY756" s="775"/>
      <c r="NEZ756" s="775"/>
      <c r="NFA756" s="775"/>
      <c r="NFB756" s="775"/>
      <c r="NFC756" s="775"/>
      <c r="NFD756" s="775"/>
      <c r="NFE756" s="775"/>
      <c r="NFF756" s="775"/>
      <c r="NFG756" s="775"/>
      <c r="NFH756" s="775"/>
      <c r="NFI756" s="775"/>
      <c r="NFJ756" s="775"/>
      <c r="NFK756" s="775"/>
      <c r="NFL756" s="775"/>
      <c r="NFM756" s="775"/>
      <c r="NFN756" s="775"/>
      <c r="NFO756" s="775"/>
      <c r="NFP756" s="775"/>
      <c r="NFQ756" s="775"/>
      <c r="NFR756" s="775"/>
      <c r="NFS756" s="775"/>
      <c r="NFT756" s="775"/>
      <c r="NFU756" s="775"/>
      <c r="NFV756" s="775"/>
      <c r="NFW756" s="775"/>
      <c r="NFX756" s="775"/>
      <c r="NFY756" s="775"/>
      <c r="NFZ756" s="775"/>
      <c r="NGA756" s="775"/>
      <c r="NGB756" s="775"/>
      <c r="NGC756" s="775"/>
      <c r="NGD756" s="775"/>
      <c r="NGE756" s="775"/>
      <c r="NGF756" s="775"/>
      <c r="NGG756" s="775"/>
      <c r="NGH756" s="775"/>
      <c r="NGI756" s="775"/>
      <c r="NGJ756" s="775"/>
      <c r="NGK756" s="775"/>
      <c r="NGL756" s="775"/>
      <c r="NGM756" s="775"/>
      <c r="NGN756" s="775"/>
      <c r="NGO756" s="775"/>
      <c r="NGP756" s="775"/>
      <c r="NGQ756" s="775"/>
      <c r="NGR756" s="775"/>
      <c r="NGS756" s="775"/>
      <c r="NGT756" s="775"/>
      <c r="NGU756" s="775"/>
      <c r="NGV756" s="775"/>
      <c r="NGW756" s="775"/>
      <c r="NGX756" s="775"/>
      <c r="NGY756" s="775"/>
      <c r="NGZ756" s="775"/>
      <c r="NHA756" s="775"/>
      <c r="NHB756" s="775"/>
      <c r="NHC756" s="775"/>
      <c r="NHD756" s="775"/>
      <c r="NHE756" s="775"/>
      <c r="NHF756" s="775"/>
      <c r="NHG756" s="775"/>
      <c r="NHH756" s="775"/>
      <c r="NHI756" s="775"/>
      <c r="NHJ756" s="775"/>
      <c r="NHK756" s="775"/>
      <c r="NHL756" s="775"/>
      <c r="NHM756" s="775"/>
      <c r="NHN756" s="775"/>
      <c r="NHO756" s="775"/>
      <c r="NHP756" s="775"/>
      <c r="NHQ756" s="775"/>
      <c r="NHR756" s="775"/>
      <c r="NHS756" s="775"/>
      <c r="NHT756" s="775"/>
      <c r="NHU756" s="775"/>
      <c r="NHV756" s="775"/>
      <c r="NHW756" s="775"/>
      <c r="NHX756" s="775"/>
      <c r="NHY756" s="775"/>
      <c r="NHZ756" s="775"/>
      <c r="NIA756" s="775"/>
      <c r="NIB756" s="775"/>
      <c r="NIC756" s="775"/>
      <c r="NID756" s="775"/>
      <c r="NIE756" s="775"/>
      <c r="NIF756" s="775"/>
      <c r="NIG756" s="775"/>
      <c r="NIH756" s="775"/>
      <c r="NII756" s="775"/>
      <c r="NIJ756" s="775"/>
      <c r="NIK756" s="775"/>
      <c r="NIL756" s="775"/>
      <c r="NIM756" s="775"/>
      <c r="NIN756" s="775"/>
      <c r="NIO756" s="775"/>
      <c r="NIP756" s="775"/>
      <c r="NIQ756" s="775"/>
      <c r="NIR756" s="775"/>
      <c r="NIS756" s="775"/>
      <c r="NIT756" s="775"/>
      <c r="NIU756" s="775"/>
      <c r="NIV756" s="775"/>
      <c r="NIW756" s="775"/>
      <c r="NIX756" s="775"/>
      <c r="NIY756" s="775"/>
      <c r="NIZ756" s="775"/>
      <c r="NJA756" s="775"/>
      <c r="NJB756" s="775"/>
      <c r="NJC756" s="775"/>
      <c r="NJD756" s="775"/>
      <c r="NJE756" s="775"/>
      <c r="NJF756" s="775"/>
      <c r="NJG756" s="775"/>
      <c r="NJH756" s="775"/>
      <c r="NJI756" s="775"/>
      <c r="NJJ756" s="775"/>
      <c r="NJK756" s="775"/>
      <c r="NJL756" s="775"/>
      <c r="NJM756" s="775"/>
      <c r="NJN756" s="775"/>
      <c r="NJO756" s="775"/>
      <c r="NJP756" s="775"/>
      <c r="NJQ756" s="775"/>
      <c r="NJR756" s="775"/>
      <c r="NJS756" s="775"/>
      <c r="NJT756" s="775"/>
      <c r="NJU756" s="775"/>
      <c r="NJV756" s="775"/>
      <c r="NJW756" s="775"/>
      <c r="NJX756" s="775"/>
      <c r="NJY756" s="775"/>
      <c r="NJZ756" s="775"/>
      <c r="NKA756" s="775"/>
      <c r="NKB756" s="775"/>
      <c r="NKC756" s="775"/>
      <c r="NKD756" s="775"/>
      <c r="NKE756" s="775"/>
      <c r="NKF756" s="775"/>
      <c r="NKG756" s="775"/>
      <c r="NKH756" s="775"/>
      <c r="NKI756" s="775"/>
      <c r="NKJ756" s="775"/>
      <c r="NKK756" s="775"/>
      <c r="NKL756" s="775"/>
      <c r="NKM756" s="775"/>
      <c r="NKN756" s="775"/>
      <c r="NKO756" s="775"/>
      <c r="NKP756" s="775"/>
      <c r="NKQ756" s="775"/>
      <c r="NKR756" s="775"/>
      <c r="NKS756" s="775"/>
      <c r="NKT756" s="775"/>
      <c r="NKU756" s="775"/>
      <c r="NKV756" s="775"/>
      <c r="NKW756" s="775"/>
      <c r="NKX756" s="775"/>
      <c r="NKY756" s="775"/>
      <c r="NKZ756" s="775"/>
      <c r="NLA756" s="775"/>
      <c r="NLB756" s="775"/>
      <c r="NLC756" s="775"/>
      <c r="NLD756" s="775"/>
      <c r="NLE756" s="775"/>
      <c r="NLF756" s="775"/>
      <c r="NLG756" s="775"/>
      <c r="NLH756" s="775"/>
      <c r="NLI756" s="775"/>
      <c r="NLJ756" s="775"/>
      <c r="NLK756" s="775"/>
      <c r="NLL756" s="775"/>
      <c r="NLM756" s="775"/>
      <c r="NLN756" s="775"/>
      <c r="NLO756" s="775"/>
      <c r="NLP756" s="775"/>
      <c r="NLQ756" s="775"/>
      <c r="NLR756" s="775"/>
      <c r="NLS756" s="775"/>
      <c r="NLT756" s="775"/>
      <c r="NLU756" s="775"/>
      <c r="NLV756" s="775"/>
      <c r="NLW756" s="775"/>
      <c r="NLX756" s="775"/>
      <c r="NLY756" s="775"/>
      <c r="NLZ756" s="775"/>
      <c r="NMA756" s="775"/>
      <c r="NMB756" s="775"/>
      <c r="NMC756" s="775"/>
      <c r="NMD756" s="775"/>
      <c r="NME756" s="775"/>
      <c r="NMF756" s="775"/>
      <c r="NMG756" s="775"/>
      <c r="NMH756" s="775"/>
      <c r="NMI756" s="775"/>
      <c r="NMJ756" s="775"/>
      <c r="NMK756" s="775"/>
      <c r="NML756" s="775"/>
      <c r="NMM756" s="775"/>
      <c r="NMN756" s="775"/>
      <c r="NMO756" s="775"/>
      <c r="NMP756" s="775"/>
      <c r="NMQ756" s="775"/>
      <c r="NMR756" s="775"/>
      <c r="NMS756" s="775"/>
      <c r="NMT756" s="775"/>
      <c r="NMU756" s="775"/>
      <c r="NMV756" s="775"/>
      <c r="NMW756" s="775"/>
      <c r="NMX756" s="775"/>
      <c r="NMY756" s="775"/>
      <c r="NMZ756" s="775"/>
      <c r="NNA756" s="775"/>
      <c r="NNB756" s="775"/>
      <c r="NNC756" s="775"/>
      <c r="NND756" s="775"/>
      <c r="NNE756" s="775"/>
      <c r="NNF756" s="775"/>
      <c r="NNG756" s="775"/>
      <c r="NNH756" s="775"/>
      <c r="NNI756" s="775"/>
      <c r="NNJ756" s="775"/>
      <c r="NNK756" s="775"/>
      <c r="NNL756" s="775"/>
      <c r="NNM756" s="775"/>
      <c r="NNN756" s="775"/>
      <c r="NNO756" s="775"/>
      <c r="NNP756" s="775"/>
      <c r="NNQ756" s="775"/>
      <c r="NNR756" s="775"/>
      <c r="NNS756" s="775"/>
      <c r="NNT756" s="775"/>
      <c r="NNU756" s="775"/>
      <c r="NNV756" s="775"/>
      <c r="NNW756" s="775"/>
      <c r="NNX756" s="775"/>
      <c r="NNY756" s="775"/>
      <c r="NNZ756" s="775"/>
      <c r="NOA756" s="775"/>
      <c r="NOB756" s="775"/>
      <c r="NOC756" s="775"/>
      <c r="NOD756" s="775"/>
      <c r="NOE756" s="775"/>
      <c r="NOF756" s="775"/>
      <c r="NOG756" s="775"/>
      <c r="NOH756" s="775"/>
      <c r="NOI756" s="775"/>
      <c r="NOJ756" s="775"/>
      <c r="NOK756" s="775"/>
      <c r="NOL756" s="775"/>
      <c r="NOM756" s="775"/>
      <c r="NON756" s="775"/>
      <c r="NOO756" s="775"/>
      <c r="NOP756" s="775"/>
      <c r="NOQ756" s="775"/>
      <c r="NOR756" s="775"/>
      <c r="NOS756" s="775"/>
      <c r="NOT756" s="775"/>
      <c r="NOU756" s="775"/>
      <c r="NOV756" s="775"/>
      <c r="NOW756" s="775"/>
      <c r="NOX756" s="775"/>
      <c r="NOY756" s="775"/>
      <c r="NOZ756" s="775"/>
      <c r="NPA756" s="775"/>
      <c r="NPB756" s="775"/>
      <c r="NPC756" s="775"/>
      <c r="NPD756" s="775"/>
      <c r="NPE756" s="775"/>
      <c r="NPF756" s="775"/>
      <c r="NPG756" s="775"/>
      <c r="NPH756" s="775"/>
      <c r="NPI756" s="775"/>
      <c r="NPJ756" s="775"/>
      <c r="NPK756" s="775"/>
      <c r="NPL756" s="775"/>
      <c r="NPM756" s="775"/>
      <c r="NPN756" s="775"/>
      <c r="NPO756" s="775"/>
      <c r="NPP756" s="775"/>
      <c r="NPQ756" s="775"/>
      <c r="NPR756" s="775"/>
      <c r="NPS756" s="775"/>
      <c r="NPT756" s="775"/>
      <c r="NPU756" s="775"/>
      <c r="NPV756" s="775"/>
      <c r="NPW756" s="775"/>
      <c r="NPX756" s="775"/>
      <c r="NPY756" s="775"/>
      <c r="NPZ756" s="775"/>
      <c r="NQA756" s="775"/>
      <c r="NQB756" s="775"/>
      <c r="NQC756" s="775"/>
      <c r="NQD756" s="775"/>
      <c r="NQE756" s="775"/>
      <c r="NQF756" s="775"/>
      <c r="NQG756" s="775"/>
      <c r="NQH756" s="775"/>
      <c r="NQI756" s="775"/>
      <c r="NQJ756" s="775"/>
      <c r="NQK756" s="775"/>
      <c r="NQL756" s="775"/>
      <c r="NQM756" s="775"/>
      <c r="NQN756" s="775"/>
      <c r="NQO756" s="775"/>
      <c r="NQP756" s="775"/>
      <c r="NQQ756" s="775"/>
      <c r="NQR756" s="775"/>
      <c r="NQS756" s="775"/>
      <c r="NQT756" s="775"/>
      <c r="NQU756" s="775"/>
      <c r="NQV756" s="775"/>
      <c r="NQW756" s="775"/>
      <c r="NQX756" s="775"/>
      <c r="NQY756" s="775"/>
      <c r="NQZ756" s="775"/>
      <c r="NRA756" s="775"/>
      <c r="NRB756" s="775"/>
      <c r="NRC756" s="775"/>
      <c r="NRD756" s="775"/>
      <c r="NRE756" s="775"/>
      <c r="NRF756" s="775"/>
      <c r="NRG756" s="775"/>
      <c r="NRH756" s="775"/>
      <c r="NRI756" s="775"/>
      <c r="NRJ756" s="775"/>
      <c r="NRK756" s="775"/>
      <c r="NRL756" s="775"/>
      <c r="NRM756" s="775"/>
      <c r="NRN756" s="775"/>
      <c r="NRO756" s="775"/>
      <c r="NRP756" s="775"/>
      <c r="NRQ756" s="775"/>
      <c r="NRR756" s="775"/>
      <c r="NRS756" s="775"/>
      <c r="NRT756" s="775"/>
      <c r="NRU756" s="775"/>
      <c r="NRV756" s="775"/>
      <c r="NRW756" s="775"/>
      <c r="NRX756" s="775"/>
      <c r="NRY756" s="775"/>
      <c r="NRZ756" s="775"/>
      <c r="NSA756" s="775"/>
      <c r="NSB756" s="775"/>
      <c r="NSC756" s="775"/>
      <c r="NSD756" s="775"/>
      <c r="NSE756" s="775"/>
      <c r="NSF756" s="775"/>
      <c r="NSG756" s="775"/>
      <c r="NSH756" s="775"/>
      <c r="NSI756" s="775"/>
      <c r="NSJ756" s="775"/>
      <c r="NSK756" s="775"/>
      <c r="NSL756" s="775"/>
      <c r="NSM756" s="775"/>
      <c r="NSN756" s="775"/>
      <c r="NSO756" s="775"/>
      <c r="NSP756" s="775"/>
      <c r="NSQ756" s="775"/>
      <c r="NSR756" s="775"/>
      <c r="NSS756" s="775"/>
      <c r="NST756" s="775"/>
      <c r="NSU756" s="775"/>
      <c r="NSV756" s="775"/>
      <c r="NSW756" s="775"/>
      <c r="NSX756" s="775"/>
      <c r="NSY756" s="775"/>
      <c r="NSZ756" s="775"/>
      <c r="NTA756" s="775"/>
      <c r="NTB756" s="775"/>
      <c r="NTC756" s="775"/>
      <c r="NTD756" s="775"/>
      <c r="NTE756" s="775"/>
      <c r="NTF756" s="775"/>
      <c r="NTG756" s="775"/>
      <c r="NTH756" s="775"/>
      <c r="NTI756" s="775"/>
      <c r="NTJ756" s="775"/>
      <c r="NTK756" s="775"/>
      <c r="NTL756" s="775"/>
      <c r="NTM756" s="775"/>
      <c r="NTN756" s="775"/>
      <c r="NTO756" s="775"/>
      <c r="NTP756" s="775"/>
      <c r="NTQ756" s="775"/>
      <c r="NTR756" s="775"/>
      <c r="NTS756" s="775"/>
      <c r="NTT756" s="775"/>
      <c r="NTU756" s="775"/>
      <c r="NTV756" s="775"/>
      <c r="NTW756" s="775"/>
      <c r="NTX756" s="775"/>
      <c r="NTY756" s="775"/>
      <c r="NTZ756" s="775"/>
      <c r="NUA756" s="775"/>
      <c r="NUB756" s="775"/>
      <c r="NUC756" s="775"/>
      <c r="NUD756" s="775"/>
      <c r="NUE756" s="775"/>
      <c r="NUF756" s="775"/>
      <c r="NUG756" s="775"/>
      <c r="NUH756" s="775"/>
      <c r="NUI756" s="775"/>
      <c r="NUJ756" s="775"/>
      <c r="NUK756" s="775"/>
      <c r="NUL756" s="775"/>
      <c r="NUM756" s="775"/>
      <c r="NUN756" s="775"/>
      <c r="NUO756" s="775"/>
      <c r="NUP756" s="775"/>
      <c r="NUQ756" s="775"/>
      <c r="NUR756" s="775"/>
      <c r="NUS756" s="775"/>
      <c r="NUT756" s="775"/>
      <c r="NUU756" s="775"/>
      <c r="NUV756" s="775"/>
      <c r="NUW756" s="775"/>
      <c r="NUX756" s="775"/>
      <c r="NUY756" s="775"/>
      <c r="NUZ756" s="775"/>
      <c r="NVA756" s="775"/>
      <c r="NVB756" s="775"/>
      <c r="NVC756" s="775"/>
      <c r="NVD756" s="775"/>
      <c r="NVE756" s="775"/>
      <c r="NVF756" s="775"/>
      <c r="NVG756" s="775"/>
      <c r="NVH756" s="775"/>
      <c r="NVI756" s="775"/>
      <c r="NVJ756" s="775"/>
      <c r="NVK756" s="775"/>
      <c r="NVL756" s="775"/>
      <c r="NVM756" s="775"/>
      <c r="NVN756" s="775"/>
      <c r="NVO756" s="775"/>
      <c r="NVP756" s="775"/>
      <c r="NVQ756" s="775"/>
      <c r="NVR756" s="775"/>
      <c r="NVS756" s="775"/>
      <c r="NVT756" s="775"/>
      <c r="NVU756" s="775"/>
      <c r="NVV756" s="775"/>
      <c r="NVW756" s="775"/>
      <c r="NVX756" s="775"/>
      <c r="NVY756" s="775"/>
      <c r="NVZ756" s="775"/>
      <c r="NWA756" s="775"/>
      <c r="NWB756" s="775"/>
      <c r="NWC756" s="775"/>
      <c r="NWD756" s="775"/>
      <c r="NWE756" s="775"/>
      <c r="NWF756" s="775"/>
      <c r="NWG756" s="775"/>
      <c r="NWH756" s="775"/>
      <c r="NWI756" s="775"/>
      <c r="NWJ756" s="775"/>
      <c r="NWK756" s="775"/>
      <c r="NWL756" s="775"/>
      <c r="NWM756" s="775"/>
      <c r="NWN756" s="775"/>
      <c r="NWO756" s="775"/>
      <c r="NWP756" s="775"/>
      <c r="NWQ756" s="775"/>
      <c r="NWR756" s="775"/>
      <c r="NWS756" s="775"/>
      <c r="NWT756" s="775"/>
      <c r="NWU756" s="775"/>
      <c r="NWV756" s="775"/>
      <c r="NWW756" s="775"/>
      <c r="NWX756" s="775"/>
      <c r="NWY756" s="775"/>
      <c r="NWZ756" s="775"/>
      <c r="NXA756" s="775"/>
      <c r="NXB756" s="775"/>
      <c r="NXC756" s="775"/>
      <c r="NXD756" s="775"/>
      <c r="NXE756" s="775"/>
      <c r="NXF756" s="775"/>
      <c r="NXG756" s="775"/>
      <c r="NXH756" s="775"/>
      <c r="NXI756" s="775"/>
      <c r="NXJ756" s="775"/>
      <c r="NXK756" s="775"/>
      <c r="NXL756" s="775"/>
      <c r="NXM756" s="775"/>
      <c r="NXN756" s="775"/>
      <c r="NXO756" s="775"/>
      <c r="NXP756" s="775"/>
      <c r="NXQ756" s="775"/>
      <c r="NXR756" s="775"/>
      <c r="NXS756" s="775"/>
      <c r="NXT756" s="775"/>
      <c r="NXU756" s="775"/>
      <c r="NXV756" s="775"/>
      <c r="NXW756" s="775"/>
      <c r="NXX756" s="775"/>
      <c r="NXY756" s="775"/>
      <c r="NXZ756" s="775"/>
      <c r="NYA756" s="775"/>
      <c r="NYB756" s="775"/>
      <c r="NYC756" s="775"/>
      <c r="NYD756" s="775"/>
      <c r="NYE756" s="775"/>
      <c r="NYF756" s="775"/>
      <c r="NYG756" s="775"/>
      <c r="NYH756" s="775"/>
      <c r="NYI756" s="775"/>
      <c r="NYJ756" s="775"/>
      <c r="NYK756" s="775"/>
      <c r="NYL756" s="775"/>
      <c r="NYM756" s="775"/>
      <c r="NYN756" s="775"/>
      <c r="NYO756" s="775"/>
      <c r="NYP756" s="775"/>
      <c r="NYQ756" s="775"/>
      <c r="NYR756" s="775"/>
      <c r="NYS756" s="775"/>
      <c r="NYT756" s="775"/>
      <c r="NYU756" s="775"/>
      <c r="NYV756" s="775"/>
      <c r="NYW756" s="775"/>
      <c r="NYX756" s="775"/>
      <c r="NYY756" s="775"/>
      <c r="NYZ756" s="775"/>
      <c r="NZA756" s="775"/>
      <c r="NZB756" s="775"/>
      <c r="NZC756" s="775"/>
      <c r="NZD756" s="775"/>
      <c r="NZE756" s="775"/>
      <c r="NZF756" s="775"/>
      <c r="NZG756" s="775"/>
      <c r="NZH756" s="775"/>
      <c r="NZI756" s="775"/>
      <c r="NZJ756" s="775"/>
      <c r="NZK756" s="775"/>
      <c r="NZL756" s="775"/>
      <c r="NZM756" s="775"/>
      <c r="NZN756" s="775"/>
      <c r="NZO756" s="775"/>
      <c r="NZP756" s="775"/>
      <c r="NZQ756" s="775"/>
      <c r="NZR756" s="775"/>
      <c r="NZS756" s="775"/>
      <c r="NZT756" s="775"/>
      <c r="NZU756" s="775"/>
      <c r="NZV756" s="775"/>
      <c r="NZW756" s="775"/>
      <c r="NZX756" s="775"/>
      <c r="NZY756" s="775"/>
      <c r="NZZ756" s="775"/>
      <c r="OAA756" s="775"/>
      <c r="OAB756" s="775"/>
      <c r="OAC756" s="775"/>
      <c r="OAD756" s="775"/>
      <c r="OAE756" s="775"/>
      <c r="OAF756" s="775"/>
      <c r="OAG756" s="775"/>
      <c r="OAH756" s="775"/>
      <c r="OAI756" s="775"/>
      <c r="OAJ756" s="775"/>
      <c r="OAK756" s="775"/>
      <c r="OAL756" s="775"/>
      <c r="OAM756" s="775"/>
      <c r="OAN756" s="775"/>
      <c r="OAO756" s="775"/>
      <c r="OAP756" s="775"/>
      <c r="OAQ756" s="775"/>
      <c r="OAR756" s="775"/>
      <c r="OAS756" s="775"/>
      <c r="OAT756" s="775"/>
      <c r="OAU756" s="775"/>
      <c r="OAV756" s="775"/>
      <c r="OAW756" s="775"/>
      <c r="OAX756" s="775"/>
      <c r="OAY756" s="775"/>
      <c r="OAZ756" s="775"/>
      <c r="OBA756" s="775"/>
      <c r="OBB756" s="775"/>
      <c r="OBC756" s="775"/>
      <c r="OBD756" s="775"/>
      <c r="OBE756" s="775"/>
      <c r="OBF756" s="775"/>
      <c r="OBG756" s="775"/>
      <c r="OBH756" s="775"/>
      <c r="OBI756" s="775"/>
      <c r="OBJ756" s="775"/>
      <c r="OBK756" s="775"/>
      <c r="OBL756" s="775"/>
      <c r="OBM756" s="775"/>
      <c r="OBN756" s="775"/>
      <c r="OBO756" s="775"/>
      <c r="OBP756" s="775"/>
      <c r="OBQ756" s="775"/>
      <c r="OBR756" s="775"/>
      <c r="OBS756" s="775"/>
      <c r="OBT756" s="775"/>
      <c r="OBU756" s="775"/>
      <c r="OBV756" s="775"/>
      <c r="OBW756" s="775"/>
      <c r="OBX756" s="775"/>
      <c r="OBY756" s="775"/>
      <c r="OBZ756" s="775"/>
      <c r="OCA756" s="775"/>
      <c r="OCB756" s="775"/>
      <c r="OCC756" s="775"/>
      <c r="OCD756" s="775"/>
      <c r="OCE756" s="775"/>
      <c r="OCF756" s="775"/>
      <c r="OCG756" s="775"/>
      <c r="OCH756" s="775"/>
      <c r="OCI756" s="775"/>
      <c r="OCJ756" s="775"/>
      <c r="OCK756" s="775"/>
      <c r="OCL756" s="775"/>
      <c r="OCM756" s="775"/>
      <c r="OCN756" s="775"/>
      <c r="OCO756" s="775"/>
      <c r="OCP756" s="775"/>
      <c r="OCQ756" s="775"/>
      <c r="OCR756" s="775"/>
      <c r="OCS756" s="775"/>
      <c r="OCT756" s="775"/>
      <c r="OCU756" s="775"/>
      <c r="OCV756" s="775"/>
      <c r="OCW756" s="775"/>
      <c r="OCX756" s="775"/>
      <c r="OCY756" s="775"/>
      <c r="OCZ756" s="775"/>
      <c r="ODA756" s="775"/>
      <c r="ODB756" s="775"/>
      <c r="ODC756" s="775"/>
      <c r="ODD756" s="775"/>
      <c r="ODE756" s="775"/>
      <c r="ODF756" s="775"/>
      <c r="ODG756" s="775"/>
      <c r="ODH756" s="775"/>
      <c r="ODI756" s="775"/>
      <c r="ODJ756" s="775"/>
      <c r="ODK756" s="775"/>
      <c r="ODL756" s="775"/>
      <c r="ODM756" s="775"/>
      <c r="ODN756" s="775"/>
      <c r="ODO756" s="775"/>
      <c r="ODP756" s="775"/>
      <c r="ODQ756" s="775"/>
      <c r="ODR756" s="775"/>
      <c r="ODS756" s="775"/>
      <c r="ODT756" s="775"/>
      <c r="ODU756" s="775"/>
      <c r="ODV756" s="775"/>
      <c r="ODW756" s="775"/>
      <c r="ODX756" s="775"/>
      <c r="ODY756" s="775"/>
      <c r="ODZ756" s="775"/>
      <c r="OEA756" s="775"/>
      <c r="OEB756" s="775"/>
      <c r="OEC756" s="775"/>
      <c r="OED756" s="775"/>
      <c r="OEE756" s="775"/>
      <c r="OEF756" s="775"/>
      <c r="OEG756" s="775"/>
      <c r="OEH756" s="775"/>
      <c r="OEI756" s="775"/>
      <c r="OEJ756" s="775"/>
      <c r="OEK756" s="775"/>
      <c r="OEL756" s="775"/>
      <c r="OEM756" s="775"/>
      <c r="OEN756" s="775"/>
      <c r="OEO756" s="775"/>
      <c r="OEP756" s="775"/>
      <c r="OEQ756" s="775"/>
      <c r="OER756" s="775"/>
      <c r="OES756" s="775"/>
      <c r="OET756" s="775"/>
      <c r="OEU756" s="775"/>
      <c r="OEV756" s="775"/>
      <c r="OEW756" s="775"/>
      <c r="OEX756" s="775"/>
      <c r="OEY756" s="775"/>
      <c r="OEZ756" s="775"/>
      <c r="OFA756" s="775"/>
      <c r="OFB756" s="775"/>
      <c r="OFC756" s="775"/>
      <c r="OFD756" s="775"/>
      <c r="OFE756" s="775"/>
      <c r="OFF756" s="775"/>
      <c r="OFG756" s="775"/>
      <c r="OFH756" s="775"/>
      <c r="OFI756" s="775"/>
      <c r="OFJ756" s="775"/>
      <c r="OFK756" s="775"/>
      <c r="OFL756" s="775"/>
      <c r="OFM756" s="775"/>
      <c r="OFN756" s="775"/>
      <c r="OFO756" s="775"/>
      <c r="OFP756" s="775"/>
      <c r="OFQ756" s="775"/>
      <c r="OFR756" s="775"/>
      <c r="OFS756" s="775"/>
      <c r="OFT756" s="775"/>
      <c r="OFU756" s="775"/>
      <c r="OFV756" s="775"/>
      <c r="OFW756" s="775"/>
      <c r="OFX756" s="775"/>
      <c r="OFY756" s="775"/>
      <c r="OFZ756" s="775"/>
      <c r="OGA756" s="775"/>
      <c r="OGB756" s="775"/>
      <c r="OGC756" s="775"/>
      <c r="OGD756" s="775"/>
      <c r="OGE756" s="775"/>
      <c r="OGF756" s="775"/>
      <c r="OGG756" s="775"/>
      <c r="OGH756" s="775"/>
      <c r="OGI756" s="775"/>
      <c r="OGJ756" s="775"/>
      <c r="OGK756" s="775"/>
      <c r="OGL756" s="775"/>
      <c r="OGM756" s="775"/>
      <c r="OGN756" s="775"/>
      <c r="OGO756" s="775"/>
      <c r="OGP756" s="775"/>
      <c r="OGQ756" s="775"/>
      <c r="OGR756" s="775"/>
      <c r="OGS756" s="775"/>
      <c r="OGT756" s="775"/>
      <c r="OGU756" s="775"/>
      <c r="OGV756" s="775"/>
      <c r="OGW756" s="775"/>
      <c r="OGX756" s="775"/>
      <c r="OGY756" s="775"/>
      <c r="OGZ756" s="775"/>
      <c r="OHA756" s="775"/>
      <c r="OHB756" s="775"/>
      <c r="OHC756" s="775"/>
      <c r="OHD756" s="775"/>
      <c r="OHE756" s="775"/>
      <c r="OHF756" s="775"/>
      <c r="OHG756" s="775"/>
      <c r="OHH756" s="775"/>
      <c r="OHI756" s="775"/>
      <c r="OHJ756" s="775"/>
      <c r="OHK756" s="775"/>
      <c r="OHL756" s="775"/>
      <c r="OHM756" s="775"/>
      <c r="OHN756" s="775"/>
      <c r="OHO756" s="775"/>
      <c r="OHP756" s="775"/>
      <c r="OHQ756" s="775"/>
      <c r="OHR756" s="775"/>
      <c r="OHS756" s="775"/>
      <c r="OHT756" s="775"/>
      <c r="OHU756" s="775"/>
      <c r="OHV756" s="775"/>
      <c r="OHW756" s="775"/>
      <c r="OHX756" s="775"/>
      <c r="OHY756" s="775"/>
      <c r="OHZ756" s="775"/>
      <c r="OIA756" s="775"/>
      <c r="OIB756" s="775"/>
      <c r="OIC756" s="775"/>
      <c r="OID756" s="775"/>
      <c r="OIE756" s="775"/>
      <c r="OIF756" s="775"/>
      <c r="OIG756" s="775"/>
      <c r="OIH756" s="775"/>
      <c r="OII756" s="775"/>
      <c r="OIJ756" s="775"/>
      <c r="OIK756" s="775"/>
      <c r="OIL756" s="775"/>
      <c r="OIM756" s="775"/>
      <c r="OIN756" s="775"/>
      <c r="OIO756" s="775"/>
      <c r="OIP756" s="775"/>
      <c r="OIQ756" s="775"/>
      <c r="OIR756" s="775"/>
      <c r="OIS756" s="775"/>
      <c r="OIT756" s="775"/>
      <c r="OIU756" s="775"/>
      <c r="OIV756" s="775"/>
      <c r="OIW756" s="775"/>
      <c r="OIX756" s="775"/>
      <c r="OIY756" s="775"/>
      <c r="OIZ756" s="775"/>
      <c r="OJA756" s="775"/>
      <c r="OJB756" s="775"/>
      <c r="OJC756" s="775"/>
      <c r="OJD756" s="775"/>
      <c r="OJE756" s="775"/>
      <c r="OJF756" s="775"/>
      <c r="OJG756" s="775"/>
      <c r="OJH756" s="775"/>
      <c r="OJI756" s="775"/>
      <c r="OJJ756" s="775"/>
      <c r="OJK756" s="775"/>
      <c r="OJL756" s="775"/>
      <c r="OJM756" s="775"/>
      <c r="OJN756" s="775"/>
      <c r="OJO756" s="775"/>
      <c r="OJP756" s="775"/>
      <c r="OJQ756" s="775"/>
      <c r="OJR756" s="775"/>
      <c r="OJS756" s="775"/>
      <c r="OJT756" s="775"/>
      <c r="OJU756" s="775"/>
      <c r="OJV756" s="775"/>
      <c r="OJW756" s="775"/>
      <c r="OJX756" s="775"/>
      <c r="OJY756" s="775"/>
      <c r="OJZ756" s="775"/>
      <c r="OKA756" s="775"/>
      <c r="OKB756" s="775"/>
      <c r="OKC756" s="775"/>
      <c r="OKD756" s="775"/>
      <c r="OKE756" s="775"/>
      <c r="OKF756" s="775"/>
      <c r="OKG756" s="775"/>
      <c r="OKH756" s="775"/>
      <c r="OKI756" s="775"/>
      <c r="OKJ756" s="775"/>
      <c r="OKK756" s="775"/>
      <c r="OKL756" s="775"/>
      <c r="OKM756" s="775"/>
      <c r="OKN756" s="775"/>
      <c r="OKO756" s="775"/>
      <c r="OKP756" s="775"/>
      <c r="OKQ756" s="775"/>
      <c r="OKR756" s="775"/>
      <c r="OKS756" s="775"/>
      <c r="OKT756" s="775"/>
      <c r="OKU756" s="775"/>
      <c r="OKV756" s="775"/>
      <c r="OKW756" s="775"/>
      <c r="OKX756" s="775"/>
      <c r="OKY756" s="775"/>
      <c r="OKZ756" s="775"/>
      <c r="OLA756" s="775"/>
      <c r="OLB756" s="775"/>
      <c r="OLC756" s="775"/>
      <c r="OLD756" s="775"/>
      <c r="OLE756" s="775"/>
      <c r="OLF756" s="775"/>
      <c r="OLG756" s="775"/>
      <c r="OLH756" s="775"/>
      <c r="OLI756" s="775"/>
      <c r="OLJ756" s="775"/>
      <c r="OLK756" s="775"/>
      <c r="OLL756" s="775"/>
      <c r="OLM756" s="775"/>
      <c r="OLN756" s="775"/>
      <c r="OLO756" s="775"/>
      <c r="OLP756" s="775"/>
      <c r="OLQ756" s="775"/>
      <c r="OLR756" s="775"/>
      <c r="OLS756" s="775"/>
      <c r="OLT756" s="775"/>
      <c r="OLU756" s="775"/>
      <c r="OLV756" s="775"/>
      <c r="OLW756" s="775"/>
      <c r="OLX756" s="775"/>
      <c r="OLY756" s="775"/>
      <c r="OLZ756" s="775"/>
      <c r="OMA756" s="775"/>
      <c r="OMB756" s="775"/>
      <c r="OMC756" s="775"/>
      <c r="OMD756" s="775"/>
      <c r="OME756" s="775"/>
      <c r="OMF756" s="775"/>
      <c r="OMG756" s="775"/>
      <c r="OMH756" s="775"/>
      <c r="OMI756" s="775"/>
      <c r="OMJ756" s="775"/>
      <c r="OMK756" s="775"/>
      <c r="OML756" s="775"/>
      <c r="OMM756" s="775"/>
      <c r="OMN756" s="775"/>
      <c r="OMO756" s="775"/>
      <c r="OMP756" s="775"/>
      <c r="OMQ756" s="775"/>
      <c r="OMR756" s="775"/>
      <c r="OMS756" s="775"/>
      <c r="OMT756" s="775"/>
      <c r="OMU756" s="775"/>
      <c r="OMV756" s="775"/>
      <c r="OMW756" s="775"/>
      <c r="OMX756" s="775"/>
      <c r="OMY756" s="775"/>
      <c r="OMZ756" s="775"/>
      <c r="ONA756" s="775"/>
      <c r="ONB756" s="775"/>
      <c r="ONC756" s="775"/>
      <c r="OND756" s="775"/>
      <c r="ONE756" s="775"/>
      <c r="ONF756" s="775"/>
      <c r="ONG756" s="775"/>
      <c r="ONH756" s="775"/>
      <c r="ONI756" s="775"/>
      <c r="ONJ756" s="775"/>
      <c r="ONK756" s="775"/>
      <c r="ONL756" s="775"/>
      <c r="ONM756" s="775"/>
      <c r="ONN756" s="775"/>
      <c r="ONO756" s="775"/>
      <c r="ONP756" s="775"/>
      <c r="ONQ756" s="775"/>
      <c r="ONR756" s="775"/>
      <c r="ONS756" s="775"/>
      <c r="ONT756" s="775"/>
      <c r="ONU756" s="775"/>
      <c r="ONV756" s="775"/>
      <c r="ONW756" s="775"/>
      <c r="ONX756" s="775"/>
      <c r="ONY756" s="775"/>
      <c r="ONZ756" s="775"/>
      <c r="OOA756" s="775"/>
      <c r="OOB756" s="775"/>
      <c r="OOC756" s="775"/>
      <c r="OOD756" s="775"/>
      <c r="OOE756" s="775"/>
      <c r="OOF756" s="775"/>
      <c r="OOG756" s="775"/>
      <c r="OOH756" s="775"/>
      <c r="OOI756" s="775"/>
      <c r="OOJ756" s="775"/>
      <c r="OOK756" s="775"/>
      <c r="OOL756" s="775"/>
      <c r="OOM756" s="775"/>
      <c r="OON756" s="775"/>
      <c r="OOO756" s="775"/>
      <c r="OOP756" s="775"/>
      <c r="OOQ756" s="775"/>
      <c r="OOR756" s="775"/>
      <c r="OOS756" s="775"/>
      <c r="OOT756" s="775"/>
      <c r="OOU756" s="775"/>
      <c r="OOV756" s="775"/>
      <c r="OOW756" s="775"/>
      <c r="OOX756" s="775"/>
      <c r="OOY756" s="775"/>
      <c r="OOZ756" s="775"/>
      <c r="OPA756" s="775"/>
      <c r="OPB756" s="775"/>
      <c r="OPC756" s="775"/>
      <c r="OPD756" s="775"/>
      <c r="OPE756" s="775"/>
      <c r="OPF756" s="775"/>
      <c r="OPG756" s="775"/>
      <c r="OPH756" s="775"/>
      <c r="OPI756" s="775"/>
      <c r="OPJ756" s="775"/>
      <c r="OPK756" s="775"/>
      <c r="OPL756" s="775"/>
      <c r="OPM756" s="775"/>
      <c r="OPN756" s="775"/>
      <c r="OPO756" s="775"/>
      <c r="OPP756" s="775"/>
      <c r="OPQ756" s="775"/>
      <c r="OPR756" s="775"/>
      <c r="OPS756" s="775"/>
      <c r="OPT756" s="775"/>
      <c r="OPU756" s="775"/>
      <c r="OPV756" s="775"/>
      <c r="OPW756" s="775"/>
      <c r="OPX756" s="775"/>
      <c r="OPY756" s="775"/>
      <c r="OPZ756" s="775"/>
      <c r="OQA756" s="775"/>
      <c r="OQB756" s="775"/>
      <c r="OQC756" s="775"/>
      <c r="OQD756" s="775"/>
      <c r="OQE756" s="775"/>
      <c r="OQF756" s="775"/>
      <c r="OQG756" s="775"/>
      <c r="OQH756" s="775"/>
      <c r="OQI756" s="775"/>
      <c r="OQJ756" s="775"/>
      <c r="OQK756" s="775"/>
      <c r="OQL756" s="775"/>
      <c r="OQM756" s="775"/>
      <c r="OQN756" s="775"/>
      <c r="OQO756" s="775"/>
      <c r="OQP756" s="775"/>
      <c r="OQQ756" s="775"/>
      <c r="OQR756" s="775"/>
      <c r="OQS756" s="775"/>
      <c r="OQT756" s="775"/>
      <c r="OQU756" s="775"/>
      <c r="OQV756" s="775"/>
      <c r="OQW756" s="775"/>
      <c r="OQX756" s="775"/>
      <c r="OQY756" s="775"/>
      <c r="OQZ756" s="775"/>
      <c r="ORA756" s="775"/>
      <c r="ORB756" s="775"/>
      <c r="ORC756" s="775"/>
      <c r="ORD756" s="775"/>
      <c r="ORE756" s="775"/>
      <c r="ORF756" s="775"/>
      <c r="ORG756" s="775"/>
      <c r="ORH756" s="775"/>
      <c r="ORI756" s="775"/>
      <c r="ORJ756" s="775"/>
      <c r="ORK756" s="775"/>
      <c r="ORL756" s="775"/>
      <c r="ORM756" s="775"/>
      <c r="ORN756" s="775"/>
      <c r="ORO756" s="775"/>
      <c r="ORP756" s="775"/>
      <c r="ORQ756" s="775"/>
      <c r="ORR756" s="775"/>
      <c r="ORS756" s="775"/>
      <c r="ORT756" s="775"/>
      <c r="ORU756" s="775"/>
      <c r="ORV756" s="775"/>
      <c r="ORW756" s="775"/>
      <c r="ORX756" s="775"/>
      <c r="ORY756" s="775"/>
      <c r="ORZ756" s="775"/>
      <c r="OSA756" s="775"/>
      <c r="OSB756" s="775"/>
      <c r="OSC756" s="775"/>
      <c r="OSD756" s="775"/>
      <c r="OSE756" s="775"/>
      <c r="OSF756" s="775"/>
      <c r="OSG756" s="775"/>
      <c r="OSH756" s="775"/>
      <c r="OSI756" s="775"/>
      <c r="OSJ756" s="775"/>
      <c r="OSK756" s="775"/>
      <c r="OSL756" s="775"/>
      <c r="OSM756" s="775"/>
      <c r="OSN756" s="775"/>
      <c r="OSO756" s="775"/>
      <c r="OSP756" s="775"/>
      <c r="OSQ756" s="775"/>
      <c r="OSR756" s="775"/>
      <c r="OSS756" s="775"/>
      <c r="OST756" s="775"/>
      <c r="OSU756" s="775"/>
      <c r="OSV756" s="775"/>
      <c r="OSW756" s="775"/>
      <c r="OSX756" s="775"/>
      <c r="OSY756" s="775"/>
      <c r="OSZ756" s="775"/>
      <c r="OTA756" s="775"/>
      <c r="OTB756" s="775"/>
      <c r="OTC756" s="775"/>
      <c r="OTD756" s="775"/>
      <c r="OTE756" s="775"/>
      <c r="OTF756" s="775"/>
      <c r="OTG756" s="775"/>
      <c r="OTH756" s="775"/>
      <c r="OTI756" s="775"/>
      <c r="OTJ756" s="775"/>
      <c r="OTK756" s="775"/>
      <c r="OTL756" s="775"/>
      <c r="OTM756" s="775"/>
      <c r="OTN756" s="775"/>
      <c r="OTO756" s="775"/>
      <c r="OTP756" s="775"/>
      <c r="OTQ756" s="775"/>
      <c r="OTR756" s="775"/>
      <c r="OTS756" s="775"/>
      <c r="OTT756" s="775"/>
      <c r="OTU756" s="775"/>
      <c r="OTV756" s="775"/>
      <c r="OTW756" s="775"/>
      <c r="OTX756" s="775"/>
      <c r="OTY756" s="775"/>
      <c r="OTZ756" s="775"/>
      <c r="OUA756" s="775"/>
      <c r="OUB756" s="775"/>
      <c r="OUC756" s="775"/>
      <c r="OUD756" s="775"/>
      <c r="OUE756" s="775"/>
      <c r="OUF756" s="775"/>
      <c r="OUG756" s="775"/>
      <c r="OUH756" s="775"/>
      <c r="OUI756" s="775"/>
      <c r="OUJ756" s="775"/>
      <c r="OUK756" s="775"/>
      <c r="OUL756" s="775"/>
      <c r="OUM756" s="775"/>
      <c r="OUN756" s="775"/>
      <c r="OUO756" s="775"/>
      <c r="OUP756" s="775"/>
      <c r="OUQ756" s="775"/>
      <c r="OUR756" s="775"/>
      <c r="OUS756" s="775"/>
      <c r="OUT756" s="775"/>
      <c r="OUU756" s="775"/>
      <c r="OUV756" s="775"/>
      <c r="OUW756" s="775"/>
      <c r="OUX756" s="775"/>
      <c r="OUY756" s="775"/>
      <c r="OUZ756" s="775"/>
      <c r="OVA756" s="775"/>
      <c r="OVB756" s="775"/>
      <c r="OVC756" s="775"/>
      <c r="OVD756" s="775"/>
      <c r="OVE756" s="775"/>
      <c r="OVF756" s="775"/>
      <c r="OVG756" s="775"/>
      <c r="OVH756" s="775"/>
      <c r="OVI756" s="775"/>
      <c r="OVJ756" s="775"/>
      <c r="OVK756" s="775"/>
      <c r="OVL756" s="775"/>
      <c r="OVM756" s="775"/>
      <c r="OVN756" s="775"/>
      <c r="OVO756" s="775"/>
      <c r="OVP756" s="775"/>
      <c r="OVQ756" s="775"/>
      <c r="OVR756" s="775"/>
      <c r="OVS756" s="775"/>
      <c r="OVT756" s="775"/>
      <c r="OVU756" s="775"/>
      <c r="OVV756" s="775"/>
      <c r="OVW756" s="775"/>
      <c r="OVX756" s="775"/>
      <c r="OVY756" s="775"/>
      <c r="OVZ756" s="775"/>
      <c r="OWA756" s="775"/>
      <c r="OWB756" s="775"/>
      <c r="OWC756" s="775"/>
      <c r="OWD756" s="775"/>
      <c r="OWE756" s="775"/>
      <c r="OWF756" s="775"/>
      <c r="OWG756" s="775"/>
      <c r="OWH756" s="775"/>
      <c r="OWI756" s="775"/>
      <c r="OWJ756" s="775"/>
      <c r="OWK756" s="775"/>
      <c r="OWL756" s="775"/>
      <c r="OWM756" s="775"/>
      <c r="OWN756" s="775"/>
      <c r="OWO756" s="775"/>
      <c r="OWP756" s="775"/>
      <c r="OWQ756" s="775"/>
      <c r="OWR756" s="775"/>
      <c r="OWS756" s="775"/>
      <c r="OWT756" s="775"/>
      <c r="OWU756" s="775"/>
      <c r="OWV756" s="775"/>
      <c r="OWW756" s="775"/>
      <c r="OWX756" s="775"/>
      <c r="OWY756" s="775"/>
      <c r="OWZ756" s="775"/>
      <c r="OXA756" s="775"/>
      <c r="OXB756" s="775"/>
      <c r="OXC756" s="775"/>
      <c r="OXD756" s="775"/>
      <c r="OXE756" s="775"/>
      <c r="OXF756" s="775"/>
      <c r="OXG756" s="775"/>
      <c r="OXH756" s="775"/>
      <c r="OXI756" s="775"/>
      <c r="OXJ756" s="775"/>
      <c r="OXK756" s="775"/>
      <c r="OXL756" s="775"/>
      <c r="OXM756" s="775"/>
      <c r="OXN756" s="775"/>
      <c r="OXO756" s="775"/>
      <c r="OXP756" s="775"/>
      <c r="OXQ756" s="775"/>
      <c r="OXR756" s="775"/>
      <c r="OXS756" s="775"/>
      <c r="OXT756" s="775"/>
      <c r="OXU756" s="775"/>
      <c r="OXV756" s="775"/>
      <c r="OXW756" s="775"/>
      <c r="OXX756" s="775"/>
      <c r="OXY756" s="775"/>
      <c r="OXZ756" s="775"/>
      <c r="OYA756" s="775"/>
      <c r="OYB756" s="775"/>
      <c r="OYC756" s="775"/>
      <c r="OYD756" s="775"/>
      <c r="OYE756" s="775"/>
      <c r="OYF756" s="775"/>
      <c r="OYG756" s="775"/>
      <c r="OYH756" s="775"/>
      <c r="OYI756" s="775"/>
      <c r="OYJ756" s="775"/>
      <c r="OYK756" s="775"/>
      <c r="OYL756" s="775"/>
      <c r="OYM756" s="775"/>
      <c r="OYN756" s="775"/>
      <c r="OYO756" s="775"/>
      <c r="OYP756" s="775"/>
      <c r="OYQ756" s="775"/>
      <c r="OYR756" s="775"/>
      <c r="OYS756" s="775"/>
      <c r="OYT756" s="775"/>
      <c r="OYU756" s="775"/>
      <c r="OYV756" s="775"/>
      <c r="OYW756" s="775"/>
      <c r="OYX756" s="775"/>
      <c r="OYY756" s="775"/>
      <c r="OYZ756" s="775"/>
      <c r="OZA756" s="775"/>
      <c r="OZB756" s="775"/>
      <c r="OZC756" s="775"/>
      <c r="OZD756" s="775"/>
      <c r="OZE756" s="775"/>
      <c r="OZF756" s="775"/>
      <c r="OZG756" s="775"/>
      <c r="OZH756" s="775"/>
      <c r="OZI756" s="775"/>
      <c r="OZJ756" s="775"/>
      <c r="OZK756" s="775"/>
      <c r="OZL756" s="775"/>
      <c r="OZM756" s="775"/>
      <c r="OZN756" s="775"/>
      <c r="OZO756" s="775"/>
      <c r="OZP756" s="775"/>
      <c r="OZQ756" s="775"/>
      <c r="OZR756" s="775"/>
      <c r="OZS756" s="775"/>
      <c r="OZT756" s="775"/>
      <c r="OZU756" s="775"/>
      <c r="OZV756" s="775"/>
      <c r="OZW756" s="775"/>
      <c r="OZX756" s="775"/>
      <c r="OZY756" s="775"/>
      <c r="OZZ756" s="775"/>
      <c r="PAA756" s="775"/>
      <c r="PAB756" s="775"/>
      <c r="PAC756" s="775"/>
      <c r="PAD756" s="775"/>
      <c r="PAE756" s="775"/>
      <c r="PAF756" s="775"/>
      <c r="PAG756" s="775"/>
      <c r="PAH756" s="775"/>
      <c r="PAI756" s="775"/>
      <c r="PAJ756" s="775"/>
      <c r="PAK756" s="775"/>
      <c r="PAL756" s="775"/>
      <c r="PAM756" s="775"/>
      <c r="PAN756" s="775"/>
      <c r="PAO756" s="775"/>
      <c r="PAP756" s="775"/>
      <c r="PAQ756" s="775"/>
      <c r="PAR756" s="775"/>
      <c r="PAS756" s="775"/>
      <c r="PAT756" s="775"/>
      <c r="PAU756" s="775"/>
      <c r="PAV756" s="775"/>
      <c r="PAW756" s="775"/>
      <c r="PAX756" s="775"/>
      <c r="PAY756" s="775"/>
      <c r="PAZ756" s="775"/>
      <c r="PBA756" s="775"/>
      <c r="PBB756" s="775"/>
      <c r="PBC756" s="775"/>
      <c r="PBD756" s="775"/>
      <c r="PBE756" s="775"/>
      <c r="PBF756" s="775"/>
      <c r="PBG756" s="775"/>
      <c r="PBH756" s="775"/>
      <c r="PBI756" s="775"/>
      <c r="PBJ756" s="775"/>
      <c r="PBK756" s="775"/>
      <c r="PBL756" s="775"/>
      <c r="PBM756" s="775"/>
      <c r="PBN756" s="775"/>
      <c r="PBO756" s="775"/>
      <c r="PBP756" s="775"/>
      <c r="PBQ756" s="775"/>
      <c r="PBR756" s="775"/>
      <c r="PBS756" s="775"/>
      <c r="PBT756" s="775"/>
      <c r="PBU756" s="775"/>
      <c r="PBV756" s="775"/>
      <c r="PBW756" s="775"/>
      <c r="PBX756" s="775"/>
      <c r="PBY756" s="775"/>
      <c r="PBZ756" s="775"/>
      <c r="PCA756" s="775"/>
      <c r="PCB756" s="775"/>
      <c r="PCC756" s="775"/>
      <c r="PCD756" s="775"/>
      <c r="PCE756" s="775"/>
      <c r="PCF756" s="775"/>
      <c r="PCG756" s="775"/>
      <c r="PCH756" s="775"/>
      <c r="PCI756" s="775"/>
      <c r="PCJ756" s="775"/>
      <c r="PCK756" s="775"/>
      <c r="PCL756" s="775"/>
      <c r="PCM756" s="775"/>
      <c r="PCN756" s="775"/>
      <c r="PCO756" s="775"/>
      <c r="PCP756" s="775"/>
      <c r="PCQ756" s="775"/>
      <c r="PCR756" s="775"/>
      <c r="PCS756" s="775"/>
      <c r="PCT756" s="775"/>
      <c r="PCU756" s="775"/>
      <c r="PCV756" s="775"/>
      <c r="PCW756" s="775"/>
      <c r="PCX756" s="775"/>
      <c r="PCY756" s="775"/>
      <c r="PCZ756" s="775"/>
      <c r="PDA756" s="775"/>
      <c r="PDB756" s="775"/>
      <c r="PDC756" s="775"/>
      <c r="PDD756" s="775"/>
      <c r="PDE756" s="775"/>
      <c r="PDF756" s="775"/>
      <c r="PDG756" s="775"/>
      <c r="PDH756" s="775"/>
      <c r="PDI756" s="775"/>
      <c r="PDJ756" s="775"/>
      <c r="PDK756" s="775"/>
      <c r="PDL756" s="775"/>
      <c r="PDM756" s="775"/>
      <c r="PDN756" s="775"/>
      <c r="PDO756" s="775"/>
      <c r="PDP756" s="775"/>
      <c r="PDQ756" s="775"/>
      <c r="PDR756" s="775"/>
      <c r="PDS756" s="775"/>
      <c r="PDT756" s="775"/>
      <c r="PDU756" s="775"/>
      <c r="PDV756" s="775"/>
      <c r="PDW756" s="775"/>
      <c r="PDX756" s="775"/>
      <c r="PDY756" s="775"/>
      <c r="PDZ756" s="775"/>
      <c r="PEA756" s="775"/>
      <c r="PEB756" s="775"/>
      <c r="PEC756" s="775"/>
      <c r="PED756" s="775"/>
      <c r="PEE756" s="775"/>
      <c r="PEF756" s="775"/>
      <c r="PEG756" s="775"/>
      <c r="PEH756" s="775"/>
      <c r="PEI756" s="775"/>
      <c r="PEJ756" s="775"/>
      <c r="PEK756" s="775"/>
      <c r="PEL756" s="775"/>
      <c r="PEM756" s="775"/>
      <c r="PEN756" s="775"/>
      <c r="PEO756" s="775"/>
      <c r="PEP756" s="775"/>
      <c r="PEQ756" s="775"/>
      <c r="PER756" s="775"/>
      <c r="PES756" s="775"/>
      <c r="PET756" s="775"/>
      <c r="PEU756" s="775"/>
      <c r="PEV756" s="775"/>
      <c r="PEW756" s="775"/>
      <c r="PEX756" s="775"/>
      <c r="PEY756" s="775"/>
      <c r="PEZ756" s="775"/>
      <c r="PFA756" s="775"/>
      <c r="PFB756" s="775"/>
      <c r="PFC756" s="775"/>
      <c r="PFD756" s="775"/>
      <c r="PFE756" s="775"/>
      <c r="PFF756" s="775"/>
      <c r="PFG756" s="775"/>
      <c r="PFH756" s="775"/>
      <c r="PFI756" s="775"/>
      <c r="PFJ756" s="775"/>
      <c r="PFK756" s="775"/>
      <c r="PFL756" s="775"/>
      <c r="PFM756" s="775"/>
      <c r="PFN756" s="775"/>
      <c r="PFO756" s="775"/>
      <c r="PFP756" s="775"/>
      <c r="PFQ756" s="775"/>
      <c r="PFR756" s="775"/>
      <c r="PFS756" s="775"/>
      <c r="PFT756" s="775"/>
      <c r="PFU756" s="775"/>
      <c r="PFV756" s="775"/>
      <c r="PFW756" s="775"/>
      <c r="PFX756" s="775"/>
      <c r="PFY756" s="775"/>
      <c r="PFZ756" s="775"/>
      <c r="PGA756" s="775"/>
      <c r="PGB756" s="775"/>
      <c r="PGC756" s="775"/>
      <c r="PGD756" s="775"/>
      <c r="PGE756" s="775"/>
      <c r="PGF756" s="775"/>
      <c r="PGG756" s="775"/>
      <c r="PGH756" s="775"/>
      <c r="PGI756" s="775"/>
      <c r="PGJ756" s="775"/>
      <c r="PGK756" s="775"/>
      <c r="PGL756" s="775"/>
      <c r="PGM756" s="775"/>
      <c r="PGN756" s="775"/>
      <c r="PGO756" s="775"/>
      <c r="PGP756" s="775"/>
      <c r="PGQ756" s="775"/>
      <c r="PGR756" s="775"/>
      <c r="PGS756" s="775"/>
      <c r="PGT756" s="775"/>
      <c r="PGU756" s="775"/>
      <c r="PGV756" s="775"/>
      <c r="PGW756" s="775"/>
      <c r="PGX756" s="775"/>
      <c r="PGY756" s="775"/>
      <c r="PGZ756" s="775"/>
      <c r="PHA756" s="775"/>
      <c r="PHB756" s="775"/>
      <c r="PHC756" s="775"/>
      <c r="PHD756" s="775"/>
      <c r="PHE756" s="775"/>
      <c r="PHF756" s="775"/>
      <c r="PHG756" s="775"/>
      <c r="PHH756" s="775"/>
      <c r="PHI756" s="775"/>
      <c r="PHJ756" s="775"/>
      <c r="PHK756" s="775"/>
      <c r="PHL756" s="775"/>
      <c r="PHM756" s="775"/>
      <c r="PHN756" s="775"/>
      <c r="PHO756" s="775"/>
      <c r="PHP756" s="775"/>
      <c r="PHQ756" s="775"/>
      <c r="PHR756" s="775"/>
      <c r="PHS756" s="775"/>
      <c r="PHT756" s="775"/>
      <c r="PHU756" s="775"/>
      <c r="PHV756" s="775"/>
      <c r="PHW756" s="775"/>
      <c r="PHX756" s="775"/>
      <c r="PHY756" s="775"/>
      <c r="PHZ756" s="775"/>
      <c r="PIA756" s="775"/>
      <c r="PIB756" s="775"/>
      <c r="PIC756" s="775"/>
      <c r="PID756" s="775"/>
      <c r="PIE756" s="775"/>
      <c r="PIF756" s="775"/>
      <c r="PIG756" s="775"/>
      <c r="PIH756" s="775"/>
      <c r="PII756" s="775"/>
      <c r="PIJ756" s="775"/>
      <c r="PIK756" s="775"/>
      <c r="PIL756" s="775"/>
      <c r="PIM756" s="775"/>
      <c r="PIN756" s="775"/>
      <c r="PIO756" s="775"/>
      <c r="PIP756" s="775"/>
      <c r="PIQ756" s="775"/>
      <c r="PIR756" s="775"/>
      <c r="PIS756" s="775"/>
      <c r="PIT756" s="775"/>
      <c r="PIU756" s="775"/>
      <c r="PIV756" s="775"/>
      <c r="PIW756" s="775"/>
      <c r="PIX756" s="775"/>
      <c r="PIY756" s="775"/>
      <c r="PIZ756" s="775"/>
      <c r="PJA756" s="775"/>
      <c r="PJB756" s="775"/>
      <c r="PJC756" s="775"/>
      <c r="PJD756" s="775"/>
      <c r="PJE756" s="775"/>
      <c r="PJF756" s="775"/>
      <c r="PJG756" s="775"/>
      <c r="PJH756" s="775"/>
      <c r="PJI756" s="775"/>
      <c r="PJJ756" s="775"/>
      <c r="PJK756" s="775"/>
      <c r="PJL756" s="775"/>
      <c r="PJM756" s="775"/>
      <c r="PJN756" s="775"/>
      <c r="PJO756" s="775"/>
      <c r="PJP756" s="775"/>
      <c r="PJQ756" s="775"/>
      <c r="PJR756" s="775"/>
      <c r="PJS756" s="775"/>
      <c r="PJT756" s="775"/>
      <c r="PJU756" s="775"/>
      <c r="PJV756" s="775"/>
      <c r="PJW756" s="775"/>
      <c r="PJX756" s="775"/>
      <c r="PJY756" s="775"/>
      <c r="PJZ756" s="775"/>
      <c r="PKA756" s="775"/>
      <c r="PKB756" s="775"/>
      <c r="PKC756" s="775"/>
      <c r="PKD756" s="775"/>
      <c r="PKE756" s="775"/>
      <c r="PKF756" s="775"/>
      <c r="PKG756" s="775"/>
      <c r="PKH756" s="775"/>
      <c r="PKI756" s="775"/>
      <c r="PKJ756" s="775"/>
      <c r="PKK756" s="775"/>
      <c r="PKL756" s="775"/>
      <c r="PKM756" s="775"/>
      <c r="PKN756" s="775"/>
      <c r="PKO756" s="775"/>
      <c r="PKP756" s="775"/>
      <c r="PKQ756" s="775"/>
      <c r="PKR756" s="775"/>
      <c r="PKS756" s="775"/>
      <c r="PKT756" s="775"/>
      <c r="PKU756" s="775"/>
      <c r="PKV756" s="775"/>
      <c r="PKW756" s="775"/>
      <c r="PKX756" s="775"/>
      <c r="PKY756" s="775"/>
      <c r="PKZ756" s="775"/>
      <c r="PLA756" s="775"/>
      <c r="PLB756" s="775"/>
      <c r="PLC756" s="775"/>
      <c r="PLD756" s="775"/>
      <c r="PLE756" s="775"/>
      <c r="PLF756" s="775"/>
      <c r="PLG756" s="775"/>
      <c r="PLH756" s="775"/>
      <c r="PLI756" s="775"/>
      <c r="PLJ756" s="775"/>
      <c r="PLK756" s="775"/>
      <c r="PLL756" s="775"/>
      <c r="PLM756" s="775"/>
      <c r="PLN756" s="775"/>
      <c r="PLO756" s="775"/>
      <c r="PLP756" s="775"/>
      <c r="PLQ756" s="775"/>
      <c r="PLR756" s="775"/>
      <c r="PLS756" s="775"/>
      <c r="PLT756" s="775"/>
      <c r="PLU756" s="775"/>
      <c r="PLV756" s="775"/>
      <c r="PLW756" s="775"/>
      <c r="PLX756" s="775"/>
      <c r="PLY756" s="775"/>
      <c r="PLZ756" s="775"/>
      <c r="PMA756" s="775"/>
      <c r="PMB756" s="775"/>
      <c r="PMC756" s="775"/>
      <c r="PMD756" s="775"/>
      <c r="PME756" s="775"/>
      <c r="PMF756" s="775"/>
      <c r="PMG756" s="775"/>
      <c r="PMH756" s="775"/>
      <c r="PMI756" s="775"/>
      <c r="PMJ756" s="775"/>
      <c r="PMK756" s="775"/>
      <c r="PML756" s="775"/>
      <c r="PMM756" s="775"/>
      <c r="PMN756" s="775"/>
      <c r="PMO756" s="775"/>
      <c r="PMP756" s="775"/>
      <c r="PMQ756" s="775"/>
      <c r="PMR756" s="775"/>
      <c r="PMS756" s="775"/>
      <c r="PMT756" s="775"/>
      <c r="PMU756" s="775"/>
      <c r="PMV756" s="775"/>
      <c r="PMW756" s="775"/>
      <c r="PMX756" s="775"/>
      <c r="PMY756" s="775"/>
      <c r="PMZ756" s="775"/>
      <c r="PNA756" s="775"/>
      <c r="PNB756" s="775"/>
      <c r="PNC756" s="775"/>
      <c r="PND756" s="775"/>
      <c r="PNE756" s="775"/>
      <c r="PNF756" s="775"/>
      <c r="PNG756" s="775"/>
      <c r="PNH756" s="775"/>
      <c r="PNI756" s="775"/>
      <c r="PNJ756" s="775"/>
      <c r="PNK756" s="775"/>
      <c r="PNL756" s="775"/>
      <c r="PNM756" s="775"/>
      <c r="PNN756" s="775"/>
      <c r="PNO756" s="775"/>
      <c r="PNP756" s="775"/>
      <c r="PNQ756" s="775"/>
      <c r="PNR756" s="775"/>
      <c r="PNS756" s="775"/>
      <c r="PNT756" s="775"/>
      <c r="PNU756" s="775"/>
      <c r="PNV756" s="775"/>
      <c r="PNW756" s="775"/>
      <c r="PNX756" s="775"/>
      <c r="PNY756" s="775"/>
      <c r="PNZ756" s="775"/>
      <c r="POA756" s="775"/>
      <c r="POB756" s="775"/>
      <c r="POC756" s="775"/>
      <c r="POD756" s="775"/>
      <c r="POE756" s="775"/>
      <c r="POF756" s="775"/>
      <c r="POG756" s="775"/>
      <c r="POH756" s="775"/>
      <c r="POI756" s="775"/>
      <c r="POJ756" s="775"/>
      <c r="POK756" s="775"/>
      <c r="POL756" s="775"/>
      <c r="POM756" s="775"/>
      <c r="PON756" s="775"/>
      <c r="POO756" s="775"/>
      <c r="POP756" s="775"/>
      <c r="POQ756" s="775"/>
      <c r="POR756" s="775"/>
      <c r="POS756" s="775"/>
      <c r="POT756" s="775"/>
      <c r="POU756" s="775"/>
      <c r="POV756" s="775"/>
      <c r="POW756" s="775"/>
      <c r="POX756" s="775"/>
      <c r="POY756" s="775"/>
      <c r="POZ756" s="775"/>
      <c r="PPA756" s="775"/>
      <c r="PPB756" s="775"/>
      <c r="PPC756" s="775"/>
      <c r="PPD756" s="775"/>
      <c r="PPE756" s="775"/>
      <c r="PPF756" s="775"/>
      <c r="PPG756" s="775"/>
      <c r="PPH756" s="775"/>
      <c r="PPI756" s="775"/>
      <c r="PPJ756" s="775"/>
      <c r="PPK756" s="775"/>
      <c r="PPL756" s="775"/>
      <c r="PPM756" s="775"/>
      <c r="PPN756" s="775"/>
      <c r="PPO756" s="775"/>
      <c r="PPP756" s="775"/>
      <c r="PPQ756" s="775"/>
      <c r="PPR756" s="775"/>
      <c r="PPS756" s="775"/>
      <c r="PPT756" s="775"/>
      <c r="PPU756" s="775"/>
      <c r="PPV756" s="775"/>
      <c r="PPW756" s="775"/>
      <c r="PPX756" s="775"/>
      <c r="PPY756" s="775"/>
      <c r="PPZ756" s="775"/>
      <c r="PQA756" s="775"/>
      <c r="PQB756" s="775"/>
      <c r="PQC756" s="775"/>
      <c r="PQD756" s="775"/>
      <c r="PQE756" s="775"/>
      <c r="PQF756" s="775"/>
      <c r="PQG756" s="775"/>
      <c r="PQH756" s="775"/>
      <c r="PQI756" s="775"/>
      <c r="PQJ756" s="775"/>
      <c r="PQK756" s="775"/>
      <c r="PQL756" s="775"/>
      <c r="PQM756" s="775"/>
      <c r="PQN756" s="775"/>
      <c r="PQO756" s="775"/>
      <c r="PQP756" s="775"/>
      <c r="PQQ756" s="775"/>
      <c r="PQR756" s="775"/>
      <c r="PQS756" s="775"/>
      <c r="PQT756" s="775"/>
      <c r="PQU756" s="775"/>
      <c r="PQV756" s="775"/>
      <c r="PQW756" s="775"/>
      <c r="PQX756" s="775"/>
      <c r="PQY756" s="775"/>
      <c r="PQZ756" s="775"/>
      <c r="PRA756" s="775"/>
      <c r="PRB756" s="775"/>
      <c r="PRC756" s="775"/>
      <c r="PRD756" s="775"/>
      <c r="PRE756" s="775"/>
      <c r="PRF756" s="775"/>
      <c r="PRG756" s="775"/>
      <c r="PRH756" s="775"/>
      <c r="PRI756" s="775"/>
      <c r="PRJ756" s="775"/>
      <c r="PRK756" s="775"/>
      <c r="PRL756" s="775"/>
      <c r="PRM756" s="775"/>
      <c r="PRN756" s="775"/>
      <c r="PRO756" s="775"/>
      <c r="PRP756" s="775"/>
      <c r="PRQ756" s="775"/>
      <c r="PRR756" s="775"/>
      <c r="PRS756" s="775"/>
      <c r="PRT756" s="775"/>
      <c r="PRU756" s="775"/>
      <c r="PRV756" s="775"/>
      <c r="PRW756" s="775"/>
      <c r="PRX756" s="775"/>
      <c r="PRY756" s="775"/>
      <c r="PRZ756" s="775"/>
      <c r="PSA756" s="775"/>
      <c r="PSB756" s="775"/>
      <c r="PSC756" s="775"/>
      <c r="PSD756" s="775"/>
      <c r="PSE756" s="775"/>
      <c r="PSF756" s="775"/>
      <c r="PSG756" s="775"/>
      <c r="PSH756" s="775"/>
      <c r="PSI756" s="775"/>
      <c r="PSJ756" s="775"/>
      <c r="PSK756" s="775"/>
      <c r="PSL756" s="775"/>
      <c r="PSM756" s="775"/>
      <c r="PSN756" s="775"/>
      <c r="PSO756" s="775"/>
      <c r="PSP756" s="775"/>
      <c r="PSQ756" s="775"/>
      <c r="PSR756" s="775"/>
      <c r="PSS756" s="775"/>
      <c r="PST756" s="775"/>
      <c r="PSU756" s="775"/>
      <c r="PSV756" s="775"/>
      <c r="PSW756" s="775"/>
      <c r="PSX756" s="775"/>
      <c r="PSY756" s="775"/>
      <c r="PSZ756" s="775"/>
      <c r="PTA756" s="775"/>
      <c r="PTB756" s="775"/>
      <c r="PTC756" s="775"/>
      <c r="PTD756" s="775"/>
      <c r="PTE756" s="775"/>
      <c r="PTF756" s="775"/>
      <c r="PTG756" s="775"/>
      <c r="PTH756" s="775"/>
      <c r="PTI756" s="775"/>
      <c r="PTJ756" s="775"/>
      <c r="PTK756" s="775"/>
      <c r="PTL756" s="775"/>
      <c r="PTM756" s="775"/>
      <c r="PTN756" s="775"/>
      <c r="PTO756" s="775"/>
      <c r="PTP756" s="775"/>
      <c r="PTQ756" s="775"/>
      <c r="PTR756" s="775"/>
      <c r="PTS756" s="775"/>
      <c r="PTT756" s="775"/>
      <c r="PTU756" s="775"/>
      <c r="PTV756" s="775"/>
      <c r="PTW756" s="775"/>
      <c r="PTX756" s="775"/>
      <c r="PTY756" s="775"/>
      <c r="PTZ756" s="775"/>
      <c r="PUA756" s="775"/>
      <c r="PUB756" s="775"/>
      <c r="PUC756" s="775"/>
      <c r="PUD756" s="775"/>
      <c r="PUE756" s="775"/>
      <c r="PUF756" s="775"/>
      <c r="PUG756" s="775"/>
      <c r="PUH756" s="775"/>
      <c r="PUI756" s="775"/>
      <c r="PUJ756" s="775"/>
      <c r="PUK756" s="775"/>
      <c r="PUL756" s="775"/>
      <c r="PUM756" s="775"/>
      <c r="PUN756" s="775"/>
      <c r="PUO756" s="775"/>
      <c r="PUP756" s="775"/>
      <c r="PUQ756" s="775"/>
      <c r="PUR756" s="775"/>
      <c r="PUS756" s="775"/>
      <c r="PUT756" s="775"/>
      <c r="PUU756" s="775"/>
      <c r="PUV756" s="775"/>
      <c r="PUW756" s="775"/>
      <c r="PUX756" s="775"/>
      <c r="PUY756" s="775"/>
      <c r="PUZ756" s="775"/>
      <c r="PVA756" s="775"/>
      <c r="PVB756" s="775"/>
      <c r="PVC756" s="775"/>
      <c r="PVD756" s="775"/>
      <c r="PVE756" s="775"/>
      <c r="PVF756" s="775"/>
      <c r="PVG756" s="775"/>
      <c r="PVH756" s="775"/>
      <c r="PVI756" s="775"/>
      <c r="PVJ756" s="775"/>
      <c r="PVK756" s="775"/>
      <c r="PVL756" s="775"/>
      <c r="PVM756" s="775"/>
      <c r="PVN756" s="775"/>
      <c r="PVO756" s="775"/>
      <c r="PVP756" s="775"/>
      <c r="PVQ756" s="775"/>
      <c r="PVR756" s="775"/>
      <c r="PVS756" s="775"/>
      <c r="PVT756" s="775"/>
      <c r="PVU756" s="775"/>
      <c r="PVV756" s="775"/>
      <c r="PVW756" s="775"/>
      <c r="PVX756" s="775"/>
      <c r="PVY756" s="775"/>
      <c r="PVZ756" s="775"/>
      <c r="PWA756" s="775"/>
      <c r="PWB756" s="775"/>
      <c r="PWC756" s="775"/>
      <c r="PWD756" s="775"/>
      <c r="PWE756" s="775"/>
      <c r="PWF756" s="775"/>
      <c r="PWG756" s="775"/>
      <c r="PWH756" s="775"/>
      <c r="PWI756" s="775"/>
      <c r="PWJ756" s="775"/>
      <c r="PWK756" s="775"/>
      <c r="PWL756" s="775"/>
      <c r="PWM756" s="775"/>
      <c r="PWN756" s="775"/>
      <c r="PWO756" s="775"/>
      <c r="PWP756" s="775"/>
      <c r="PWQ756" s="775"/>
      <c r="PWR756" s="775"/>
      <c r="PWS756" s="775"/>
      <c r="PWT756" s="775"/>
      <c r="PWU756" s="775"/>
      <c r="PWV756" s="775"/>
      <c r="PWW756" s="775"/>
      <c r="PWX756" s="775"/>
      <c r="PWY756" s="775"/>
      <c r="PWZ756" s="775"/>
      <c r="PXA756" s="775"/>
      <c r="PXB756" s="775"/>
      <c r="PXC756" s="775"/>
      <c r="PXD756" s="775"/>
      <c r="PXE756" s="775"/>
      <c r="PXF756" s="775"/>
      <c r="PXG756" s="775"/>
      <c r="PXH756" s="775"/>
      <c r="PXI756" s="775"/>
      <c r="PXJ756" s="775"/>
      <c r="PXK756" s="775"/>
      <c r="PXL756" s="775"/>
      <c r="PXM756" s="775"/>
      <c r="PXN756" s="775"/>
      <c r="PXO756" s="775"/>
      <c r="PXP756" s="775"/>
      <c r="PXQ756" s="775"/>
      <c r="PXR756" s="775"/>
      <c r="PXS756" s="775"/>
      <c r="PXT756" s="775"/>
      <c r="PXU756" s="775"/>
      <c r="PXV756" s="775"/>
      <c r="PXW756" s="775"/>
      <c r="PXX756" s="775"/>
      <c r="PXY756" s="775"/>
      <c r="PXZ756" s="775"/>
      <c r="PYA756" s="775"/>
      <c r="PYB756" s="775"/>
      <c r="PYC756" s="775"/>
      <c r="PYD756" s="775"/>
      <c r="PYE756" s="775"/>
      <c r="PYF756" s="775"/>
      <c r="PYG756" s="775"/>
      <c r="PYH756" s="775"/>
      <c r="PYI756" s="775"/>
      <c r="PYJ756" s="775"/>
      <c r="PYK756" s="775"/>
      <c r="PYL756" s="775"/>
      <c r="PYM756" s="775"/>
      <c r="PYN756" s="775"/>
      <c r="PYO756" s="775"/>
      <c r="PYP756" s="775"/>
      <c r="PYQ756" s="775"/>
      <c r="PYR756" s="775"/>
      <c r="PYS756" s="775"/>
      <c r="PYT756" s="775"/>
      <c r="PYU756" s="775"/>
      <c r="PYV756" s="775"/>
      <c r="PYW756" s="775"/>
      <c r="PYX756" s="775"/>
      <c r="PYY756" s="775"/>
      <c r="PYZ756" s="775"/>
      <c r="PZA756" s="775"/>
      <c r="PZB756" s="775"/>
      <c r="PZC756" s="775"/>
      <c r="PZD756" s="775"/>
      <c r="PZE756" s="775"/>
      <c r="PZF756" s="775"/>
      <c r="PZG756" s="775"/>
      <c r="PZH756" s="775"/>
      <c r="PZI756" s="775"/>
      <c r="PZJ756" s="775"/>
      <c r="PZK756" s="775"/>
      <c r="PZL756" s="775"/>
      <c r="PZM756" s="775"/>
      <c r="PZN756" s="775"/>
      <c r="PZO756" s="775"/>
      <c r="PZP756" s="775"/>
      <c r="PZQ756" s="775"/>
      <c r="PZR756" s="775"/>
      <c r="PZS756" s="775"/>
      <c r="PZT756" s="775"/>
      <c r="PZU756" s="775"/>
      <c r="PZV756" s="775"/>
      <c r="PZW756" s="775"/>
      <c r="PZX756" s="775"/>
      <c r="PZY756" s="775"/>
      <c r="PZZ756" s="775"/>
      <c r="QAA756" s="775"/>
      <c r="QAB756" s="775"/>
      <c r="QAC756" s="775"/>
      <c r="QAD756" s="775"/>
      <c r="QAE756" s="775"/>
      <c r="QAF756" s="775"/>
      <c r="QAG756" s="775"/>
      <c r="QAH756" s="775"/>
      <c r="QAI756" s="775"/>
      <c r="QAJ756" s="775"/>
      <c r="QAK756" s="775"/>
      <c r="QAL756" s="775"/>
      <c r="QAM756" s="775"/>
      <c r="QAN756" s="775"/>
      <c r="QAO756" s="775"/>
      <c r="QAP756" s="775"/>
      <c r="QAQ756" s="775"/>
      <c r="QAR756" s="775"/>
      <c r="QAS756" s="775"/>
      <c r="QAT756" s="775"/>
      <c r="QAU756" s="775"/>
      <c r="QAV756" s="775"/>
      <c r="QAW756" s="775"/>
      <c r="QAX756" s="775"/>
      <c r="QAY756" s="775"/>
      <c r="QAZ756" s="775"/>
      <c r="QBA756" s="775"/>
      <c r="QBB756" s="775"/>
      <c r="QBC756" s="775"/>
      <c r="QBD756" s="775"/>
      <c r="QBE756" s="775"/>
      <c r="QBF756" s="775"/>
      <c r="QBG756" s="775"/>
      <c r="QBH756" s="775"/>
      <c r="QBI756" s="775"/>
      <c r="QBJ756" s="775"/>
      <c r="QBK756" s="775"/>
      <c r="QBL756" s="775"/>
      <c r="QBM756" s="775"/>
      <c r="QBN756" s="775"/>
      <c r="QBO756" s="775"/>
      <c r="QBP756" s="775"/>
      <c r="QBQ756" s="775"/>
      <c r="QBR756" s="775"/>
      <c r="QBS756" s="775"/>
      <c r="QBT756" s="775"/>
      <c r="QBU756" s="775"/>
      <c r="QBV756" s="775"/>
      <c r="QBW756" s="775"/>
      <c r="QBX756" s="775"/>
      <c r="QBY756" s="775"/>
      <c r="QBZ756" s="775"/>
      <c r="QCA756" s="775"/>
      <c r="QCB756" s="775"/>
      <c r="QCC756" s="775"/>
      <c r="QCD756" s="775"/>
      <c r="QCE756" s="775"/>
      <c r="QCF756" s="775"/>
      <c r="QCG756" s="775"/>
      <c r="QCH756" s="775"/>
      <c r="QCI756" s="775"/>
      <c r="QCJ756" s="775"/>
      <c r="QCK756" s="775"/>
      <c r="QCL756" s="775"/>
      <c r="QCM756" s="775"/>
      <c r="QCN756" s="775"/>
      <c r="QCO756" s="775"/>
      <c r="QCP756" s="775"/>
      <c r="QCQ756" s="775"/>
      <c r="QCR756" s="775"/>
      <c r="QCS756" s="775"/>
      <c r="QCT756" s="775"/>
      <c r="QCU756" s="775"/>
      <c r="QCV756" s="775"/>
      <c r="QCW756" s="775"/>
      <c r="QCX756" s="775"/>
      <c r="QCY756" s="775"/>
      <c r="QCZ756" s="775"/>
      <c r="QDA756" s="775"/>
      <c r="QDB756" s="775"/>
      <c r="QDC756" s="775"/>
      <c r="QDD756" s="775"/>
      <c r="QDE756" s="775"/>
      <c r="QDF756" s="775"/>
      <c r="QDG756" s="775"/>
      <c r="QDH756" s="775"/>
      <c r="QDI756" s="775"/>
      <c r="QDJ756" s="775"/>
      <c r="QDK756" s="775"/>
      <c r="QDL756" s="775"/>
      <c r="QDM756" s="775"/>
      <c r="QDN756" s="775"/>
      <c r="QDO756" s="775"/>
      <c r="QDP756" s="775"/>
      <c r="QDQ756" s="775"/>
      <c r="QDR756" s="775"/>
      <c r="QDS756" s="775"/>
      <c r="QDT756" s="775"/>
      <c r="QDU756" s="775"/>
      <c r="QDV756" s="775"/>
      <c r="QDW756" s="775"/>
      <c r="QDX756" s="775"/>
      <c r="QDY756" s="775"/>
      <c r="QDZ756" s="775"/>
      <c r="QEA756" s="775"/>
      <c r="QEB756" s="775"/>
      <c r="QEC756" s="775"/>
      <c r="QED756" s="775"/>
      <c r="QEE756" s="775"/>
      <c r="QEF756" s="775"/>
      <c r="QEG756" s="775"/>
      <c r="QEH756" s="775"/>
      <c r="QEI756" s="775"/>
      <c r="QEJ756" s="775"/>
      <c r="QEK756" s="775"/>
      <c r="QEL756" s="775"/>
      <c r="QEM756" s="775"/>
      <c r="QEN756" s="775"/>
      <c r="QEO756" s="775"/>
      <c r="QEP756" s="775"/>
      <c r="QEQ756" s="775"/>
      <c r="QER756" s="775"/>
      <c r="QES756" s="775"/>
      <c r="QET756" s="775"/>
      <c r="QEU756" s="775"/>
      <c r="QEV756" s="775"/>
      <c r="QEW756" s="775"/>
      <c r="QEX756" s="775"/>
      <c r="QEY756" s="775"/>
      <c r="QEZ756" s="775"/>
      <c r="QFA756" s="775"/>
      <c r="QFB756" s="775"/>
      <c r="QFC756" s="775"/>
      <c r="QFD756" s="775"/>
      <c r="QFE756" s="775"/>
      <c r="QFF756" s="775"/>
      <c r="QFG756" s="775"/>
      <c r="QFH756" s="775"/>
      <c r="QFI756" s="775"/>
      <c r="QFJ756" s="775"/>
      <c r="QFK756" s="775"/>
      <c r="QFL756" s="775"/>
      <c r="QFM756" s="775"/>
      <c r="QFN756" s="775"/>
      <c r="QFO756" s="775"/>
      <c r="QFP756" s="775"/>
      <c r="QFQ756" s="775"/>
      <c r="QFR756" s="775"/>
      <c r="QFS756" s="775"/>
      <c r="QFT756" s="775"/>
      <c r="QFU756" s="775"/>
      <c r="QFV756" s="775"/>
      <c r="QFW756" s="775"/>
      <c r="QFX756" s="775"/>
      <c r="QFY756" s="775"/>
      <c r="QFZ756" s="775"/>
      <c r="QGA756" s="775"/>
      <c r="QGB756" s="775"/>
      <c r="QGC756" s="775"/>
      <c r="QGD756" s="775"/>
      <c r="QGE756" s="775"/>
      <c r="QGF756" s="775"/>
      <c r="QGG756" s="775"/>
      <c r="QGH756" s="775"/>
      <c r="QGI756" s="775"/>
      <c r="QGJ756" s="775"/>
      <c r="QGK756" s="775"/>
      <c r="QGL756" s="775"/>
      <c r="QGM756" s="775"/>
      <c r="QGN756" s="775"/>
      <c r="QGO756" s="775"/>
      <c r="QGP756" s="775"/>
      <c r="QGQ756" s="775"/>
      <c r="QGR756" s="775"/>
      <c r="QGS756" s="775"/>
      <c r="QGT756" s="775"/>
      <c r="QGU756" s="775"/>
      <c r="QGV756" s="775"/>
      <c r="QGW756" s="775"/>
      <c r="QGX756" s="775"/>
      <c r="QGY756" s="775"/>
      <c r="QGZ756" s="775"/>
      <c r="QHA756" s="775"/>
      <c r="QHB756" s="775"/>
      <c r="QHC756" s="775"/>
      <c r="QHD756" s="775"/>
      <c r="QHE756" s="775"/>
      <c r="QHF756" s="775"/>
      <c r="QHG756" s="775"/>
      <c r="QHH756" s="775"/>
      <c r="QHI756" s="775"/>
      <c r="QHJ756" s="775"/>
      <c r="QHK756" s="775"/>
      <c r="QHL756" s="775"/>
      <c r="QHM756" s="775"/>
      <c r="QHN756" s="775"/>
      <c r="QHO756" s="775"/>
      <c r="QHP756" s="775"/>
      <c r="QHQ756" s="775"/>
      <c r="QHR756" s="775"/>
      <c r="QHS756" s="775"/>
      <c r="QHT756" s="775"/>
      <c r="QHU756" s="775"/>
      <c r="QHV756" s="775"/>
      <c r="QHW756" s="775"/>
      <c r="QHX756" s="775"/>
      <c r="QHY756" s="775"/>
      <c r="QHZ756" s="775"/>
      <c r="QIA756" s="775"/>
      <c r="QIB756" s="775"/>
      <c r="QIC756" s="775"/>
      <c r="QID756" s="775"/>
      <c r="QIE756" s="775"/>
      <c r="QIF756" s="775"/>
      <c r="QIG756" s="775"/>
      <c r="QIH756" s="775"/>
      <c r="QII756" s="775"/>
      <c r="QIJ756" s="775"/>
      <c r="QIK756" s="775"/>
      <c r="QIL756" s="775"/>
      <c r="QIM756" s="775"/>
      <c r="QIN756" s="775"/>
      <c r="QIO756" s="775"/>
      <c r="QIP756" s="775"/>
      <c r="QIQ756" s="775"/>
      <c r="QIR756" s="775"/>
      <c r="QIS756" s="775"/>
      <c r="QIT756" s="775"/>
      <c r="QIU756" s="775"/>
      <c r="QIV756" s="775"/>
      <c r="QIW756" s="775"/>
      <c r="QIX756" s="775"/>
      <c r="QIY756" s="775"/>
      <c r="QIZ756" s="775"/>
      <c r="QJA756" s="775"/>
      <c r="QJB756" s="775"/>
      <c r="QJC756" s="775"/>
      <c r="QJD756" s="775"/>
      <c r="QJE756" s="775"/>
      <c r="QJF756" s="775"/>
      <c r="QJG756" s="775"/>
      <c r="QJH756" s="775"/>
      <c r="QJI756" s="775"/>
      <c r="QJJ756" s="775"/>
      <c r="QJK756" s="775"/>
      <c r="QJL756" s="775"/>
      <c r="QJM756" s="775"/>
      <c r="QJN756" s="775"/>
      <c r="QJO756" s="775"/>
      <c r="QJP756" s="775"/>
      <c r="QJQ756" s="775"/>
      <c r="QJR756" s="775"/>
      <c r="QJS756" s="775"/>
      <c r="QJT756" s="775"/>
      <c r="QJU756" s="775"/>
      <c r="QJV756" s="775"/>
      <c r="QJW756" s="775"/>
      <c r="QJX756" s="775"/>
      <c r="QJY756" s="775"/>
      <c r="QJZ756" s="775"/>
      <c r="QKA756" s="775"/>
      <c r="QKB756" s="775"/>
      <c r="QKC756" s="775"/>
      <c r="QKD756" s="775"/>
      <c r="QKE756" s="775"/>
      <c r="QKF756" s="775"/>
      <c r="QKG756" s="775"/>
      <c r="QKH756" s="775"/>
      <c r="QKI756" s="775"/>
      <c r="QKJ756" s="775"/>
      <c r="QKK756" s="775"/>
      <c r="QKL756" s="775"/>
      <c r="QKM756" s="775"/>
      <c r="QKN756" s="775"/>
      <c r="QKO756" s="775"/>
      <c r="QKP756" s="775"/>
      <c r="QKQ756" s="775"/>
      <c r="QKR756" s="775"/>
      <c r="QKS756" s="775"/>
      <c r="QKT756" s="775"/>
      <c r="QKU756" s="775"/>
      <c r="QKV756" s="775"/>
      <c r="QKW756" s="775"/>
      <c r="QKX756" s="775"/>
      <c r="QKY756" s="775"/>
      <c r="QKZ756" s="775"/>
      <c r="QLA756" s="775"/>
      <c r="QLB756" s="775"/>
      <c r="QLC756" s="775"/>
      <c r="QLD756" s="775"/>
      <c r="QLE756" s="775"/>
      <c r="QLF756" s="775"/>
      <c r="QLG756" s="775"/>
      <c r="QLH756" s="775"/>
      <c r="QLI756" s="775"/>
      <c r="QLJ756" s="775"/>
      <c r="QLK756" s="775"/>
      <c r="QLL756" s="775"/>
      <c r="QLM756" s="775"/>
      <c r="QLN756" s="775"/>
      <c r="QLO756" s="775"/>
      <c r="QLP756" s="775"/>
      <c r="QLQ756" s="775"/>
      <c r="QLR756" s="775"/>
      <c r="QLS756" s="775"/>
      <c r="QLT756" s="775"/>
      <c r="QLU756" s="775"/>
      <c r="QLV756" s="775"/>
      <c r="QLW756" s="775"/>
      <c r="QLX756" s="775"/>
      <c r="QLY756" s="775"/>
      <c r="QLZ756" s="775"/>
      <c r="QMA756" s="775"/>
      <c r="QMB756" s="775"/>
      <c r="QMC756" s="775"/>
      <c r="QMD756" s="775"/>
      <c r="QME756" s="775"/>
      <c r="QMF756" s="775"/>
      <c r="QMG756" s="775"/>
      <c r="QMH756" s="775"/>
      <c r="QMI756" s="775"/>
      <c r="QMJ756" s="775"/>
      <c r="QMK756" s="775"/>
      <c r="QML756" s="775"/>
      <c r="QMM756" s="775"/>
      <c r="QMN756" s="775"/>
      <c r="QMO756" s="775"/>
      <c r="QMP756" s="775"/>
      <c r="QMQ756" s="775"/>
      <c r="QMR756" s="775"/>
      <c r="QMS756" s="775"/>
      <c r="QMT756" s="775"/>
      <c r="QMU756" s="775"/>
      <c r="QMV756" s="775"/>
      <c r="QMW756" s="775"/>
      <c r="QMX756" s="775"/>
      <c r="QMY756" s="775"/>
      <c r="QMZ756" s="775"/>
      <c r="QNA756" s="775"/>
      <c r="QNB756" s="775"/>
      <c r="QNC756" s="775"/>
      <c r="QND756" s="775"/>
      <c r="QNE756" s="775"/>
      <c r="QNF756" s="775"/>
      <c r="QNG756" s="775"/>
      <c r="QNH756" s="775"/>
      <c r="QNI756" s="775"/>
      <c r="QNJ756" s="775"/>
      <c r="QNK756" s="775"/>
      <c r="QNL756" s="775"/>
      <c r="QNM756" s="775"/>
      <c r="QNN756" s="775"/>
      <c r="QNO756" s="775"/>
      <c r="QNP756" s="775"/>
      <c r="QNQ756" s="775"/>
      <c r="QNR756" s="775"/>
      <c r="QNS756" s="775"/>
      <c r="QNT756" s="775"/>
      <c r="QNU756" s="775"/>
      <c r="QNV756" s="775"/>
      <c r="QNW756" s="775"/>
      <c r="QNX756" s="775"/>
      <c r="QNY756" s="775"/>
      <c r="QNZ756" s="775"/>
      <c r="QOA756" s="775"/>
      <c r="QOB756" s="775"/>
      <c r="QOC756" s="775"/>
      <c r="QOD756" s="775"/>
      <c r="QOE756" s="775"/>
      <c r="QOF756" s="775"/>
      <c r="QOG756" s="775"/>
      <c r="QOH756" s="775"/>
      <c r="QOI756" s="775"/>
      <c r="QOJ756" s="775"/>
      <c r="QOK756" s="775"/>
      <c r="QOL756" s="775"/>
      <c r="QOM756" s="775"/>
      <c r="QON756" s="775"/>
      <c r="QOO756" s="775"/>
      <c r="QOP756" s="775"/>
      <c r="QOQ756" s="775"/>
      <c r="QOR756" s="775"/>
      <c r="QOS756" s="775"/>
      <c r="QOT756" s="775"/>
      <c r="QOU756" s="775"/>
      <c r="QOV756" s="775"/>
      <c r="QOW756" s="775"/>
      <c r="QOX756" s="775"/>
      <c r="QOY756" s="775"/>
      <c r="QOZ756" s="775"/>
      <c r="QPA756" s="775"/>
      <c r="QPB756" s="775"/>
      <c r="QPC756" s="775"/>
      <c r="QPD756" s="775"/>
      <c r="QPE756" s="775"/>
      <c r="QPF756" s="775"/>
      <c r="QPG756" s="775"/>
      <c r="QPH756" s="775"/>
      <c r="QPI756" s="775"/>
      <c r="QPJ756" s="775"/>
      <c r="QPK756" s="775"/>
      <c r="QPL756" s="775"/>
      <c r="QPM756" s="775"/>
      <c r="QPN756" s="775"/>
      <c r="QPO756" s="775"/>
      <c r="QPP756" s="775"/>
      <c r="QPQ756" s="775"/>
      <c r="QPR756" s="775"/>
      <c r="QPS756" s="775"/>
      <c r="QPT756" s="775"/>
      <c r="QPU756" s="775"/>
      <c r="QPV756" s="775"/>
      <c r="QPW756" s="775"/>
      <c r="QPX756" s="775"/>
      <c r="QPY756" s="775"/>
      <c r="QPZ756" s="775"/>
      <c r="QQA756" s="775"/>
      <c r="QQB756" s="775"/>
      <c r="QQC756" s="775"/>
      <c r="QQD756" s="775"/>
      <c r="QQE756" s="775"/>
      <c r="QQF756" s="775"/>
      <c r="QQG756" s="775"/>
      <c r="QQH756" s="775"/>
      <c r="QQI756" s="775"/>
      <c r="QQJ756" s="775"/>
      <c r="QQK756" s="775"/>
      <c r="QQL756" s="775"/>
      <c r="QQM756" s="775"/>
      <c r="QQN756" s="775"/>
      <c r="QQO756" s="775"/>
      <c r="QQP756" s="775"/>
      <c r="QQQ756" s="775"/>
      <c r="QQR756" s="775"/>
      <c r="QQS756" s="775"/>
      <c r="QQT756" s="775"/>
      <c r="QQU756" s="775"/>
      <c r="QQV756" s="775"/>
      <c r="QQW756" s="775"/>
      <c r="QQX756" s="775"/>
      <c r="QQY756" s="775"/>
      <c r="QQZ756" s="775"/>
      <c r="QRA756" s="775"/>
      <c r="QRB756" s="775"/>
      <c r="QRC756" s="775"/>
      <c r="QRD756" s="775"/>
      <c r="QRE756" s="775"/>
      <c r="QRF756" s="775"/>
      <c r="QRG756" s="775"/>
      <c r="QRH756" s="775"/>
      <c r="QRI756" s="775"/>
      <c r="QRJ756" s="775"/>
      <c r="QRK756" s="775"/>
      <c r="QRL756" s="775"/>
      <c r="QRM756" s="775"/>
      <c r="QRN756" s="775"/>
      <c r="QRO756" s="775"/>
      <c r="QRP756" s="775"/>
      <c r="QRQ756" s="775"/>
      <c r="QRR756" s="775"/>
      <c r="QRS756" s="775"/>
      <c r="QRT756" s="775"/>
      <c r="QRU756" s="775"/>
      <c r="QRV756" s="775"/>
      <c r="QRW756" s="775"/>
      <c r="QRX756" s="775"/>
      <c r="QRY756" s="775"/>
      <c r="QRZ756" s="775"/>
      <c r="QSA756" s="775"/>
      <c r="QSB756" s="775"/>
      <c r="QSC756" s="775"/>
      <c r="QSD756" s="775"/>
      <c r="QSE756" s="775"/>
      <c r="QSF756" s="775"/>
      <c r="QSG756" s="775"/>
      <c r="QSH756" s="775"/>
      <c r="QSI756" s="775"/>
      <c r="QSJ756" s="775"/>
      <c r="QSK756" s="775"/>
      <c r="QSL756" s="775"/>
      <c r="QSM756" s="775"/>
      <c r="QSN756" s="775"/>
      <c r="QSO756" s="775"/>
      <c r="QSP756" s="775"/>
      <c r="QSQ756" s="775"/>
      <c r="QSR756" s="775"/>
      <c r="QSS756" s="775"/>
      <c r="QST756" s="775"/>
      <c r="QSU756" s="775"/>
      <c r="QSV756" s="775"/>
      <c r="QSW756" s="775"/>
      <c r="QSX756" s="775"/>
      <c r="QSY756" s="775"/>
      <c r="QSZ756" s="775"/>
      <c r="QTA756" s="775"/>
      <c r="QTB756" s="775"/>
      <c r="QTC756" s="775"/>
      <c r="QTD756" s="775"/>
      <c r="QTE756" s="775"/>
      <c r="QTF756" s="775"/>
      <c r="QTG756" s="775"/>
      <c r="QTH756" s="775"/>
      <c r="QTI756" s="775"/>
      <c r="QTJ756" s="775"/>
      <c r="QTK756" s="775"/>
      <c r="QTL756" s="775"/>
      <c r="QTM756" s="775"/>
      <c r="QTN756" s="775"/>
      <c r="QTO756" s="775"/>
      <c r="QTP756" s="775"/>
      <c r="QTQ756" s="775"/>
      <c r="QTR756" s="775"/>
      <c r="QTS756" s="775"/>
      <c r="QTT756" s="775"/>
      <c r="QTU756" s="775"/>
      <c r="QTV756" s="775"/>
      <c r="QTW756" s="775"/>
      <c r="QTX756" s="775"/>
      <c r="QTY756" s="775"/>
      <c r="QTZ756" s="775"/>
      <c r="QUA756" s="775"/>
      <c r="QUB756" s="775"/>
      <c r="QUC756" s="775"/>
      <c r="QUD756" s="775"/>
      <c r="QUE756" s="775"/>
      <c r="QUF756" s="775"/>
      <c r="QUG756" s="775"/>
      <c r="QUH756" s="775"/>
      <c r="QUI756" s="775"/>
      <c r="QUJ756" s="775"/>
      <c r="QUK756" s="775"/>
      <c r="QUL756" s="775"/>
      <c r="QUM756" s="775"/>
      <c r="QUN756" s="775"/>
      <c r="QUO756" s="775"/>
      <c r="QUP756" s="775"/>
      <c r="QUQ756" s="775"/>
      <c r="QUR756" s="775"/>
      <c r="QUS756" s="775"/>
      <c r="QUT756" s="775"/>
      <c r="QUU756" s="775"/>
      <c r="QUV756" s="775"/>
      <c r="QUW756" s="775"/>
      <c r="QUX756" s="775"/>
      <c r="QUY756" s="775"/>
      <c r="QUZ756" s="775"/>
      <c r="QVA756" s="775"/>
      <c r="QVB756" s="775"/>
      <c r="QVC756" s="775"/>
      <c r="QVD756" s="775"/>
      <c r="QVE756" s="775"/>
      <c r="QVF756" s="775"/>
      <c r="QVG756" s="775"/>
      <c r="QVH756" s="775"/>
      <c r="QVI756" s="775"/>
      <c r="QVJ756" s="775"/>
      <c r="QVK756" s="775"/>
      <c r="QVL756" s="775"/>
      <c r="QVM756" s="775"/>
      <c r="QVN756" s="775"/>
      <c r="QVO756" s="775"/>
      <c r="QVP756" s="775"/>
      <c r="QVQ756" s="775"/>
      <c r="QVR756" s="775"/>
      <c r="QVS756" s="775"/>
      <c r="QVT756" s="775"/>
      <c r="QVU756" s="775"/>
      <c r="QVV756" s="775"/>
      <c r="QVW756" s="775"/>
      <c r="QVX756" s="775"/>
      <c r="QVY756" s="775"/>
      <c r="QVZ756" s="775"/>
      <c r="QWA756" s="775"/>
      <c r="QWB756" s="775"/>
      <c r="QWC756" s="775"/>
      <c r="QWD756" s="775"/>
      <c r="QWE756" s="775"/>
      <c r="QWF756" s="775"/>
      <c r="QWG756" s="775"/>
      <c r="QWH756" s="775"/>
      <c r="QWI756" s="775"/>
      <c r="QWJ756" s="775"/>
      <c r="QWK756" s="775"/>
      <c r="QWL756" s="775"/>
      <c r="QWM756" s="775"/>
      <c r="QWN756" s="775"/>
      <c r="QWO756" s="775"/>
      <c r="QWP756" s="775"/>
      <c r="QWQ756" s="775"/>
      <c r="QWR756" s="775"/>
      <c r="QWS756" s="775"/>
      <c r="QWT756" s="775"/>
      <c r="QWU756" s="775"/>
      <c r="QWV756" s="775"/>
      <c r="QWW756" s="775"/>
      <c r="QWX756" s="775"/>
      <c r="QWY756" s="775"/>
      <c r="QWZ756" s="775"/>
      <c r="QXA756" s="775"/>
      <c r="QXB756" s="775"/>
      <c r="QXC756" s="775"/>
      <c r="QXD756" s="775"/>
      <c r="QXE756" s="775"/>
      <c r="QXF756" s="775"/>
      <c r="QXG756" s="775"/>
      <c r="QXH756" s="775"/>
      <c r="QXI756" s="775"/>
      <c r="QXJ756" s="775"/>
      <c r="QXK756" s="775"/>
      <c r="QXL756" s="775"/>
      <c r="QXM756" s="775"/>
      <c r="QXN756" s="775"/>
      <c r="QXO756" s="775"/>
      <c r="QXP756" s="775"/>
      <c r="QXQ756" s="775"/>
      <c r="QXR756" s="775"/>
      <c r="QXS756" s="775"/>
      <c r="QXT756" s="775"/>
      <c r="QXU756" s="775"/>
      <c r="QXV756" s="775"/>
      <c r="QXW756" s="775"/>
      <c r="QXX756" s="775"/>
      <c r="QXY756" s="775"/>
      <c r="QXZ756" s="775"/>
      <c r="QYA756" s="775"/>
      <c r="QYB756" s="775"/>
      <c r="QYC756" s="775"/>
      <c r="QYD756" s="775"/>
      <c r="QYE756" s="775"/>
      <c r="QYF756" s="775"/>
      <c r="QYG756" s="775"/>
      <c r="QYH756" s="775"/>
      <c r="QYI756" s="775"/>
      <c r="QYJ756" s="775"/>
      <c r="QYK756" s="775"/>
      <c r="QYL756" s="775"/>
      <c r="QYM756" s="775"/>
      <c r="QYN756" s="775"/>
      <c r="QYO756" s="775"/>
      <c r="QYP756" s="775"/>
      <c r="QYQ756" s="775"/>
      <c r="QYR756" s="775"/>
      <c r="QYS756" s="775"/>
      <c r="QYT756" s="775"/>
      <c r="QYU756" s="775"/>
      <c r="QYV756" s="775"/>
      <c r="QYW756" s="775"/>
      <c r="QYX756" s="775"/>
      <c r="QYY756" s="775"/>
      <c r="QYZ756" s="775"/>
      <c r="QZA756" s="775"/>
      <c r="QZB756" s="775"/>
      <c r="QZC756" s="775"/>
      <c r="QZD756" s="775"/>
      <c r="QZE756" s="775"/>
      <c r="QZF756" s="775"/>
      <c r="QZG756" s="775"/>
      <c r="QZH756" s="775"/>
      <c r="QZI756" s="775"/>
      <c r="QZJ756" s="775"/>
      <c r="QZK756" s="775"/>
      <c r="QZL756" s="775"/>
      <c r="QZM756" s="775"/>
      <c r="QZN756" s="775"/>
      <c r="QZO756" s="775"/>
      <c r="QZP756" s="775"/>
      <c r="QZQ756" s="775"/>
      <c r="QZR756" s="775"/>
      <c r="QZS756" s="775"/>
      <c r="QZT756" s="775"/>
      <c r="QZU756" s="775"/>
      <c r="QZV756" s="775"/>
      <c r="QZW756" s="775"/>
      <c r="QZX756" s="775"/>
      <c r="QZY756" s="775"/>
      <c r="QZZ756" s="775"/>
      <c r="RAA756" s="775"/>
      <c r="RAB756" s="775"/>
      <c r="RAC756" s="775"/>
      <c r="RAD756" s="775"/>
      <c r="RAE756" s="775"/>
      <c r="RAF756" s="775"/>
      <c r="RAG756" s="775"/>
      <c r="RAH756" s="775"/>
      <c r="RAI756" s="775"/>
      <c r="RAJ756" s="775"/>
      <c r="RAK756" s="775"/>
      <c r="RAL756" s="775"/>
      <c r="RAM756" s="775"/>
      <c r="RAN756" s="775"/>
      <c r="RAO756" s="775"/>
      <c r="RAP756" s="775"/>
      <c r="RAQ756" s="775"/>
      <c r="RAR756" s="775"/>
      <c r="RAS756" s="775"/>
      <c r="RAT756" s="775"/>
      <c r="RAU756" s="775"/>
      <c r="RAV756" s="775"/>
      <c r="RAW756" s="775"/>
      <c r="RAX756" s="775"/>
      <c r="RAY756" s="775"/>
      <c r="RAZ756" s="775"/>
      <c r="RBA756" s="775"/>
      <c r="RBB756" s="775"/>
      <c r="RBC756" s="775"/>
      <c r="RBD756" s="775"/>
      <c r="RBE756" s="775"/>
      <c r="RBF756" s="775"/>
      <c r="RBG756" s="775"/>
      <c r="RBH756" s="775"/>
      <c r="RBI756" s="775"/>
      <c r="RBJ756" s="775"/>
      <c r="RBK756" s="775"/>
      <c r="RBL756" s="775"/>
      <c r="RBM756" s="775"/>
      <c r="RBN756" s="775"/>
      <c r="RBO756" s="775"/>
      <c r="RBP756" s="775"/>
      <c r="RBQ756" s="775"/>
      <c r="RBR756" s="775"/>
      <c r="RBS756" s="775"/>
      <c r="RBT756" s="775"/>
      <c r="RBU756" s="775"/>
      <c r="RBV756" s="775"/>
      <c r="RBW756" s="775"/>
      <c r="RBX756" s="775"/>
      <c r="RBY756" s="775"/>
      <c r="RBZ756" s="775"/>
      <c r="RCA756" s="775"/>
      <c r="RCB756" s="775"/>
      <c r="RCC756" s="775"/>
      <c r="RCD756" s="775"/>
      <c r="RCE756" s="775"/>
      <c r="RCF756" s="775"/>
      <c r="RCG756" s="775"/>
      <c r="RCH756" s="775"/>
      <c r="RCI756" s="775"/>
      <c r="RCJ756" s="775"/>
      <c r="RCK756" s="775"/>
      <c r="RCL756" s="775"/>
      <c r="RCM756" s="775"/>
      <c r="RCN756" s="775"/>
      <c r="RCO756" s="775"/>
      <c r="RCP756" s="775"/>
      <c r="RCQ756" s="775"/>
      <c r="RCR756" s="775"/>
      <c r="RCS756" s="775"/>
      <c r="RCT756" s="775"/>
      <c r="RCU756" s="775"/>
      <c r="RCV756" s="775"/>
      <c r="RCW756" s="775"/>
      <c r="RCX756" s="775"/>
      <c r="RCY756" s="775"/>
      <c r="RCZ756" s="775"/>
      <c r="RDA756" s="775"/>
      <c r="RDB756" s="775"/>
      <c r="RDC756" s="775"/>
      <c r="RDD756" s="775"/>
      <c r="RDE756" s="775"/>
      <c r="RDF756" s="775"/>
      <c r="RDG756" s="775"/>
      <c r="RDH756" s="775"/>
      <c r="RDI756" s="775"/>
      <c r="RDJ756" s="775"/>
      <c r="RDK756" s="775"/>
      <c r="RDL756" s="775"/>
      <c r="RDM756" s="775"/>
      <c r="RDN756" s="775"/>
      <c r="RDO756" s="775"/>
      <c r="RDP756" s="775"/>
      <c r="RDQ756" s="775"/>
      <c r="RDR756" s="775"/>
      <c r="RDS756" s="775"/>
      <c r="RDT756" s="775"/>
      <c r="RDU756" s="775"/>
      <c r="RDV756" s="775"/>
      <c r="RDW756" s="775"/>
      <c r="RDX756" s="775"/>
      <c r="RDY756" s="775"/>
      <c r="RDZ756" s="775"/>
      <c r="REA756" s="775"/>
      <c r="REB756" s="775"/>
      <c r="REC756" s="775"/>
      <c r="RED756" s="775"/>
      <c r="REE756" s="775"/>
      <c r="REF756" s="775"/>
      <c r="REG756" s="775"/>
      <c r="REH756" s="775"/>
      <c r="REI756" s="775"/>
      <c r="REJ756" s="775"/>
      <c r="REK756" s="775"/>
      <c r="REL756" s="775"/>
      <c r="REM756" s="775"/>
      <c r="REN756" s="775"/>
      <c r="REO756" s="775"/>
      <c r="REP756" s="775"/>
      <c r="REQ756" s="775"/>
      <c r="RER756" s="775"/>
      <c r="RES756" s="775"/>
      <c r="RET756" s="775"/>
      <c r="REU756" s="775"/>
      <c r="REV756" s="775"/>
      <c r="REW756" s="775"/>
      <c r="REX756" s="775"/>
      <c r="REY756" s="775"/>
      <c r="REZ756" s="775"/>
      <c r="RFA756" s="775"/>
      <c r="RFB756" s="775"/>
      <c r="RFC756" s="775"/>
      <c r="RFD756" s="775"/>
      <c r="RFE756" s="775"/>
      <c r="RFF756" s="775"/>
      <c r="RFG756" s="775"/>
      <c r="RFH756" s="775"/>
      <c r="RFI756" s="775"/>
      <c r="RFJ756" s="775"/>
      <c r="RFK756" s="775"/>
      <c r="RFL756" s="775"/>
      <c r="RFM756" s="775"/>
      <c r="RFN756" s="775"/>
      <c r="RFO756" s="775"/>
      <c r="RFP756" s="775"/>
      <c r="RFQ756" s="775"/>
      <c r="RFR756" s="775"/>
      <c r="RFS756" s="775"/>
      <c r="RFT756" s="775"/>
      <c r="RFU756" s="775"/>
      <c r="RFV756" s="775"/>
      <c r="RFW756" s="775"/>
      <c r="RFX756" s="775"/>
      <c r="RFY756" s="775"/>
      <c r="RFZ756" s="775"/>
      <c r="RGA756" s="775"/>
      <c r="RGB756" s="775"/>
      <c r="RGC756" s="775"/>
      <c r="RGD756" s="775"/>
      <c r="RGE756" s="775"/>
      <c r="RGF756" s="775"/>
      <c r="RGG756" s="775"/>
      <c r="RGH756" s="775"/>
      <c r="RGI756" s="775"/>
      <c r="RGJ756" s="775"/>
      <c r="RGK756" s="775"/>
      <c r="RGL756" s="775"/>
      <c r="RGM756" s="775"/>
      <c r="RGN756" s="775"/>
      <c r="RGO756" s="775"/>
      <c r="RGP756" s="775"/>
      <c r="RGQ756" s="775"/>
      <c r="RGR756" s="775"/>
      <c r="RGS756" s="775"/>
      <c r="RGT756" s="775"/>
      <c r="RGU756" s="775"/>
      <c r="RGV756" s="775"/>
      <c r="RGW756" s="775"/>
      <c r="RGX756" s="775"/>
      <c r="RGY756" s="775"/>
      <c r="RGZ756" s="775"/>
      <c r="RHA756" s="775"/>
      <c r="RHB756" s="775"/>
      <c r="RHC756" s="775"/>
      <c r="RHD756" s="775"/>
      <c r="RHE756" s="775"/>
      <c r="RHF756" s="775"/>
      <c r="RHG756" s="775"/>
      <c r="RHH756" s="775"/>
      <c r="RHI756" s="775"/>
      <c r="RHJ756" s="775"/>
      <c r="RHK756" s="775"/>
      <c r="RHL756" s="775"/>
      <c r="RHM756" s="775"/>
      <c r="RHN756" s="775"/>
      <c r="RHO756" s="775"/>
      <c r="RHP756" s="775"/>
      <c r="RHQ756" s="775"/>
      <c r="RHR756" s="775"/>
      <c r="RHS756" s="775"/>
      <c r="RHT756" s="775"/>
      <c r="RHU756" s="775"/>
      <c r="RHV756" s="775"/>
      <c r="RHW756" s="775"/>
      <c r="RHX756" s="775"/>
      <c r="RHY756" s="775"/>
      <c r="RHZ756" s="775"/>
      <c r="RIA756" s="775"/>
      <c r="RIB756" s="775"/>
      <c r="RIC756" s="775"/>
      <c r="RID756" s="775"/>
      <c r="RIE756" s="775"/>
      <c r="RIF756" s="775"/>
      <c r="RIG756" s="775"/>
      <c r="RIH756" s="775"/>
      <c r="RII756" s="775"/>
      <c r="RIJ756" s="775"/>
      <c r="RIK756" s="775"/>
      <c r="RIL756" s="775"/>
      <c r="RIM756" s="775"/>
      <c r="RIN756" s="775"/>
      <c r="RIO756" s="775"/>
      <c r="RIP756" s="775"/>
      <c r="RIQ756" s="775"/>
      <c r="RIR756" s="775"/>
      <c r="RIS756" s="775"/>
      <c r="RIT756" s="775"/>
      <c r="RIU756" s="775"/>
      <c r="RIV756" s="775"/>
      <c r="RIW756" s="775"/>
      <c r="RIX756" s="775"/>
      <c r="RIY756" s="775"/>
      <c r="RIZ756" s="775"/>
      <c r="RJA756" s="775"/>
      <c r="RJB756" s="775"/>
      <c r="RJC756" s="775"/>
      <c r="RJD756" s="775"/>
      <c r="RJE756" s="775"/>
      <c r="RJF756" s="775"/>
      <c r="RJG756" s="775"/>
      <c r="RJH756" s="775"/>
      <c r="RJI756" s="775"/>
      <c r="RJJ756" s="775"/>
      <c r="RJK756" s="775"/>
      <c r="RJL756" s="775"/>
      <c r="RJM756" s="775"/>
      <c r="RJN756" s="775"/>
      <c r="RJO756" s="775"/>
      <c r="RJP756" s="775"/>
      <c r="RJQ756" s="775"/>
      <c r="RJR756" s="775"/>
      <c r="RJS756" s="775"/>
      <c r="RJT756" s="775"/>
      <c r="RJU756" s="775"/>
      <c r="RJV756" s="775"/>
      <c r="RJW756" s="775"/>
      <c r="RJX756" s="775"/>
      <c r="RJY756" s="775"/>
      <c r="RJZ756" s="775"/>
      <c r="RKA756" s="775"/>
      <c r="RKB756" s="775"/>
      <c r="RKC756" s="775"/>
      <c r="RKD756" s="775"/>
      <c r="RKE756" s="775"/>
      <c r="RKF756" s="775"/>
      <c r="RKG756" s="775"/>
      <c r="RKH756" s="775"/>
      <c r="RKI756" s="775"/>
      <c r="RKJ756" s="775"/>
      <c r="RKK756" s="775"/>
      <c r="RKL756" s="775"/>
      <c r="RKM756" s="775"/>
      <c r="RKN756" s="775"/>
      <c r="RKO756" s="775"/>
      <c r="RKP756" s="775"/>
      <c r="RKQ756" s="775"/>
      <c r="RKR756" s="775"/>
      <c r="RKS756" s="775"/>
      <c r="RKT756" s="775"/>
      <c r="RKU756" s="775"/>
      <c r="RKV756" s="775"/>
      <c r="RKW756" s="775"/>
      <c r="RKX756" s="775"/>
      <c r="RKY756" s="775"/>
      <c r="RKZ756" s="775"/>
      <c r="RLA756" s="775"/>
      <c r="RLB756" s="775"/>
      <c r="RLC756" s="775"/>
      <c r="RLD756" s="775"/>
      <c r="RLE756" s="775"/>
      <c r="RLF756" s="775"/>
      <c r="RLG756" s="775"/>
      <c r="RLH756" s="775"/>
      <c r="RLI756" s="775"/>
      <c r="RLJ756" s="775"/>
      <c r="RLK756" s="775"/>
      <c r="RLL756" s="775"/>
      <c r="RLM756" s="775"/>
      <c r="RLN756" s="775"/>
      <c r="RLO756" s="775"/>
      <c r="RLP756" s="775"/>
      <c r="RLQ756" s="775"/>
      <c r="RLR756" s="775"/>
      <c r="RLS756" s="775"/>
      <c r="RLT756" s="775"/>
      <c r="RLU756" s="775"/>
      <c r="RLV756" s="775"/>
      <c r="RLW756" s="775"/>
      <c r="RLX756" s="775"/>
      <c r="RLY756" s="775"/>
      <c r="RLZ756" s="775"/>
      <c r="RMA756" s="775"/>
      <c r="RMB756" s="775"/>
      <c r="RMC756" s="775"/>
      <c r="RMD756" s="775"/>
      <c r="RME756" s="775"/>
      <c r="RMF756" s="775"/>
      <c r="RMG756" s="775"/>
      <c r="RMH756" s="775"/>
      <c r="RMI756" s="775"/>
      <c r="RMJ756" s="775"/>
      <c r="RMK756" s="775"/>
      <c r="RML756" s="775"/>
      <c r="RMM756" s="775"/>
      <c r="RMN756" s="775"/>
      <c r="RMO756" s="775"/>
      <c r="RMP756" s="775"/>
      <c r="RMQ756" s="775"/>
      <c r="RMR756" s="775"/>
      <c r="RMS756" s="775"/>
      <c r="RMT756" s="775"/>
      <c r="RMU756" s="775"/>
      <c r="RMV756" s="775"/>
      <c r="RMW756" s="775"/>
      <c r="RMX756" s="775"/>
      <c r="RMY756" s="775"/>
      <c r="RMZ756" s="775"/>
      <c r="RNA756" s="775"/>
      <c r="RNB756" s="775"/>
      <c r="RNC756" s="775"/>
      <c r="RND756" s="775"/>
      <c r="RNE756" s="775"/>
      <c r="RNF756" s="775"/>
      <c r="RNG756" s="775"/>
      <c r="RNH756" s="775"/>
      <c r="RNI756" s="775"/>
      <c r="RNJ756" s="775"/>
      <c r="RNK756" s="775"/>
      <c r="RNL756" s="775"/>
      <c r="RNM756" s="775"/>
      <c r="RNN756" s="775"/>
      <c r="RNO756" s="775"/>
      <c r="RNP756" s="775"/>
      <c r="RNQ756" s="775"/>
      <c r="RNR756" s="775"/>
      <c r="RNS756" s="775"/>
      <c r="RNT756" s="775"/>
      <c r="RNU756" s="775"/>
      <c r="RNV756" s="775"/>
      <c r="RNW756" s="775"/>
      <c r="RNX756" s="775"/>
      <c r="RNY756" s="775"/>
      <c r="RNZ756" s="775"/>
      <c r="ROA756" s="775"/>
      <c r="ROB756" s="775"/>
      <c r="ROC756" s="775"/>
      <c r="ROD756" s="775"/>
      <c r="ROE756" s="775"/>
      <c r="ROF756" s="775"/>
      <c r="ROG756" s="775"/>
      <c r="ROH756" s="775"/>
      <c r="ROI756" s="775"/>
      <c r="ROJ756" s="775"/>
      <c r="ROK756" s="775"/>
      <c r="ROL756" s="775"/>
      <c r="ROM756" s="775"/>
      <c r="RON756" s="775"/>
      <c r="ROO756" s="775"/>
      <c r="ROP756" s="775"/>
      <c r="ROQ756" s="775"/>
      <c r="ROR756" s="775"/>
      <c r="ROS756" s="775"/>
      <c r="ROT756" s="775"/>
      <c r="ROU756" s="775"/>
      <c r="ROV756" s="775"/>
      <c r="ROW756" s="775"/>
      <c r="ROX756" s="775"/>
      <c r="ROY756" s="775"/>
      <c r="ROZ756" s="775"/>
      <c r="RPA756" s="775"/>
      <c r="RPB756" s="775"/>
      <c r="RPC756" s="775"/>
      <c r="RPD756" s="775"/>
      <c r="RPE756" s="775"/>
      <c r="RPF756" s="775"/>
      <c r="RPG756" s="775"/>
      <c r="RPH756" s="775"/>
      <c r="RPI756" s="775"/>
      <c r="RPJ756" s="775"/>
      <c r="RPK756" s="775"/>
      <c r="RPL756" s="775"/>
      <c r="RPM756" s="775"/>
      <c r="RPN756" s="775"/>
      <c r="RPO756" s="775"/>
      <c r="RPP756" s="775"/>
      <c r="RPQ756" s="775"/>
      <c r="RPR756" s="775"/>
      <c r="RPS756" s="775"/>
      <c r="RPT756" s="775"/>
      <c r="RPU756" s="775"/>
      <c r="RPV756" s="775"/>
      <c r="RPW756" s="775"/>
      <c r="RPX756" s="775"/>
      <c r="RPY756" s="775"/>
      <c r="RPZ756" s="775"/>
      <c r="RQA756" s="775"/>
      <c r="RQB756" s="775"/>
      <c r="RQC756" s="775"/>
      <c r="RQD756" s="775"/>
      <c r="RQE756" s="775"/>
      <c r="RQF756" s="775"/>
      <c r="RQG756" s="775"/>
      <c r="RQH756" s="775"/>
      <c r="RQI756" s="775"/>
      <c r="RQJ756" s="775"/>
      <c r="RQK756" s="775"/>
      <c r="RQL756" s="775"/>
      <c r="RQM756" s="775"/>
      <c r="RQN756" s="775"/>
      <c r="RQO756" s="775"/>
      <c r="RQP756" s="775"/>
      <c r="RQQ756" s="775"/>
      <c r="RQR756" s="775"/>
      <c r="RQS756" s="775"/>
      <c r="RQT756" s="775"/>
      <c r="RQU756" s="775"/>
      <c r="RQV756" s="775"/>
      <c r="RQW756" s="775"/>
      <c r="RQX756" s="775"/>
      <c r="RQY756" s="775"/>
      <c r="RQZ756" s="775"/>
      <c r="RRA756" s="775"/>
      <c r="RRB756" s="775"/>
      <c r="RRC756" s="775"/>
      <c r="RRD756" s="775"/>
      <c r="RRE756" s="775"/>
      <c r="RRF756" s="775"/>
      <c r="RRG756" s="775"/>
      <c r="RRH756" s="775"/>
      <c r="RRI756" s="775"/>
      <c r="RRJ756" s="775"/>
      <c r="RRK756" s="775"/>
      <c r="RRL756" s="775"/>
      <c r="RRM756" s="775"/>
      <c r="RRN756" s="775"/>
      <c r="RRO756" s="775"/>
      <c r="RRP756" s="775"/>
      <c r="RRQ756" s="775"/>
      <c r="RRR756" s="775"/>
      <c r="RRS756" s="775"/>
      <c r="RRT756" s="775"/>
      <c r="RRU756" s="775"/>
      <c r="RRV756" s="775"/>
      <c r="RRW756" s="775"/>
      <c r="RRX756" s="775"/>
      <c r="RRY756" s="775"/>
      <c r="RRZ756" s="775"/>
      <c r="RSA756" s="775"/>
      <c r="RSB756" s="775"/>
      <c r="RSC756" s="775"/>
      <c r="RSD756" s="775"/>
      <c r="RSE756" s="775"/>
      <c r="RSF756" s="775"/>
      <c r="RSG756" s="775"/>
      <c r="RSH756" s="775"/>
      <c r="RSI756" s="775"/>
      <c r="RSJ756" s="775"/>
      <c r="RSK756" s="775"/>
      <c r="RSL756" s="775"/>
      <c r="RSM756" s="775"/>
      <c r="RSN756" s="775"/>
      <c r="RSO756" s="775"/>
      <c r="RSP756" s="775"/>
      <c r="RSQ756" s="775"/>
      <c r="RSR756" s="775"/>
      <c r="RSS756" s="775"/>
      <c r="RST756" s="775"/>
      <c r="RSU756" s="775"/>
      <c r="RSV756" s="775"/>
      <c r="RSW756" s="775"/>
      <c r="RSX756" s="775"/>
      <c r="RSY756" s="775"/>
      <c r="RSZ756" s="775"/>
      <c r="RTA756" s="775"/>
      <c r="RTB756" s="775"/>
      <c r="RTC756" s="775"/>
      <c r="RTD756" s="775"/>
      <c r="RTE756" s="775"/>
      <c r="RTF756" s="775"/>
      <c r="RTG756" s="775"/>
      <c r="RTH756" s="775"/>
      <c r="RTI756" s="775"/>
      <c r="RTJ756" s="775"/>
      <c r="RTK756" s="775"/>
      <c r="RTL756" s="775"/>
      <c r="RTM756" s="775"/>
      <c r="RTN756" s="775"/>
      <c r="RTO756" s="775"/>
      <c r="RTP756" s="775"/>
      <c r="RTQ756" s="775"/>
      <c r="RTR756" s="775"/>
      <c r="RTS756" s="775"/>
      <c r="RTT756" s="775"/>
      <c r="RTU756" s="775"/>
      <c r="RTV756" s="775"/>
      <c r="RTW756" s="775"/>
      <c r="RTX756" s="775"/>
      <c r="RTY756" s="775"/>
      <c r="RTZ756" s="775"/>
      <c r="RUA756" s="775"/>
      <c r="RUB756" s="775"/>
      <c r="RUC756" s="775"/>
      <c r="RUD756" s="775"/>
      <c r="RUE756" s="775"/>
      <c r="RUF756" s="775"/>
      <c r="RUG756" s="775"/>
      <c r="RUH756" s="775"/>
      <c r="RUI756" s="775"/>
      <c r="RUJ756" s="775"/>
      <c r="RUK756" s="775"/>
      <c r="RUL756" s="775"/>
      <c r="RUM756" s="775"/>
      <c r="RUN756" s="775"/>
      <c r="RUO756" s="775"/>
      <c r="RUP756" s="775"/>
      <c r="RUQ756" s="775"/>
      <c r="RUR756" s="775"/>
      <c r="RUS756" s="775"/>
      <c r="RUT756" s="775"/>
      <c r="RUU756" s="775"/>
      <c r="RUV756" s="775"/>
      <c r="RUW756" s="775"/>
      <c r="RUX756" s="775"/>
      <c r="RUY756" s="775"/>
      <c r="RUZ756" s="775"/>
      <c r="RVA756" s="775"/>
      <c r="RVB756" s="775"/>
      <c r="RVC756" s="775"/>
      <c r="RVD756" s="775"/>
      <c r="RVE756" s="775"/>
      <c r="RVF756" s="775"/>
      <c r="RVG756" s="775"/>
      <c r="RVH756" s="775"/>
      <c r="RVI756" s="775"/>
      <c r="RVJ756" s="775"/>
      <c r="RVK756" s="775"/>
      <c r="RVL756" s="775"/>
      <c r="RVM756" s="775"/>
      <c r="RVN756" s="775"/>
      <c r="RVO756" s="775"/>
      <c r="RVP756" s="775"/>
      <c r="RVQ756" s="775"/>
      <c r="RVR756" s="775"/>
      <c r="RVS756" s="775"/>
      <c r="RVT756" s="775"/>
      <c r="RVU756" s="775"/>
      <c r="RVV756" s="775"/>
      <c r="RVW756" s="775"/>
      <c r="RVX756" s="775"/>
      <c r="RVY756" s="775"/>
      <c r="RVZ756" s="775"/>
      <c r="RWA756" s="775"/>
      <c r="RWB756" s="775"/>
      <c r="RWC756" s="775"/>
      <c r="RWD756" s="775"/>
      <c r="RWE756" s="775"/>
      <c r="RWF756" s="775"/>
      <c r="RWG756" s="775"/>
      <c r="RWH756" s="775"/>
      <c r="RWI756" s="775"/>
      <c r="RWJ756" s="775"/>
      <c r="RWK756" s="775"/>
      <c r="RWL756" s="775"/>
      <c r="RWM756" s="775"/>
      <c r="RWN756" s="775"/>
      <c r="RWO756" s="775"/>
      <c r="RWP756" s="775"/>
      <c r="RWQ756" s="775"/>
      <c r="RWR756" s="775"/>
      <c r="RWS756" s="775"/>
      <c r="RWT756" s="775"/>
      <c r="RWU756" s="775"/>
      <c r="RWV756" s="775"/>
      <c r="RWW756" s="775"/>
      <c r="RWX756" s="775"/>
      <c r="RWY756" s="775"/>
      <c r="RWZ756" s="775"/>
      <c r="RXA756" s="775"/>
      <c r="RXB756" s="775"/>
      <c r="RXC756" s="775"/>
      <c r="RXD756" s="775"/>
      <c r="RXE756" s="775"/>
      <c r="RXF756" s="775"/>
      <c r="RXG756" s="775"/>
      <c r="RXH756" s="775"/>
      <c r="RXI756" s="775"/>
      <c r="RXJ756" s="775"/>
      <c r="RXK756" s="775"/>
      <c r="RXL756" s="775"/>
      <c r="RXM756" s="775"/>
      <c r="RXN756" s="775"/>
      <c r="RXO756" s="775"/>
      <c r="RXP756" s="775"/>
      <c r="RXQ756" s="775"/>
      <c r="RXR756" s="775"/>
      <c r="RXS756" s="775"/>
      <c r="RXT756" s="775"/>
      <c r="RXU756" s="775"/>
      <c r="RXV756" s="775"/>
      <c r="RXW756" s="775"/>
      <c r="RXX756" s="775"/>
      <c r="RXY756" s="775"/>
      <c r="RXZ756" s="775"/>
      <c r="RYA756" s="775"/>
      <c r="RYB756" s="775"/>
      <c r="RYC756" s="775"/>
      <c r="RYD756" s="775"/>
      <c r="RYE756" s="775"/>
      <c r="RYF756" s="775"/>
      <c r="RYG756" s="775"/>
      <c r="RYH756" s="775"/>
      <c r="RYI756" s="775"/>
      <c r="RYJ756" s="775"/>
      <c r="RYK756" s="775"/>
      <c r="RYL756" s="775"/>
      <c r="RYM756" s="775"/>
      <c r="RYN756" s="775"/>
      <c r="RYO756" s="775"/>
      <c r="RYP756" s="775"/>
      <c r="RYQ756" s="775"/>
      <c r="RYR756" s="775"/>
      <c r="RYS756" s="775"/>
      <c r="RYT756" s="775"/>
      <c r="RYU756" s="775"/>
      <c r="RYV756" s="775"/>
      <c r="RYW756" s="775"/>
      <c r="RYX756" s="775"/>
      <c r="RYY756" s="775"/>
      <c r="RYZ756" s="775"/>
      <c r="RZA756" s="775"/>
      <c r="RZB756" s="775"/>
      <c r="RZC756" s="775"/>
      <c r="RZD756" s="775"/>
      <c r="RZE756" s="775"/>
      <c r="RZF756" s="775"/>
      <c r="RZG756" s="775"/>
      <c r="RZH756" s="775"/>
      <c r="RZI756" s="775"/>
      <c r="RZJ756" s="775"/>
      <c r="RZK756" s="775"/>
      <c r="RZL756" s="775"/>
      <c r="RZM756" s="775"/>
      <c r="RZN756" s="775"/>
      <c r="RZO756" s="775"/>
      <c r="RZP756" s="775"/>
      <c r="RZQ756" s="775"/>
      <c r="RZR756" s="775"/>
      <c r="RZS756" s="775"/>
      <c r="RZT756" s="775"/>
      <c r="RZU756" s="775"/>
      <c r="RZV756" s="775"/>
      <c r="RZW756" s="775"/>
      <c r="RZX756" s="775"/>
      <c r="RZY756" s="775"/>
      <c r="RZZ756" s="775"/>
      <c r="SAA756" s="775"/>
      <c r="SAB756" s="775"/>
      <c r="SAC756" s="775"/>
      <c r="SAD756" s="775"/>
      <c r="SAE756" s="775"/>
      <c r="SAF756" s="775"/>
      <c r="SAG756" s="775"/>
      <c r="SAH756" s="775"/>
      <c r="SAI756" s="775"/>
      <c r="SAJ756" s="775"/>
      <c r="SAK756" s="775"/>
      <c r="SAL756" s="775"/>
      <c r="SAM756" s="775"/>
      <c r="SAN756" s="775"/>
      <c r="SAO756" s="775"/>
      <c r="SAP756" s="775"/>
      <c r="SAQ756" s="775"/>
      <c r="SAR756" s="775"/>
      <c r="SAS756" s="775"/>
      <c r="SAT756" s="775"/>
      <c r="SAU756" s="775"/>
      <c r="SAV756" s="775"/>
      <c r="SAW756" s="775"/>
      <c r="SAX756" s="775"/>
      <c r="SAY756" s="775"/>
      <c r="SAZ756" s="775"/>
      <c r="SBA756" s="775"/>
      <c r="SBB756" s="775"/>
      <c r="SBC756" s="775"/>
      <c r="SBD756" s="775"/>
      <c r="SBE756" s="775"/>
      <c r="SBF756" s="775"/>
      <c r="SBG756" s="775"/>
      <c r="SBH756" s="775"/>
      <c r="SBI756" s="775"/>
      <c r="SBJ756" s="775"/>
      <c r="SBK756" s="775"/>
      <c r="SBL756" s="775"/>
      <c r="SBM756" s="775"/>
      <c r="SBN756" s="775"/>
      <c r="SBO756" s="775"/>
      <c r="SBP756" s="775"/>
      <c r="SBQ756" s="775"/>
      <c r="SBR756" s="775"/>
      <c r="SBS756" s="775"/>
      <c r="SBT756" s="775"/>
      <c r="SBU756" s="775"/>
      <c r="SBV756" s="775"/>
      <c r="SBW756" s="775"/>
      <c r="SBX756" s="775"/>
      <c r="SBY756" s="775"/>
      <c r="SBZ756" s="775"/>
      <c r="SCA756" s="775"/>
      <c r="SCB756" s="775"/>
      <c r="SCC756" s="775"/>
      <c r="SCD756" s="775"/>
      <c r="SCE756" s="775"/>
      <c r="SCF756" s="775"/>
      <c r="SCG756" s="775"/>
      <c r="SCH756" s="775"/>
      <c r="SCI756" s="775"/>
      <c r="SCJ756" s="775"/>
      <c r="SCK756" s="775"/>
      <c r="SCL756" s="775"/>
      <c r="SCM756" s="775"/>
      <c r="SCN756" s="775"/>
      <c r="SCO756" s="775"/>
      <c r="SCP756" s="775"/>
      <c r="SCQ756" s="775"/>
      <c r="SCR756" s="775"/>
      <c r="SCS756" s="775"/>
      <c r="SCT756" s="775"/>
      <c r="SCU756" s="775"/>
      <c r="SCV756" s="775"/>
      <c r="SCW756" s="775"/>
      <c r="SCX756" s="775"/>
      <c r="SCY756" s="775"/>
      <c r="SCZ756" s="775"/>
      <c r="SDA756" s="775"/>
      <c r="SDB756" s="775"/>
      <c r="SDC756" s="775"/>
      <c r="SDD756" s="775"/>
      <c r="SDE756" s="775"/>
      <c r="SDF756" s="775"/>
      <c r="SDG756" s="775"/>
      <c r="SDH756" s="775"/>
      <c r="SDI756" s="775"/>
      <c r="SDJ756" s="775"/>
      <c r="SDK756" s="775"/>
      <c r="SDL756" s="775"/>
      <c r="SDM756" s="775"/>
      <c r="SDN756" s="775"/>
      <c r="SDO756" s="775"/>
      <c r="SDP756" s="775"/>
      <c r="SDQ756" s="775"/>
      <c r="SDR756" s="775"/>
      <c r="SDS756" s="775"/>
      <c r="SDT756" s="775"/>
      <c r="SDU756" s="775"/>
      <c r="SDV756" s="775"/>
      <c r="SDW756" s="775"/>
      <c r="SDX756" s="775"/>
      <c r="SDY756" s="775"/>
      <c r="SDZ756" s="775"/>
      <c r="SEA756" s="775"/>
      <c r="SEB756" s="775"/>
      <c r="SEC756" s="775"/>
      <c r="SED756" s="775"/>
      <c r="SEE756" s="775"/>
      <c r="SEF756" s="775"/>
      <c r="SEG756" s="775"/>
      <c r="SEH756" s="775"/>
      <c r="SEI756" s="775"/>
      <c r="SEJ756" s="775"/>
      <c r="SEK756" s="775"/>
      <c r="SEL756" s="775"/>
      <c r="SEM756" s="775"/>
      <c r="SEN756" s="775"/>
      <c r="SEO756" s="775"/>
      <c r="SEP756" s="775"/>
      <c r="SEQ756" s="775"/>
      <c r="SER756" s="775"/>
      <c r="SES756" s="775"/>
      <c r="SET756" s="775"/>
      <c r="SEU756" s="775"/>
      <c r="SEV756" s="775"/>
      <c r="SEW756" s="775"/>
      <c r="SEX756" s="775"/>
      <c r="SEY756" s="775"/>
      <c r="SEZ756" s="775"/>
      <c r="SFA756" s="775"/>
      <c r="SFB756" s="775"/>
      <c r="SFC756" s="775"/>
      <c r="SFD756" s="775"/>
      <c r="SFE756" s="775"/>
      <c r="SFF756" s="775"/>
      <c r="SFG756" s="775"/>
      <c r="SFH756" s="775"/>
      <c r="SFI756" s="775"/>
      <c r="SFJ756" s="775"/>
      <c r="SFK756" s="775"/>
      <c r="SFL756" s="775"/>
      <c r="SFM756" s="775"/>
      <c r="SFN756" s="775"/>
      <c r="SFO756" s="775"/>
      <c r="SFP756" s="775"/>
      <c r="SFQ756" s="775"/>
      <c r="SFR756" s="775"/>
      <c r="SFS756" s="775"/>
      <c r="SFT756" s="775"/>
      <c r="SFU756" s="775"/>
      <c r="SFV756" s="775"/>
      <c r="SFW756" s="775"/>
      <c r="SFX756" s="775"/>
      <c r="SFY756" s="775"/>
      <c r="SFZ756" s="775"/>
      <c r="SGA756" s="775"/>
      <c r="SGB756" s="775"/>
      <c r="SGC756" s="775"/>
      <c r="SGD756" s="775"/>
      <c r="SGE756" s="775"/>
      <c r="SGF756" s="775"/>
      <c r="SGG756" s="775"/>
      <c r="SGH756" s="775"/>
      <c r="SGI756" s="775"/>
      <c r="SGJ756" s="775"/>
      <c r="SGK756" s="775"/>
      <c r="SGL756" s="775"/>
      <c r="SGM756" s="775"/>
      <c r="SGN756" s="775"/>
      <c r="SGO756" s="775"/>
      <c r="SGP756" s="775"/>
      <c r="SGQ756" s="775"/>
      <c r="SGR756" s="775"/>
      <c r="SGS756" s="775"/>
      <c r="SGT756" s="775"/>
      <c r="SGU756" s="775"/>
      <c r="SGV756" s="775"/>
      <c r="SGW756" s="775"/>
      <c r="SGX756" s="775"/>
      <c r="SGY756" s="775"/>
      <c r="SGZ756" s="775"/>
      <c r="SHA756" s="775"/>
      <c r="SHB756" s="775"/>
      <c r="SHC756" s="775"/>
      <c r="SHD756" s="775"/>
      <c r="SHE756" s="775"/>
      <c r="SHF756" s="775"/>
      <c r="SHG756" s="775"/>
      <c r="SHH756" s="775"/>
      <c r="SHI756" s="775"/>
      <c r="SHJ756" s="775"/>
      <c r="SHK756" s="775"/>
      <c r="SHL756" s="775"/>
      <c r="SHM756" s="775"/>
      <c r="SHN756" s="775"/>
      <c r="SHO756" s="775"/>
      <c r="SHP756" s="775"/>
      <c r="SHQ756" s="775"/>
      <c r="SHR756" s="775"/>
      <c r="SHS756" s="775"/>
      <c r="SHT756" s="775"/>
      <c r="SHU756" s="775"/>
      <c r="SHV756" s="775"/>
      <c r="SHW756" s="775"/>
      <c r="SHX756" s="775"/>
      <c r="SHY756" s="775"/>
      <c r="SHZ756" s="775"/>
      <c r="SIA756" s="775"/>
      <c r="SIB756" s="775"/>
      <c r="SIC756" s="775"/>
      <c r="SID756" s="775"/>
      <c r="SIE756" s="775"/>
      <c r="SIF756" s="775"/>
      <c r="SIG756" s="775"/>
      <c r="SIH756" s="775"/>
      <c r="SII756" s="775"/>
      <c r="SIJ756" s="775"/>
      <c r="SIK756" s="775"/>
      <c r="SIL756" s="775"/>
      <c r="SIM756" s="775"/>
      <c r="SIN756" s="775"/>
      <c r="SIO756" s="775"/>
      <c r="SIP756" s="775"/>
      <c r="SIQ756" s="775"/>
      <c r="SIR756" s="775"/>
      <c r="SIS756" s="775"/>
      <c r="SIT756" s="775"/>
      <c r="SIU756" s="775"/>
      <c r="SIV756" s="775"/>
      <c r="SIW756" s="775"/>
      <c r="SIX756" s="775"/>
      <c r="SIY756" s="775"/>
      <c r="SIZ756" s="775"/>
      <c r="SJA756" s="775"/>
      <c r="SJB756" s="775"/>
      <c r="SJC756" s="775"/>
      <c r="SJD756" s="775"/>
      <c r="SJE756" s="775"/>
      <c r="SJF756" s="775"/>
      <c r="SJG756" s="775"/>
      <c r="SJH756" s="775"/>
      <c r="SJI756" s="775"/>
      <c r="SJJ756" s="775"/>
      <c r="SJK756" s="775"/>
      <c r="SJL756" s="775"/>
      <c r="SJM756" s="775"/>
      <c r="SJN756" s="775"/>
      <c r="SJO756" s="775"/>
      <c r="SJP756" s="775"/>
      <c r="SJQ756" s="775"/>
      <c r="SJR756" s="775"/>
      <c r="SJS756" s="775"/>
      <c r="SJT756" s="775"/>
      <c r="SJU756" s="775"/>
      <c r="SJV756" s="775"/>
      <c r="SJW756" s="775"/>
      <c r="SJX756" s="775"/>
      <c r="SJY756" s="775"/>
      <c r="SJZ756" s="775"/>
      <c r="SKA756" s="775"/>
      <c r="SKB756" s="775"/>
      <c r="SKC756" s="775"/>
      <c r="SKD756" s="775"/>
      <c r="SKE756" s="775"/>
      <c r="SKF756" s="775"/>
      <c r="SKG756" s="775"/>
      <c r="SKH756" s="775"/>
      <c r="SKI756" s="775"/>
      <c r="SKJ756" s="775"/>
      <c r="SKK756" s="775"/>
      <c r="SKL756" s="775"/>
      <c r="SKM756" s="775"/>
      <c r="SKN756" s="775"/>
      <c r="SKO756" s="775"/>
      <c r="SKP756" s="775"/>
      <c r="SKQ756" s="775"/>
      <c r="SKR756" s="775"/>
      <c r="SKS756" s="775"/>
      <c r="SKT756" s="775"/>
      <c r="SKU756" s="775"/>
      <c r="SKV756" s="775"/>
      <c r="SKW756" s="775"/>
      <c r="SKX756" s="775"/>
      <c r="SKY756" s="775"/>
      <c r="SKZ756" s="775"/>
      <c r="SLA756" s="775"/>
      <c r="SLB756" s="775"/>
      <c r="SLC756" s="775"/>
      <c r="SLD756" s="775"/>
      <c r="SLE756" s="775"/>
      <c r="SLF756" s="775"/>
      <c r="SLG756" s="775"/>
      <c r="SLH756" s="775"/>
      <c r="SLI756" s="775"/>
      <c r="SLJ756" s="775"/>
      <c r="SLK756" s="775"/>
      <c r="SLL756" s="775"/>
      <c r="SLM756" s="775"/>
      <c r="SLN756" s="775"/>
      <c r="SLO756" s="775"/>
      <c r="SLP756" s="775"/>
      <c r="SLQ756" s="775"/>
      <c r="SLR756" s="775"/>
      <c r="SLS756" s="775"/>
      <c r="SLT756" s="775"/>
      <c r="SLU756" s="775"/>
      <c r="SLV756" s="775"/>
      <c r="SLW756" s="775"/>
      <c r="SLX756" s="775"/>
      <c r="SLY756" s="775"/>
      <c r="SLZ756" s="775"/>
      <c r="SMA756" s="775"/>
      <c r="SMB756" s="775"/>
      <c r="SMC756" s="775"/>
      <c r="SMD756" s="775"/>
      <c r="SME756" s="775"/>
      <c r="SMF756" s="775"/>
      <c r="SMG756" s="775"/>
      <c r="SMH756" s="775"/>
      <c r="SMI756" s="775"/>
      <c r="SMJ756" s="775"/>
      <c r="SMK756" s="775"/>
      <c r="SML756" s="775"/>
      <c r="SMM756" s="775"/>
      <c r="SMN756" s="775"/>
      <c r="SMO756" s="775"/>
      <c r="SMP756" s="775"/>
      <c r="SMQ756" s="775"/>
      <c r="SMR756" s="775"/>
      <c r="SMS756" s="775"/>
      <c r="SMT756" s="775"/>
      <c r="SMU756" s="775"/>
      <c r="SMV756" s="775"/>
      <c r="SMW756" s="775"/>
      <c r="SMX756" s="775"/>
      <c r="SMY756" s="775"/>
      <c r="SMZ756" s="775"/>
      <c r="SNA756" s="775"/>
      <c r="SNB756" s="775"/>
      <c r="SNC756" s="775"/>
      <c r="SND756" s="775"/>
      <c r="SNE756" s="775"/>
      <c r="SNF756" s="775"/>
      <c r="SNG756" s="775"/>
      <c r="SNH756" s="775"/>
      <c r="SNI756" s="775"/>
      <c r="SNJ756" s="775"/>
      <c r="SNK756" s="775"/>
      <c r="SNL756" s="775"/>
      <c r="SNM756" s="775"/>
      <c r="SNN756" s="775"/>
      <c r="SNO756" s="775"/>
      <c r="SNP756" s="775"/>
      <c r="SNQ756" s="775"/>
      <c r="SNR756" s="775"/>
      <c r="SNS756" s="775"/>
      <c r="SNT756" s="775"/>
      <c r="SNU756" s="775"/>
      <c r="SNV756" s="775"/>
      <c r="SNW756" s="775"/>
      <c r="SNX756" s="775"/>
      <c r="SNY756" s="775"/>
      <c r="SNZ756" s="775"/>
      <c r="SOA756" s="775"/>
      <c r="SOB756" s="775"/>
      <c r="SOC756" s="775"/>
      <c r="SOD756" s="775"/>
      <c r="SOE756" s="775"/>
      <c r="SOF756" s="775"/>
      <c r="SOG756" s="775"/>
      <c r="SOH756" s="775"/>
      <c r="SOI756" s="775"/>
      <c r="SOJ756" s="775"/>
      <c r="SOK756" s="775"/>
      <c r="SOL756" s="775"/>
      <c r="SOM756" s="775"/>
      <c r="SON756" s="775"/>
      <c r="SOO756" s="775"/>
      <c r="SOP756" s="775"/>
      <c r="SOQ756" s="775"/>
      <c r="SOR756" s="775"/>
      <c r="SOS756" s="775"/>
      <c r="SOT756" s="775"/>
      <c r="SOU756" s="775"/>
      <c r="SOV756" s="775"/>
      <c r="SOW756" s="775"/>
      <c r="SOX756" s="775"/>
      <c r="SOY756" s="775"/>
      <c r="SOZ756" s="775"/>
      <c r="SPA756" s="775"/>
      <c r="SPB756" s="775"/>
      <c r="SPC756" s="775"/>
      <c r="SPD756" s="775"/>
      <c r="SPE756" s="775"/>
      <c r="SPF756" s="775"/>
      <c r="SPG756" s="775"/>
      <c r="SPH756" s="775"/>
      <c r="SPI756" s="775"/>
      <c r="SPJ756" s="775"/>
      <c r="SPK756" s="775"/>
      <c r="SPL756" s="775"/>
      <c r="SPM756" s="775"/>
      <c r="SPN756" s="775"/>
      <c r="SPO756" s="775"/>
      <c r="SPP756" s="775"/>
      <c r="SPQ756" s="775"/>
      <c r="SPR756" s="775"/>
      <c r="SPS756" s="775"/>
      <c r="SPT756" s="775"/>
      <c r="SPU756" s="775"/>
      <c r="SPV756" s="775"/>
      <c r="SPW756" s="775"/>
      <c r="SPX756" s="775"/>
      <c r="SPY756" s="775"/>
      <c r="SPZ756" s="775"/>
      <c r="SQA756" s="775"/>
      <c r="SQB756" s="775"/>
      <c r="SQC756" s="775"/>
      <c r="SQD756" s="775"/>
      <c r="SQE756" s="775"/>
      <c r="SQF756" s="775"/>
      <c r="SQG756" s="775"/>
      <c r="SQH756" s="775"/>
      <c r="SQI756" s="775"/>
      <c r="SQJ756" s="775"/>
      <c r="SQK756" s="775"/>
      <c r="SQL756" s="775"/>
      <c r="SQM756" s="775"/>
      <c r="SQN756" s="775"/>
      <c r="SQO756" s="775"/>
      <c r="SQP756" s="775"/>
      <c r="SQQ756" s="775"/>
      <c r="SQR756" s="775"/>
      <c r="SQS756" s="775"/>
      <c r="SQT756" s="775"/>
      <c r="SQU756" s="775"/>
      <c r="SQV756" s="775"/>
      <c r="SQW756" s="775"/>
      <c r="SQX756" s="775"/>
      <c r="SQY756" s="775"/>
      <c r="SQZ756" s="775"/>
      <c r="SRA756" s="775"/>
      <c r="SRB756" s="775"/>
      <c r="SRC756" s="775"/>
      <c r="SRD756" s="775"/>
      <c r="SRE756" s="775"/>
      <c r="SRF756" s="775"/>
      <c r="SRG756" s="775"/>
      <c r="SRH756" s="775"/>
      <c r="SRI756" s="775"/>
      <c r="SRJ756" s="775"/>
      <c r="SRK756" s="775"/>
      <c r="SRL756" s="775"/>
      <c r="SRM756" s="775"/>
      <c r="SRN756" s="775"/>
      <c r="SRO756" s="775"/>
      <c r="SRP756" s="775"/>
      <c r="SRQ756" s="775"/>
      <c r="SRR756" s="775"/>
      <c r="SRS756" s="775"/>
      <c r="SRT756" s="775"/>
      <c r="SRU756" s="775"/>
      <c r="SRV756" s="775"/>
      <c r="SRW756" s="775"/>
      <c r="SRX756" s="775"/>
      <c r="SRY756" s="775"/>
      <c r="SRZ756" s="775"/>
      <c r="SSA756" s="775"/>
      <c r="SSB756" s="775"/>
      <c r="SSC756" s="775"/>
      <c r="SSD756" s="775"/>
      <c r="SSE756" s="775"/>
      <c r="SSF756" s="775"/>
      <c r="SSG756" s="775"/>
      <c r="SSH756" s="775"/>
      <c r="SSI756" s="775"/>
      <c r="SSJ756" s="775"/>
      <c r="SSK756" s="775"/>
      <c r="SSL756" s="775"/>
      <c r="SSM756" s="775"/>
      <c r="SSN756" s="775"/>
      <c r="SSO756" s="775"/>
      <c r="SSP756" s="775"/>
      <c r="SSQ756" s="775"/>
      <c r="SSR756" s="775"/>
      <c r="SSS756" s="775"/>
      <c r="SST756" s="775"/>
      <c r="SSU756" s="775"/>
      <c r="SSV756" s="775"/>
      <c r="SSW756" s="775"/>
      <c r="SSX756" s="775"/>
      <c r="SSY756" s="775"/>
      <c r="SSZ756" s="775"/>
      <c r="STA756" s="775"/>
      <c r="STB756" s="775"/>
      <c r="STC756" s="775"/>
      <c r="STD756" s="775"/>
      <c r="STE756" s="775"/>
      <c r="STF756" s="775"/>
      <c r="STG756" s="775"/>
      <c r="STH756" s="775"/>
      <c r="STI756" s="775"/>
      <c r="STJ756" s="775"/>
      <c r="STK756" s="775"/>
      <c r="STL756" s="775"/>
      <c r="STM756" s="775"/>
      <c r="STN756" s="775"/>
      <c r="STO756" s="775"/>
      <c r="STP756" s="775"/>
      <c r="STQ756" s="775"/>
      <c r="STR756" s="775"/>
      <c r="STS756" s="775"/>
      <c r="STT756" s="775"/>
      <c r="STU756" s="775"/>
      <c r="STV756" s="775"/>
      <c r="STW756" s="775"/>
      <c r="STX756" s="775"/>
      <c r="STY756" s="775"/>
      <c r="STZ756" s="775"/>
      <c r="SUA756" s="775"/>
      <c r="SUB756" s="775"/>
      <c r="SUC756" s="775"/>
      <c r="SUD756" s="775"/>
      <c r="SUE756" s="775"/>
      <c r="SUF756" s="775"/>
      <c r="SUG756" s="775"/>
      <c r="SUH756" s="775"/>
      <c r="SUI756" s="775"/>
      <c r="SUJ756" s="775"/>
      <c r="SUK756" s="775"/>
      <c r="SUL756" s="775"/>
      <c r="SUM756" s="775"/>
      <c r="SUN756" s="775"/>
      <c r="SUO756" s="775"/>
      <c r="SUP756" s="775"/>
      <c r="SUQ756" s="775"/>
      <c r="SUR756" s="775"/>
      <c r="SUS756" s="775"/>
      <c r="SUT756" s="775"/>
      <c r="SUU756" s="775"/>
      <c r="SUV756" s="775"/>
      <c r="SUW756" s="775"/>
      <c r="SUX756" s="775"/>
      <c r="SUY756" s="775"/>
      <c r="SUZ756" s="775"/>
      <c r="SVA756" s="775"/>
      <c r="SVB756" s="775"/>
      <c r="SVC756" s="775"/>
      <c r="SVD756" s="775"/>
      <c r="SVE756" s="775"/>
      <c r="SVF756" s="775"/>
      <c r="SVG756" s="775"/>
      <c r="SVH756" s="775"/>
      <c r="SVI756" s="775"/>
      <c r="SVJ756" s="775"/>
      <c r="SVK756" s="775"/>
      <c r="SVL756" s="775"/>
      <c r="SVM756" s="775"/>
      <c r="SVN756" s="775"/>
      <c r="SVO756" s="775"/>
      <c r="SVP756" s="775"/>
      <c r="SVQ756" s="775"/>
      <c r="SVR756" s="775"/>
      <c r="SVS756" s="775"/>
      <c r="SVT756" s="775"/>
      <c r="SVU756" s="775"/>
      <c r="SVV756" s="775"/>
      <c r="SVW756" s="775"/>
      <c r="SVX756" s="775"/>
      <c r="SVY756" s="775"/>
      <c r="SVZ756" s="775"/>
      <c r="SWA756" s="775"/>
      <c r="SWB756" s="775"/>
      <c r="SWC756" s="775"/>
      <c r="SWD756" s="775"/>
      <c r="SWE756" s="775"/>
      <c r="SWF756" s="775"/>
      <c r="SWG756" s="775"/>
      <c r="SWH756" s="775"/>
      <c r="SWI756" s="775"/>
      <c r="SWJ756" s="775"/>
      <c r="SWK756" s="775"/>
      <c r="SWL756" s="775"/>
      <c r="SWM756" s="775"/>
      <c r="SWN756" s="775"/>
      <c r="SWO756" s="775"/>
      <c r="SWP756" s="775"/>
      <c r="SWQ756" s="775"/>
      <c r="SWR756" s="775"/>
      <c r="SWS756" s="775"/>
      <c r="SWT756" s="775"/>
      <c r="SWU756" s="775"/>
      <c r="SWV756" s="775"/>
      <c r="SWW756" s="775"/>
      <c r="SWX756" s="775"/>
      <c r="SWY756" s="775"/>
      <c r="SWZ756" s="775"/>
      <c r="SXA756" s="775"/>
      <c r="SXB756" s="775"/>
      <c r="SXC756" s="775"/>
      <c r="SXD756" s="775"/>
      <c r="SXE756" s="775"/>
      <c r="SXF756" s="775"/>
      <c r="SXG756" s="775"/>
      <c r="SXH756" s="775"/>
      <c r="SXI756" s="775"/>
      <c r="SXJ756" s="775"/>
      <c r="SXK756" s="775"/>
      <c r="SXL756" s="775"/>
      <c r="SXM756" s="775"/>
      <c r="SXN756" s="775"/>
      <c r="SXO756" s="775"/>
      <c r="SXP756" s="775"/>
      <c r="SXQ756" s="775"/>
      <c r="SXR756" s="775"/>
      <c r="SXS756" s="775"/>
      <c r="SXT756" s="775"/>
      <c r="SXU756" s="775"/>
      <c r="SXV756" s="775"/>
      <c r="SXW756" s="775"/>
      <c r="SXX756" s="775"/>
      <c r="SXY756" s="775"/>
      <c r="SXZ756" s="775"/>
      <c r="SYA756" s="775"/>
      <c r="SYB756" s="775"/>
      <c r="SYC756" s="775"/>
      <c r="SYD756" s="775"/>
      <c r="SYE756" s="775"/>
      <c r="SYF756" s="775"/>
      <c r="SYG756" s="775"/>
      <c r="SYH756" s="775"/>
      <c r="SYI756" s="775"/>
      <c r="SYJ756" s="775"/>
      <c r="SYK756" s="775"/>
      <c r="SYL756" s="775"/>
      <c r="SYM756" s="775"/>
      <c r="SYN756" s="775"/>
      <c r="SYO756" s="775"/>
      <c r="SYP756" s="775"/>
      <c r="SYQ756" s="775"/>
      <c r="SYR756" s="775"/>
      <c r="SYS756" s="775"/>
      <c r="SYT756" s="775"/>
      <c r="SYU756" s="775"/>
      <c r="SYV756" s="775"/>
      <c r="SYW756" s="775"/>
      <c r="SYX756" s="775"/>
      <c r="SYY756" s="775"/>
      <c r="SYZ756" s="775"/>
      <c r="SZA756" s="775"/>
      <c r="SZB756" s="775"/>
      <c r="SZC756" s="775"/>
      <c r="SZD756" s="775"/>
      <c r="SZE756" s="775"/>
      <c r="SZF756" s="775"/>
      <c r="SZG756" s="775"/>
      <c r="SZH756" s="775"/>
      <c r="SZI756" s="775"/>
      <c r="SZJ756" s="775"/>
      <c r="SZK756" s="775"/>
      <c r="SZL756" s="775"/>
      <c r="SZM756" s="775"/>
      <c r="SZN756" s="775"/>
      <c r="SZO756" s="775"/>
      <c r="SZP756" s="775"/>
      <c r="SZQ756" s="775"/>
    </row>
    <row r="757" spans="1:13537">
      <c r="A757" s="776" t="s">
        <v>2983</v>
      </c>
      <c r="B757" s="776"/>
      <c r="C757" s="776"/>
      <c r="D757" s="776"/>
      <c r="E757" s="776"/>
      <c r="F757" s="776"/>
      <c r="G757" s="776"/>
      <c r="H757" s="776"/>
      <c r="I757" s="776"/>
      <c r="J757" s="776"/>
      <c r="K757" s="776"/>
      <c r="L757" s="776"/>
      <c r="M757" s="776"/>
      <c r="N757" s="776"/>
      <c r="O757" s="776"/>
      <c r="P757" s="776"/>
      <c r="Q757" s="776"/>
      <c r="R757" s="776"/>
      <c r="S757" s="776"/>
      <c r="T757" s="776"/>
      <c r="U757" s="776"/>
      <c r="V757" s="776"/>
      <c r="W757" s="776"/>
      <c r="X757" s="776"/>
      <c r="Y757" s="776"/>
      <c r="Z757" s="776"/>
    </row>
  </sheetData>
  <mergeCells count="719">
    <mergeCell ref="A1:Z1"/>
    <mergeCell ref="A2:Z2"/>
    <mergeCell ref="A4:C6"/>
    <mergeCell ref="D4:M4"/>
    <mergeCell ref="N4:W4"/>
    <mergeCell ref="X4:Z5"/>
    <mergeCell ref="D5:H5"/>
    <mergeCell ref="I5:M5"/>
    <mergeCell ref="N5:R5"/>
    <mergeCell ref="S5:W5"/>
    <mergeCell ref="A39:C39"/>
    <mergeCell ref="A40:A43"/>
    <mergeCell ref="A44:C44"/>
    <mergeCell ref="A45:A49"/>
    <mergeCell ref="B45:B47"/>
    <mergeCell ref="B48:B49"/>
    <mergeCell ref="A7:C7"/>
    <mergeCell ref="A8:A38"/>
    <mergeCell ref="B8:B14"/>
    <mergeCell ref="B15:B23"/>
    <mergeCell ref="B25:B32"/>
    <mergeCell ref="B34:B37"/>
    <mergeCell ref="A58:A60"/>
    <mergeCell ref="B59:B60"/>
    <mergeCell ref="A61:C61"/>
    <mergeCell ref="A62:A71"/>
    <mergeCell ref="B62:B63"/>
    <mergeCell ref="B64:B71"/>
    <mergeCell ref="A50:C50"/>
    <mergeCell ref="A51:A53"/>
    <mergeCell ref="B52:B53"/>
    <mergeCell ref="A54:C54"/>
    <mergeCell ref="A55:A56"/>
    <mergeCell ref="A57:C57"/>
    <mergeCell ref="A72:C72"/>
    <mergeCell ref="A73:A74"/>
    <mergeCell ref="A75:C75"/>
    <mergeCell ref="A76:A101"/>
    <mergeCell ref="B76:B78"/>
    <mergeCell ref="B80:B82"/>
    <mergeCell ref="B83:B84"/>
    <mergeCell ref="B85:B86"/>
    <mergeCell ref="B87:B89"/>
    <mergeCell ref="B90:B92"/>
    <mergeCell ref="A111:C111"/>
    <mergeCell ref="A112:A132"/>
    <mergeCell ref="B112:B118"/>
    <mergeCell ref="B119:B124"/>
    <mergeCell ref="B126:B132"/>
    <mergeCell ref="A133:C133"/>
    <mergeCell ref="B93:B99"/>
    <mergeCell ref="B100:B101"/>
    <mergeCell ref="A102:C102"/>
    <mergeCell ref="A103:A109"/>
    <mergeCell ref="B103:B109"/>
    <mergeCell ref="A110:C110"/>
    <mergeCell ref="A150:C150"/>
    <mergeCell ref="A151:A157"/>
    <mergeCell ref="B152:B157"/>
    <mergeCell ref="A158:C158"/>
    <mergeCell ref="A159:A165"/>
    <mergeCell ref="B159:B160"/>
    <mergeCell ref="B161:B165"/>
    <mergeCell ref="A134:A143"/>
    <mergeCell ref="B134:B140"/>
    <mergeCell ref="B142:B143"/>
    <mergeCell ref="A144:C144"/>
    <mergeCell ref="A145:A149"/>
    <mergeCell ref="B145:B148"/>
    <mergeCell ref="A177:A194"/>
    <mergeCell ref="B177:B183"/>
    <mergeCell ref="B186:B187"/>
    <mergeCell ref="B188:B193"/>
    <mergeCell ref="A195:C195"/>
    <mergeCell ref="A196:A197"/>
    <mergeCell ref="A166:C166"/>
    <mergeCell ref="A167:A172"/>
    <mergeCell ref="B167:B171"/>
    <mergeCell ref="A173:C173"/>
    <mergeCell ref="A174:A175"/>
    <mergeCell ref="A176:C176"/>
    <mergeCell ref="A198:C198"/>
    <mergeCell ref="A199:A204"/>
    <mergeCell ref="B199:B200"/>
    <mergeCell ref="B201:B204"/>
    <mergeCell ref="A205:C205"/>
    <mergeCell ref="A206:A230"/>
    <mergeCell ref="B206:B210"/>
    <mergeCell ref="B212:B213"/>
    <mergeCell ref="B214:B218"/>
    <mergeCell ref="B219:B221"/>
    <mergeCell ref="A248:C248"/>
    <mergeCell ref="A249:A265"/>
    <mergeCell ref="B249:B250"/>
    <mergeCell ref="B251:B252"/>
    <mergeCell ref="B256:B257"/>
    <mergeCell ref="B258:B260"/>
    <mergeCell ref="B261:B265"/>
    <mergeCell ref="B222:B227"/>
    <mergeCell ref="B229:B230"/>
    <mergeCell ref="A231:C231"/>
    <mergeCell ref="A232:A247"/>
    <mergeCell ref="B234:B237"/>
    <mergeCell ref="B238:B243"/>
    <mergeCell ref="B244:B247"/>
    <mergeCell ref="A266:C266"/>
    <mergeCell ref="A267:A276"/>
    <mergeCell ref="B267:B268"/>
    <mergeCell ref="B272:B273"/>
    <mergeCell ref="A277:C277"/>
    <mergeCell ref="A278:A287"/>
    <mergeCell ref="B278:B279"/>
    <mergeCell ref="B281:B283"/>
    <mergeCell ref="B285:B286"/>
    <mergeCell ref="A313:C313"/>
    <mergeCell ref="A314:A317"/>
    <mergeCell ref="B316:B317"/>
    <mergeCell ref="A318:C318"/>
    <mergeCell ref="A319:A326"/>
    <mergeCell ref="B319:B320"/>
    <mergeCell ref="B324:B326"/>
    <mergeCell ref="A288:C288"/>
    <mergeCell ref="A289:A312"/>
    <mergeCell ref="B289:B294"/>
    <mergeCell ref="B295:B302"/>
    <mergeCell ref="B304:B305"/>
    <mergeCell ref="B306:B312"/>
    <mergeCell ref="A346:C346"/>
    <mergeCell ref="A347:A355"/>
    <mergeCell ref="B347:B354"/>
    <mergeCell ref="A356:C356"/>
    <mergeCell ref="A357:A364"/>
    <mergeCell ref="B357:B360"/>
    <mergeCell ref="B361:B363"/>
    <mergeCell ref="A327:C327"/>
    <mergeCell ref="A328:A332"/>
    <mergeCell ref="B328:B332"/>
    <mergeCell ref="A333:C333"/>
    <mergeCell ref="A334:A345"/>
    <mergeCell ref="B334:B336"/>
    <mergeCell ref="B342:B345"/>
    <mergeCell ref="A374:C374"/>
    <mergeCell ref="A375:A376"/>
    <mergeCell ref="B375:B376"/>
    <mergeCell ref="A377:C377"/>
    <mergeCell ref="A378:A379"/>
    <mergeCell ref="A380:C380"/>
    <mergeCell ref="A365:C365"/>
    <mergeCell ref="A366:C366"/>
    <mergeCell ref="A367:C367"/>
    <mergeCell ref="A368:A373"/>
    <mergeCell ref="B368:B369"/>
    <mergeCell ref="B370:B371"/>
    <mergeCell ref="B372:B373"/>
    <mergeCell ref="A381:A390"/>
    <mergeCell ref="B381:B384"/>
    <mergeCell ref="B385:B387"/>
    <mergeCell ref="B388:B390"/>
    <mergeCell ref="A391:C391"/>
    <mergeCell ref="A392:A405"/>
    <mergeCell ref="B392:B394"/>
    <mergeCell ref="B395:B398"/>
    <mergeCell ref="B399:B403"/>
    <mergeCell ref="B404:B405"/>
    <mergeCell ref="A406:C406"/>
    <mergeCell ref="A407:A412"/>
    <mergeCell ref="B407:B408"/>
    <mergeCell ref="B410:B411"/>
    <mergeCell ref="A413:C413"/>
    <mergeCell ref="A414:A461"/>
    <mergeCell ref="B414:B422"/>
    <mergeCell ref="B423:B426"/>
    <mergeCell ref="B427:B435"/>
    <mergeCell ref="B436:B444"/>
    <mergeCell ref="B445:B446"/>
    <mergeCell ref="B447:B453"/>
    <mergeCell ref="B454:B460"/>
    <mergeCell ref="A462:C462"/>
    <mergeCell ref="A463:A499"/>
    <mergeCell ref="B463:B464"/>
    <mergeCell ref="B465:B471"/>
    <mergeCell ref="B473:B475"/>
    <mergeCell ref="B476:B480"/>
    <mergeCell ref="B481:B485"/>
    <mergeCell ref="X514:Z515"/>
    <mergeCell ref="D515:H515"/>
    <mergeCell ref="I515:M515"/>
    <mergeCell ref="N515:R515"/>
    <mergeCell ref="S515:W515"/>
    <mergeCell ref="B486:B494"/>
    <mergeCell ref="B495:B497"/>
    <mergeCell ref="B498:B499"/>
    <mergeCell ref="A500:C500"/>
    <mergeCell ref="A501:A512"/>
    <mergeCell ref="B503:B509"/>
    <mergeCell ref="B510:B511"/>
    <mergeCell ref="A517:C517"/>
    <mergeCell ref="A518:A525"/>
    <mergeCell ref="B518:B522"/>
    <mergeCell ref="A526:C526"/>
    <mergeCell ref="A527:A529"/>
    <mergeCell ref="B528:B529"/>
    <mergeCell ref="A514:C516"/>
    <mergeCell ref="D514:M514"/>
    <mergeCell ref="N514:W514"/>
    <mergeCell ref="A541:C541"/>
    <mergeCell ref="A542:A545"/>
    <mergeCell ref="A546:C546"/>
    <mergeCell ref="A547:A550"/>
    <mergeCell ref="B548:B549"/>
    <mergeCell ref="A551:C551"/>
    <mergeCell ref="A530:C530"/>
    <mergeCell ref="A531:A537"/>
    <mergeCell ref="B531:B532"/>
    <mergeCell ref="B533:B537"/>
    <mergeCell ref="A538:C538"/>
    <mergeCell ref="A539:A540"/>
    <mergeCell ref="A565:C565"/>
    <mergeCell ref="A566:A567"/>
    <mergeCell ref="A568:C568"/>
    <mergeCell ref="A569:A572"/>
    <mergeCell ref="A573:C573"/>
    <mergeCell ref="A574:A577"/>
    <mergeCell ref="B574:B577"/>
    <mergeCell ref="A552:A558"/>
    <mergeCell ref="B552:B556"/>
    <mergeCell ref="B557:B558"/>
    <mergeCell ref="A559:C559"/>
    <mergeCell ref="A560:A564"/>
    <mergeCell ref="B560:B563"/>
    <mergeCell ref="A591:C591"/>
    <mergeCell ref="A592:A595"/>
    <mergeCell ref="B592:B593"/>
    <mergeCell ref="A596:C596"/>
    <mergeCell ref="A597:A603"/>
    <mergeCell ref="B597:B599"/>
    <mergeCell ref="B600:B602"/>
    <mergeCell ref="A578:C578"/>
    <mergeCell ref="A579:A582"/>
    <mergeCell ref="B579:B580"/>
    <mergeCell ref="B581:B582"/>
    <mergeCell ref="A583:C583"/>
    <mergeCell ref="A584:A590"/>
    <mergeCell ref="B584:B585"/>
    <mergeCell ref="B588:B590"/>
    <mergeCell ref="A613:C613"/>
    <mergeCell ref="A614:A616"/>
    <mergeCell ref="B615:B616"/>
    <mergeCell ref="A617:C617"/>
    <mergeCell ref="A618:A620"/>
    <mergeCell ref="B618:B619"/>
    <mergeCell ref="A604:C604"/>
    <mergeCell ref="A605:A608"/>
    <mergeCell ref="B607:B608"/>
    <mergeCell ref="A609:C609"/>
    <mergeCell ref="A610:A612"/>
    <mergeCell ref="B610:B611"/>
    <mergeCell ref="A629:C629"/>
    <mergeCell ref="A630:A633"/>
    <mergeCell ref="A634:C634"/>
    <mergeCell ref="A635:C635"/>
    <mergeCell ref="A636:A647"/>
    <mergeCell ref="B636:B637"/>
    <mergeCell ref="B638:B640"/>
    <mergeCell ref="B641:B646"/>
    <mergeCell ref="A621:C621"/>
    <mergeCell ref="A622:A624"/>
    <mergeCell ref="B622:B623"/>
    <mergeCell ref="A625:C625"/>
    <mergeCell ref="A626:A628"/>
    <mergeCell ref="B626:B627"/>
    <mergeCell ref="A657:A659"/>
    <mergeCell ref="A660:C660"/>
    <mergeCell ref="A661:A665"/>
    <mergeCell ref="B662:B664"/>
    <mergeCell ref="A666:C666"/>
    <mergeCell ref="A667:A673"/>
    <mergeCell ref="B667:B668"/>
    <mergeCell ref="B671:B673"/>
    <mergeCell ref="A648:C648"/>
    <mergeCell ref="A649:A651"/>
    <mergeCell ref="A652:C652"/>
    <mergeCell ref="A653:A655"/>
    <mergeCell ref="B653:B654"/>
    <mergeCell ref="A656:C656"/>
    <mergeCell ref="A690:C690"/>
    <mergeCell ref="A691:A695"/>
    <mergeCell ref="B692:B694"/>
    <mergeCell ref="A696:C696"/>
    <mergeCell ref="A697:A700"/>
    <mergeCell ref="A701:C701"/>
    <mergeCell ref="A674:C674"/>
    <mergeCell ref="A675:A677"/>
    <mergeCell ref="B675:B676"/>
    <mergeCell ref="A678:C678"/>
    <mergeCell ref="A679:A689"/>
    <mergeCell ref="B681:B682"/>
    <mergeCell ref="B683:B684"/>
    <mergeCell ref="B685:B688"/>
    <mergeCell ref="A711:A714"/>
    <mergeCell ref="B711:B714"/>
    <mergeCell ref="A715:C715"/>
    <mergeCell ref="A716:C716"/>
    <mergeCell ref="A717:A723"/>
    <mergeCell ref="B717:B720"/>
    <mergeCell ref="B721:B723"/>
    <mergeCell ref="A702:A704"/>
    <mergeCell ref="B703:B704"/>
    <mergeCell ref="A705:C705"/>
    <mergeCell ref="A706:A709"/>
    <mergeCell ref="B706:B709"/>
    <mergeCell ref="A710:C710"/>
    <mergeCell ref="A740:C740"/>
    <mergeCell ref="A741:A747"/>
    <mergeCell ref="B741:B747"/>
    <mergeCell ref="A748:C748"/>
    <mergeCell ref="A749:C749"/>
    <mergeCell ref="A750:A751"/>
    <mergeCell ref="A724:C724"/>
    <mergeCell ref="A725:A730"/>
    <mergeCell ref="B725:B726"/>
    <mergeCell ref="B728:B730"/>
    <mergeCell ref="A731:C731"/>
    <mergeCell ref="A732:A739"/>
    <mergeCell ref="B732:B733"/>
    <mergeCell ref="B734:B739"/>
    <mergeCell ref="BG756:CO756"/>
    <mergeCell ref="CP756:DX756"/>
    <mergeCell ref="DY756:FG756"/>
    <mergeCell ref="FH756:GP756"/>
    <mergeCell ref="GQ756:HY756"/>
    <mergeCell ref="HZ756:JH756"/>
    <mergeCell ref="A752:C752"/>
    <mergeCell ref="A753:C753"/>
    <mergeCell ref="A754:Z754"/>
    <mergeCell ref="A755:Z755"/>
    <mergeCell ref="A756:Z756"/>
    <mergeCell ref="AA756:BF756"/>
    <mergeCell ref="RK756:SS756"/>
    <mergeCell ref="ST756:UB756"/>
    <mergeCell ref="UC756:VK756"/>
    <mergeCell ref="VL756:WT756"/>
    <mergeCell ref="WU756:YC756"/>
    <mergeCell ref="YD756:ZL756"/>
    <mergeCell ref="JI756:KQ756"/>
    <mergeCell ref="KR756:LZ756"/>
    <mergeCell ref="MA756:NI756"/>
    <mergeCell ref="NJ756:OR756"/>
    <mergeCell ref="OS756:QA756"/>
    <mergeCell ref="QB756:RJ756"/>
    <mergeCell ref="AHO756:AIW756"/>
    <mergeCell ref="AIX756:AKF756"/>
    <mergeCell ref="AKG756:ALO756"/>
    <mergeCell ref="ALP756:AMX756"/>
    <mergeCell ref="AMY756:AOG756"/>
    <mergeCell ref="AOH756:APP756"/>
    <mergeCell ref="ZM756:AAU756"/>
    <mergeCell ref="AAV756:ACD756"/>
    <mergeCell ref="ACE756:ADM756"/>
    <mergeCell ref="ADN756:AEV756"/>
    <mergeCell ref="AEW756:AGE756"/>
    <mergeCell ref="AGF756:AHN756"/>
    <mergeCell ref="AXS756:AZA756"/>
    <mergeCell ref="AZB756:BAJ756"/>
    <mergeCell ref="BAK756:BBS756"/>
    <mergeCell ref="BBT756:BDB756"/>
    <mergeCell ref="BDC756:BEK756"/>
    <mergeCell ref="BEL756:BFT756"/>
    <mergeCell ref="APQ756:AQY756"/>
    <mergeCell ref="AQZ756:ASH756"/>
    <mergeCell ref="ASI756:ATQ756"/>
    <mergeCell ref="ATR756:AUZ756"/>
    <mergeCell ref="AVA756:AWI756"/>
    <mergeCell ref="AWJ756:AXR756"/>
    <mergeCell ref="BNW756:BPE756"/>
    <mergeCell ref="BPF756:BQN756"/>
    <mergeCell ref="BQO756:BRW756"/>
    <mergeCell ref="BRX756:BTF756"/>
    <mergeCell ref="BTG756:BUO756"/>
    <mergeCell ref="BUP756:BVX756"/>
    <mergeCell ref="BFU756:BHC756"/>
    <mergeCell ref="BHD756:BIL756"/>
    <mergeCell ref="BIM756:BJU756"/>
    <mergeCell ref="BJV756:BLD756"/>
    <mergeCell ref="BLE756:BMM756"/>
    <mergeCell ref="BMN756:BNV756"/>
    <mergeCell ref="CEA756:CFI756"/>
    <mergeCell ref="CFJ756:CGR756"/>
    <mergeCell ref="CGS756:CIA756"/>
    <mergeCell ref="CIB756:CJJ756"/>
    <mergeCell ref="CJK756:CKS756"/>
    <mergeCell ref="CKT756:CMB756"/>
    <mergeCell ref="BVY756:BXG756"/>
    <mergeCell ref="BXH756:BYP756"/>
    <mergeCell ref="BYQ756:BZY756"/>
    <mergeCell ref="BZZ756:CBH756"/>
    <mergeCell ref="CBI756:CCQ756"/>
    <mergeCell ref="CCR756:CDZ756"/>
    <mergeCell ref="CUE756:CVM756"/>
    <mergeCell ref="CVN756:CWV756"/>
    <mergeCell ref="CWW756:CYE756"/>
    <mergeCell ref="CYF756:CZN756"/>
    <mergeCell ref="CZO756:DAW756"/>
    <mergeCell ref="DAX756:DCF756"/>
    <mergeCell ref="CMC756:CNK756"/>
    <mergeCell ref="CNL756:COT756"/>
    <mergeCell ref="COU756:CQC756"/>
    <mergeCell ref="CQD756:CRL756"/>
    <mergeCell ref="CRM756:CSU756"/>
    <mergeCell ref="CSV756:CUD756"/>
    <mergeCell ref="DKI756:DLQ756"/>
    <mergeCell ref="DLR756:DMZ756"/>
    <mergeCell ref="DNA756:DOI756"/>
    <mergeCell ref="DOJ756:DPR756"/>
    <mergeCell ref="DPS756:DRA756"/>
    <mergeCell ref="DRB756:DSJ756"/>
    <mergeCell ref="DCG756:DDO756"/>
    <mergeCell ref="DDP756:DEX756"/>
    <mergeCell ref="DEY756:DGG756"/>
    <mergeCell ref="DGH756:DHP756"/>
    <mergeCell ref="DHQ756:DIY756"/>
    <mergeCell ref="DIZ756:DKH756"/>
    <mergeCell ref="EAM756:EBU756"/>
    <mergeCell ref="EBV756:EDD756"/>
    <mergeCell ref="EDE756:EEM756"/>
    <mergeCell ref="EEN756:EFV756"/>
    <mergeCell ref="EFW756:EHE756"/>
    <mergeCell ref="EHF756:EIN756"/>
    <mergeCell ref="DSK756:DTS756"/>
    <mergeCell ref="DTT756:DVB756"/>
    <mergeCell ref="DVC756:DWK756"/>
    <mergeCell ref="DWL756:DXT756"/>
    <mergeCell ref="DXU756:DZC756"/>
    <mergeCell ref="DZD756:EAL756"/>
    <mergeCell ref="EQQ756:ERY756"/>
    <mergeCell ref="ERZ756:ETH756"/>
    <mergeCell ref="ETI756:EUQ756"/>
    <mergeCell ref="EUR756:EVZ756"/>
    <mergeCell ref="EWA756:EXI756"/>
    <mergeCell ref="EXJ756:EYR756"/>
    <mergeCell ref="EIO756:EJW756"/>
    <mergeCell ref="EJX756:ELF756"/>
    <mergeCell ref="ELG756:EMO756"/>
    <mergeCell ref="EMP756:ENX756"/>
    <mergeCell ref="ENY756:EPG756"/>
    <mergeCell ref="EPH756:EQP756"/>
    <mergeCell ref="FGU756:FIC756"/>
    <mergeCell ref="FID756:FJL756"/>
    <mergeCell ref="FJM756:FKU756"/>
    <mergeCell ref="FKV756:FMD756"/>
    <mergeCell ref="FME756:FNM756"/>
    <mergeCell ref="FNN756:FOV756"/>
    <mergeCell ref="EYS756:FAA756"/>
    <mergeCell ref="FAB756:FBJ756"/>
    <mergeCell ref="FBK756:FCS756"/>
    <mergeCell ref="FCT756:FEB756"/>
    <mergeCell ref="FEC756:FFK756"/>
    <mergeCell ref="FFL756:FGT756"/>
    <mergeCell ref="FWY756:FYG756"/>
    <mergeCell ref="FYH756:FZP756"/>
    <mergeCell ref="FZQ756:GAY756"/>
    <mergeCell ref="GAZ756:GCH756"/>
    <mergeCell ref="GCI756:GDQ756"/>
    <mergeCell ref="GDR756:GEZ756"/>
    <mergeCell ref="FOW756:FQE756"/>
    <mergeCell ref="FQF756:FRN756"/>
    <mergeCell ref="FRO756:FSW756"/>
    <mergeCell ref="FSX756:FUF756"/>
    <mergeCell ref="FUG756:FVO756"/>
    <mergeCell ref="FVP756:FWX756"/>
    <mergeCell ref="GNC756:GOK756"/>
    <mergeCell ref="GOL756:GPT756"/>
    <mergeCell ref="GPU756:GRC756"/>
    <mergeCell ref="GRD756:GSL756"/>
    <mergeCell ref="GSM756:GTU756"/>
    <mergeCell ref="GTV756:GVD756"/>
    <mergeCell ref="GFA756:GGI756"/>
    <mergeCell ref="GGJ756:GHR756"/>
    <mergeCell ref="GHS756:GJA756"/>
    <mergeCell ref="GJB756:GKJ756"/>
    <mergeCell ref="GKK756:GLS756"/>
    <mergeCell ref="GLT756:GNB756"/>
    <mergeCell ref="HDG756:HEO756"/>
    <mergeCell ref="HEP756:HFX756"/>
    <mergeCell ref="HFY756:HHG756"/>
    <mergeCell ref="HHH756:HIP756"/>
    <mergeCell ref="HIQ756:HJY756"/>
    <mergeCell ref="HJZ756:HLH756"/>
    <mergeCell ref="GVE756:GWM756"/>
    <mergeCell ref="GWN756:GXV756"/>
    <mergeCell ref="GXW756:GZE756"/>
    <mergeCell ref="GZF756:HAN756"/>
    <mergeCell ref="HAO756:HBW756"/>
    <mergeCell ref="HBX756:HDF756"/>
    <mergeCell ref="HTK756:HUS756"/>
    <mergeCell ref="HUT756:HWB756"/>
    <mergeCell ref="HWC756:HXK756"/>
    <mergeCell ref="HXL756:HYT756"/>
    <mergeCell ref="HYU756:IAC756"/>
    <mergeCell ref="IAD756:IBL756"/>
    <mergeCell ref="HLI756:HMQ756"/>
    <mergeCell ref="HMR756:HNZ756"/>
    <mergeCell ref="HOA756:HPI756"/>
    <mergeCell ref="HPJ756:HQR756"/>
    <mergeCell ref="HQS756:HSA756"/>
    <mergeCell ref="HSB756:HTJ756"/>
    <mergeCell ref="IJO756:IKW756"/>
    <mergeCell ref="IKX756:IMF756"/>
    <mergeCell ref="IMG756:INO756"/>
    <mergeCell ref="INP756:IOX756"/>
    <mergeCell ref="IOY756:IQG756"/>
    <mergeCell ref="IQH756:IRP756"/>
    <mergeCell ref="IBM756:ICU756"/>
    <mergeCell ref="ICV756:IED756"/>
    <mergeCell ref="IEE756:IFM756"/>
    <mergeCell ref="IFN756:IGV756"/>
    <mergeCell ref="IGW756:IIE756"/>
    <mergeCell ref="IIF756:IJN756"/>
    <mergeCell ref="IZS756:JBA756"/>
    <mergeCell ref="JBB756:JCJ756"/>
    <mergeCell ref="JCK756:JDS756"/>
    <mergeCell ref="JDT756:JFB756"/>
    <mergeCell ref="JFC756:JGK756"/>
    <mergeCell ref="JGL756:JHT756"/>
    <mergeCell ref="IRQ756:ISY756"/>
    <mergeCell ref="ISZ756:IUH756"/>
    <mergeCell ref="IUI756:IVQ756"/>
    <mergeCell ref="IVR756:IWZ756"/>
    <mergeCell ref="IXA756:IYI756"/>
    <mergeCell ref="IYJ756:IZR756"/>
    <mergeCell ref="JPW756:JRE756"/>
    <mergeCell ref="JRF756:JSN756"/>
    <mergeCell ref="JSO756:JTW756"/>
    <mergeCell ref="JTX756:JVF756"/>
    <mergeCell ref="JVG756:JWO756"/>
    <mergeCell ref="JWP756:JXX756"/>
    <mergeCell ref="JHU756:JJC756"/>
    <mergeCell ref="JJD756:JKL756"/>
    <mergeCell ref="JKM756:JLU756"/>
    <mergeCell ref="JLV756:JND756"/>
    <mergeCell ref="JNE756:JOM756"/>
    <mergeCell ref="JON756:JPV756"/>
    <mergeCell ref="KGA756:KHI756"/>
    <mergeCell ref="KHJ756:KIR756"/>
    <mergeCell ref="KIS756:KKA756"/>
    <mergeCell ref="KKB756:KLJ756"/>
    <mergeCell ref="KLK756:KMS756"/>
    <mergeCell ref="KMT756:KOB756"/>
    <mergeCell ref="JXY756:JZG756"/>
    <mergeCell ref="JZH756:KAP756"/>
    <mergeCell ref="KAQ756:KBY756"/>
    <mergeCell ref="KBZ756:KDH756"/>
    <mergeCell ref="KDI756:KEQ756"/>
    <mergeCell ref="KER756:KFZ756"/>
    <mergeCell ref="KWE756:KXM756"/>
    <mergeCell ref="KXN756:KYV756"/>
    <mergeCell ref="KYW756:LAE756"/>
    <mergeCell ref="LAF756:LBN756"/>
    <mergeCell ref="LBO756:LCW756"/>
    <mergeCell ref="LCX756:LEF756"/>
    <mergeCell ref="KOC756:KPK756"/>
    <mergeCell ref="KPL756:KQT756"/>
    <mergeCell ref="KQU756:KSC756"/>
    <mergeCell ref="KSD756:KTL756"/>
    <mergeCell ref="KTM756:KUU756"/>
    <mergeCell ref="KUV756:KWD756"/>
    <mergeCell ref="LMI756:LNQ756"/>
    <mergeCell ref="LNR756:LOZ756"/>
    <mergeCell ref="LPA756:LQI756"/>
    <mergeCell ref="LQJ756:LRR756"/>
    <mergeCell ref="LRS756:LTA756"/>
    <mergeCell ref="LTB756:LUJ756"/>
    <mergeCell ref="LEG756:LFO756"/>
    <mergeCell ref="LFP756:LGX756"/>
    <mergeCell ref="LGY756:LIG756"/>
    <mergeCell ref="LIH756:LJP756"/>
    <mergeCell ref="LJQ756:LKY756"/>
    <mergeCell ref="LKZ756:LMH756"/>
    <mergeCell ref="MCM756:MDU756"/>
    <mergeCell ref="MDV756:MFD756"/>
    <mergeCell ref="MFE756:MGM756"/>
    <mergeCell ref="MGN756:MHV756"/>
    <mergeCell ref="MHW756:MJE756"/>
    <mergeCell ref="MJF756:MKN756"/>
    <mergeCell ref="LUK756:LVS756"/>
    <mergeCell ref="LVT756:LXB756"/>
    <mergeCell ref="LXC756:LYK756"/>
    <mergeCell ref="LYL756:LZT756"/>
    <mergeCell ref="LZU756:MBC756"/>
    <mergeCell ref="MBD756:MCL756"/>
    <mergeCell ref="MSQ756:MTY756"/>
    <mergeCell ref="MTZ756:MVH756"/>
    <mergeCell ref="MVI756:MWQ756"/>
    <mergeCell ref="MWR756:MXZ756"/>
    <mergeCell ref="MYA756:MZI756"/>
    <mergeCell ref="MZJ756:NAR756"/>
    <mergeCell ref="MKO756:MLW756"/>
    <mergeCell ref="MLX756:MNF756"/>
    <mergeCell ref="MNG756:MOO756"/>
    <mergeCell ref="MOP756:MPX756"/>
    <mergeCell ref="MPY756:MRG756"/>
    <mergeCell ref="MRH756:MSP756"/>
    <mergeCell ref="NIU756:NKC756"/>
    <mergeCell ref="NKD756:NLL756"/>
    <mergeCell ref="NLM756:NMU756"/>
    <mergeCell ref="NMV756:NOD756"/>
    <mergeCell ref="NOE756:NPM756"/>
    <mergeCell ref="NPN756:NQV756"/>
    <mergeCell ref="NAS756:NCA756"/>
    <mergeCell ref="NCB756:NDJ756"/>
    <mergeCell ref="NDK756:NES756"/>
    <mergeCell ref="NET756:NGB756"/>
    <mergeCell ref="NGC756:NHK756"/>
    <mergeCell ref="NHL756:NIT756"/>
    <mergeCell ref="NYY756:OAG756"/>
    <mergeCell ref="OAH756:OBP756"/>
    <mergeCell ref="OBQ756:OCY756"/>
    <mergeCell ref="OCZ756:OEH756"/>
    <mergeCell ref="OEI756:OFQ756"/>
    <mergeCell ref="OFR756:OGZ756"/>
    <mergeCell ref="NQW756:NSE756"/>
    <mergeCell ref="NSF756:NTN756"/>
    <mergeCell ref="NTO756:NUW756"/>
    <mergeCell ref="NUX756:NWF756"/>
    <mergeCell ref="NWG756:NXO756"/>
    <mergeCell ref="NXP756:NYX756"/>
    <mergeCell ref="OPC756:OQK756"/>
    <mergeCell ref="OQL756:ORT756"/>
    <mergeCell ref="ORU756:OTC756"/>
    <mergeCell ref="OTD756:OUL756"/>
    <mergeCell ref="OUM756:OVU756"/>
    <mergeCell ref="OVV756:OXD756"/>
    <mergeCell ref="OHA756:OII756"/>
    <mergeCell ref="OIJ756:OJR756"/>
    <mergeCell ref="OJS756:OLA756"/>
    <mergeCell ref="OLB756:OMJ756"/>
    <mergeCell ref="OMK756:ONS756"/>
    <mergeCell ref="ONT756:OPB756"/>
    <mergeCell ref="PFG756:PGO756"/>
    <mergeCell ref="PGP756:PHX756"/>
    <mergeCell ref="PHY756:PJG756"/>
    <mergeCell ref="PJH756:PKP756"/>
    <mergeCell ref="PKQ756:PLY756"/>
    <mergeCell ref="PLZ756:PNH756"/>
    <mergeCell ref="OXE756:OYM756"/>
    <mergeCell ref="OYN756:OZV756"/>
    <mergeCell ref="OZW756:PBE756"/>
    <mergeCell ref="PBF756:PCN756"/>
    <mergeCell ref="PCO756:PDW756"/>
    <mergeCell ref="PDX756:PFF756"/>
    <mergeCell ref="PVK756:PWS756"/>
    <mergeCell ref="PWT756:PYB756"/>
    <mergeCell ref="PYC756:PZK756"/>
    <mergeCell ref="PZL756:QAT756"/>
    <mergeCell ref="QAU756:QCC756"/>
    <mergeCell ref="QCD756:QDL756"/>
    <mergeCell ref="PNI756:POQ756"/>
    <mergeCell ref="POR756:PPZ756"/>
    <mergeCell ref="PQA756:PRI756"/>
    <mergeCell ref="PRJ756:PSR756"/>
    <mergeCell ref="PSS756:PUA756"/>
    <mergeCell ref="PUB756:PVJ756"/>
    <mergeCell ref="QLO756:QMW756"/>
    <mergeCell ref="QMX756:QOF756"/>
    <mergeCell ref="QOG756:QPO756"/>
    <mergeCell ref="QPP756:QQX756"/>
    <mergeCell ref="QQY756:QSG756"/>
    <mergeCell ref="QSH756:QTP756"/>
    <mergeCell ref="QDM756:QEU756"/>
    <mergeCell ref="QEV756:QGD756"/>
    <mergeCell ref="QGE756:QHM756"/>
    <mergeCell ref="QHN756:QIV756"/>
    <mergeCell ref="QIW756:QKE756"/>
    <mergeCell ref="QKF756:QLN756"/>
    <mergeCell ref="RBS756:RDA756"/>
    <mergeCell ref="RDB756:REJ756"/>
    <mergeCell ref="REK756:RFS756"/>
    <mergeCell ref="RFT756:RHB756"/>
    <mergeCell ref="RHC756:RIK756"/>
    <mergeCell ref="RIL756:RJT756"/>
    <mergeCell ref="QTQ756:QUY756"/>
    <mergeCell ref="QUZ756:QWH756"/>
    <mergeCell ref="QWI756:QXQ756"/>
    <mergeCell ref="QXR756:QYZ756"/>
    <mergeCell ref="QZA756:RAI756"/>
    <mergeCell ref="RAJ756:RBR756"/>
    <mergeCell ref="RVX756:RXF756"/>
    <mergeCell ref="RXG756:RYO756"/>
    <mergeCell ref="RYP756:RZX756"/>
    <mergeCell ref="RJU756:RLC756"/>
    <mergeCell ref="RLD756:RML756"/>
    <mergeCell ref="RMM756:RNU756"/>
    <mergeCell ref="RNV756:RPD756"/>
    <mergeCell ref="RPE756:RQM756"/>
    <mergeCell ref="RQN756:RRV756"/>
    <mergeCell ref="SYE756:SZM756"/>
    <mergeCell ref="SZN756:SZQ756"/>
    <mergeCell ref="A757:Z757"/>
    <mergeCell ref="SQC756:SRK756"/>
    <mergeCell ref="SRL756:SST756"/>
    <mergeCell ref="SSU756:SUC756"/>
    <mergeCell ref="SUD756:SVL756"/>
    <mergeCell ref="SVM756:SWU756"/>
    <mergeCell ref="SWV756:SYD756"/>
    <mergeCell ref="SIA756:SJI756"/>
    <mergeCell ref="SJJ756:SKR756"/>
    <mergeCell ref="SKS756:SMA756"/>
    <mergeCell ref="SMB756:SNJ756"/>
    <mergeCell ref="SNK756:SOS756"/>
    <mergeCell ref="SOT756:SQB756"/>
    <mergeCell ref="RZY756:SBG756"/>
    <mergeCell ref="SBH756:SCP756"/>
    <mergeCell ref="SCQ756:SDY756"/>
    <mergeCell ref="SDZ756:SFH756"/>
    <mergeCell ref="SFI756:SGQ756"/>
    <mergeCell ref="SGR756:SHZ756"/>
    <mergeCell ref="RRW756:RTE756"/>
    <mergeCell ref="RTF756:RUN756"/>
    <mergeCell ref="RUO756:RVW756"/>
  </mergeCells>
  <printOptions horizontalCentered="1" verticalCentered="1"/>
  <pageMargins left="0.23622047244094491" right="0" top="0" bottom="0" header="0" footer="0"/>
  <pageSetup paperSize="9" scale="57" orientation="landscape" r:id="rId1"/>
  <rowBreaks count="1" manualBreakCount="1">
    <brk id="512" max="29" man="1"/>
  </rowBreaks>
</worksheet>
</file>

<file path=xl/worksheets/sheet7.xml><?xml version="1.0" encoding="utf-8"?>
<worksheet xmlns="http://schemas.openxmlformats.org/spreadsheetml/2006/main" xmlns:r="http://schemas.openxmlformats.org/officeDocument/2006/relationships">
  <dimension ref="A1:J754"/>
  <sheetViews>
    <sheetView showGridLines="0" zoomScaleNormal="100" workbookViewId="0">
      <pane xSplit="3" ySplit="6" topLeftCell="D705" activePane="bottomRight" state="frozen"/>
      <selection activeCell="J27" sqref="J27"/>
      <selection pane="topRight" activeCell="J27" sqref="J27"/>
      <selection pane="bottomLeft" activeCell="J27" sqref="J27"/>
      <selection pane="bottomRight" activeCell="J27" sqref="J27"/>
    </sheetView>
  </sheetViews>
  <sheetFormatPr defaultColWidth="9.140625" defaultRowHeight="12" outlineLevelRow="1"/>
  <cols>
    <col min="1" max="1" width="16.5703125" style="347" customWidth="1"/>
    <col min="2" max="2" width="9.42578125" style="347" customWidth="1"/>
    <col min="3" max="3" width="22.5703125" style="347" customWidth="1"/>
    <col min="4" max="5" width="8.5703125" style="361" customWidth="1"/>
    <col min="6" max="7" width="8.42578125" style="361" customWidth="1"/>
    <col min="8" max="10" width="8" style="361" customWidth="1"/>
    <col min="11" max="16384" width="9.140625" style="347"/>
  </cols>
  <sheetData>
    <row r="1" spans="1:10" ht="38.25" customHeight="1">
      <c r="A1" s="807" t="s">
        <v>3189</v>
      </c>
      <c r="B1" s="807"/>
      <c r="C1" s="807"/>
      <c r="D1" s="807"/>
      <c r="E1" s="807"/>
      <c r="F1" s="807"/>
      <c r="G1" s="807"/>
      <c r="H1" s="807"/>
      <c r="I1" s="807"/>
      <c r="J1" s="807"/>
    </row>
    <row r="2" spans="1:10" ht="35.25" customHeight="1">
      <c r="A2" s="803" t="s">
        <v>3188</v>
      </c>
      <c r="B2" s="803"/>
      <c r="C2" s="803"/>
      <c r="D2" s="803"/>
      <c r="E2" s="803"/>
      <c r="F2" s="803"/>
      <c r="G2" s="803"/>
      <c r="H2" s="803"/>
      <c r="I2" s="803"/>
      <c r="J2" s="803"/>
    </row>
    <row r="3" spans="1:10" ht="18.75" customHeight="1">
      <c r="A3" s="348"/>
      <c r="B3" s="348"/>
      <c r="C3" s="348"/>
      <c r="D3" s="349"/>
      <c r="E3" s="349"/>
      <c r="F3" s="349"/>
      <c r="G3" s="349"/>
      <c r="H3" s="349"/>
      <c r="I3" s="801" t="s">
        <v>2941</v>
      </c>
      <c r="J3" s="801"/>
    </row>
    <row r="4" spans="1:10" ht="30" customHeight="1">
      <c r="A4" s="719" t="s">
        <v>3052</v>
      </c>
      <c r="B4" s="719"/>
      <c r="C4" s="719"/>
      <c r="D4" s="804" t="s">
        <v>3053</v>
      </c>
      <c r="E4" s="804"/>
      <c r="F4" s="804" t="s">
        <v>3054</v>
      </c>
      <c r="G4" s="804"/>
      <c r="H4" s="805" t="s">
        <v>3055</v>
      </c>
      <c r="I4" s="805"/>
      <c r="J4" s="805"/>
    </row>
    <row r="5" spans="1:10" ht="30" customHeight="1">
      <c r="A5" s="720"/>
      <c r="B5" s="720"/>
      <c r="C5" s="720"/>
      <c r="D5" s="804"/>
      <c r="E5" s="804"/>
      <c r="F5" s="804"/>
      <c r="G5" s="804"/>
      <c r="H5" s="806"/>
      <c r="I5" s="806"/>
      <c r="J5" s="806"/>
    </row>
    <row r="6" spans="1:10" ht="30" customHeight="1">
      <c r="A6" s="773"/>
      <c r="B6" s="773"/>
      <c r="C6" s="773"/>
      <c r="D6" s="350" t="s">
        <v>3027</v>
      </c>
      <c r="E6" s="350" t="s">
        <v>3028</v>
      </c>
      <c r="F6" s="350" t="s">
        <v>3027</v>
      </c>
      <c r="G6" s="350" t="s">
        <v>3028</v>
      </c>
      <c r="H6" s="350" t="s">
        <v>3027</v>
      </c>
      <c r="I6" s="351" t="s">
        <v>3028</v>
      </c>
      <c r="J6" s="351" t="s">
        <v>2924</v>
      </c>
    </row>
    <row r="7" spans="1:10" ht="21" customHeight="1">
      <c r="A7" s="808" t="s">
        <v>1</v>
      </c>
      <c r="B7" s="808"/>
      <c r="C7" s="808"/>
      <c r="D7" s="352">
        <f t="shared" ref="D7:J7" si="0">SUM(D8:D38)</f>
        <v>0</v>
      </c>
      <c r="E7" s="352">
        <f t="shared" si="0"/>
        <v>0</v>
      </c>
      <c r="F7" s="352">
        <f t="shared" si="0"/>
        <v>0</v>
      </c>
      <c r="G7" s="352">
        <f t="shared" si="0"/>
        <v>0</v>
      </c>
      <c r="H7" s="353">
        <f t="shared" si="0"/>
        <v>0</v>
      </c>
      <c r="I7" s="353">
        <f t="shared" si="0"/>
        <v>0</v>
      </c>
      <c r="J7" s="353">
        <f t="shared" si="0"/>
        <v>0</v>
      </c>
    </row>
    <row r="8" spans="1:10" ht="36" hidden="1" outlineLevel="1">
      <c r="A8" s="809" t="s">
        <v>1</v>
      </c>
      <c r="B8" s="809" t="s">
        <v>2</v>
      </c>
      <c r="C8" s="354" t="s">
        <v>3</v>
      </c>
      <c r="D8" s="355">
        <v>0</v>
      </c>
      <c r="E8" s="355">
        <v>0</v>
      </c>
      <c r="F8" s="355">
        <v>0</v>
      </c>
      <c r="G8" s="355">
        <v>0</v>
      </c>
      <c r="H8" s="356">
        <v>0</v>
      </c>
      <c r="I8" s="356">
        <v>0</v>
      </c>
      <c r="J8" s="356">
        <f>+I8+H8</f>
        <v>0</v>
      </c>
    </row>
    <row r="9" spans="1:10" ht="24" hidden="1" outlineLevel="1">
      <c r="A9" s="809"/>
      <c r="B9" s="809"/>
      <c r="C9" s="354" t="s">
        <v>4</v>
      </c>
      <c r="D9" s="355">
        <v>0</v>
      </c>
      <c r="E9" s="355">
        <v>0</v>
      </c>
      <c r="F9" s="355">
        <v>0</v>
      </c>
      <c r="G9" s="355">
        <v>0</v>
      </c>
      <c r="H9" s="356">
        <v>0</v>
      </c>
      <c r="I9" s="356">
        <v>0</v>
      </c>
      <c r="J9" s="356">
        <f t="shared" ref="J9:J38" si="1">+I9+H9</f>
        <v>0</v>
      </c>
    </row>
    <row r="10" spans="1:10" ht="36" hidden="1" outlineLevel="1">
      <c r="A10" s="809"/>
      <c r="B10" s="809"/>
      <c r="C10" s="354" t="s">
        <v>5</v>
      </c>
      <c r="D10" s="355">
        <v>0</v>
      </c>
      <c r="E10" s="355">
        <v>0</v>
      </c>
      <c r="F10" s="355">
        <v>0</v>
      </c>
      <c r="G10" s="355">
        <v>0</v>
      </c>
      <c r="H10" s="356">
        <v>0</v>
      </c>
      <c r="I10" s="356">
        <v>0</v>
      </c>
      <c r="J10" s="356">
        <f t="shared" si="1"/>
        <v>0</v>
      </c>
    </row>
    <row r="11" spans="1:10" hidden="1" outlineLevel="1">
      <c r="A11" s="809"/>
      <c r="B11" s="809"/>
      <c r="C11" s="354" t="s">
        <v>6</v>
      </c>
      <c r="D11" s="355">
        <v>0</v>
      </c>
      <c r="E11" s="355">
        <v>0</v>
      </c>
      <c r="F11" s="355">
        <v>0</v>
      </c>
      <c r="G11" s="355">
        <v>0</v>
      </c>
      <c r="H11" s="356">
        <v>0</v>
      </c>
      <c r="I11" s="356">
        <v>0</v>
      </c>
      <c r="J11" s="356">
        <f t="shared" si="1"/>
        <v>0</v>
      </c>
    </row>
    <row r="12" spans="1:10" hidden="1" outlineLevel="1">
      <c r="A12" s="809"/>
      <c r="B12" s="809"/>
      <c r="C12" s="354" t="s">
        <v>7</v>
      </c>
      <c r="D12" s="355">
        <v>0</v>
      </c>
      <c r="E12" s="355">
        <v>0</v>
      </c>
      <c r="F12" s="355">
        <v>0</v>
      </c>
      <c r="G12" s="355">
        <v>0</v>
      </c>
      <c r="H12" s="356">
        <v>0</v>
      </c>
      <c r="I12" s="356">
        <v>0</v>
      </c>
      <c r="J12" s="356">
        <f t="shared" si="1"/>
        <v>0</v>
      </c>
    </row>
    <row r="13" spans="1:10" hidden="1" outlineLevel="1">
      <c r="A13" s="809"/>
      <c r="B13" s="809"/>
      <c r="C13" s="354" t="s">
        <v>8</v>
      </c>
      <c r="D13" s="355">
        <v>0</v>
      </c>
      <c r="E13" s="355">
        <v>0</v>
      </c>
      <c r="F13" s="355">
        <v>0</v>
      </c>
      <c r="G13" s="355">
        <v>0</v>
      </c>
      <c r="H13" s="356">
        <v>0</v>
      </c>
      <c r="I13" s="356">
        <v>0</v>
      </c>
      <c r="J13" s="356">
        <f t="shared" si="1"/>
        <v>0</v>
      </c>
    </row>
    <row r="14" spans="1:10" ht="36" hidden="1" outlineLevel="1">
      <c r="A14" s="809"/>
      <c r="B14" s="809"/>
      <c r="C14" s="354" t="s">
        <v>9</v>
      </c>
      <c r="D14" s="355">
        <v>0</v>
      </c>
      <c r="E14" s="355">
        <v>0</v>
      </c>
      <c r="F14" s="355">
        <v>0</v>
      </c>
      <c r="G14" s="355">
        <v>0</v>
      </c>
      <c r="H14" s="356">
        <v>0</v>
      </c>
      <c r="I14" s="356">
        <v>0</v>
      </c>
      <c r="J14" s="356">
        <f t="shared" si="1"/>
        <v>0</v>
      </c>
    </row>
    <row r="15" spans="1:10" hidden="1" outlineLevel="1">
      <c r="A15" s="809"/>
      <c r="B15" s="809" t="s">
        <v>10</v>
      </c>
      <c r="C15" s="354" t="s">
        <v>11</v>
      </c>
      <c r="D15" s="355">
        <v>0</v>
      </c>
      <c r="E15" s="355">
        <v>0</v>
      </c>
      <c r="F15" s="355">
        <v>0</v>
      </c>
      <c r="G15" s="355">
        <v>0</v>
      </c>
      <c r="H15" s="356">
        <v>0</v>
      </c>
      <c r="I15" s="356">
        <v>0</v>
      </c>
      <c r="J15" s="356">
        <f t="shared" si="1"/>
        <v>0</v>
      </c>
    </row>
    <row r="16" spans="1:10" ht="24" hidden="1" outlineLevel="1">
      <c r="A16" s="809"/>
      <c r="B16" s="809"/>
      <c r="C16" s="354" t="s">
        <v>12</v>
      </c>
      <c r="D16" s="355">
        <v>0</v>
      </c>
      <c r="E16" s="355">
        <v>0</v>
      </c>
      <c r="F16" s="355">
        <v>0</v>
      </c>
      <c r="G16" s="355">
        <v>0</v>
      </c>
      <c r="H16" s="356">
        <v>0</v>
      </c>
      <c r="I16" s="356">
        <v>0</v>
      </c>
      <c r="J16" s="356">
        <f t="shared" si="1"/>
        <v>0</v>
      </c>
    </row>
    <row r="17" spans="1:10" hidden="1" outlineLevel="1">
      <c r="A17" s="809"/>
      <c r="B17" s="809"/>
      <c r="C17" s="354" t="s">
        <v>13</v>
      </c>
      <c r="D17" s="355">
        <v>0</v>
      </c>
      <c r="E17" s="355">
        <v>0</v>
      </c>
      <c r="F17" s="355">
        <v>0</v>
      </c>
      <c r="G17" s="355">
        <v>0</v>
      </c>
      <c r="H17" s="356">
        <v>0</v>
      </c>
      <c r="I17" s="356">
        <v>0</v>
      </c>
      <c r="J17" s="356">
        <f t="shared" si="1"/>
        <v>0</v>
      </c>
    </row>
    <row r="18" spans="1:10" ht="36" hidden="1" outlineLevel="1">
      <c r="A18" s="809"/>
      <c r="B18" s="809"/>
      <c r="C18" s="354" t="s">
        <v>14</v>
      </c>
      <c r="D18" s="355">
        <v>0</v>
      </c>
      <c r="E18" s="355">
        <v>0</v>
      </c>
      <c r="F18" s="355">
        <v>0</v>
      </c>
      <c r="G18" s="355">
        <v>0</v>
      </c>
      <c r="H18" s="356">
        <v>0</v>
      </c>
      <c r="I18" s="356">
        <v>0</v>
      </c>
      <c r="J18" s="356">
        <f t="shared" si="1"/>
        <v>0</v>
      </c>
    </row>
    <row r="19" spans="1:10" ht="36" hidden="1" outlineLevel="1">
      <c r="A19" s="809"/>
      <c r="B19" s="809"/>
      <c r="C19" s="354" t="s">
        <v>15</v>
      </c>
      <c r="D19" s="355">
        <v>0</v>
      </c>
      <c r="E19" s="355">
        <v>0</v>
      </c>
      <c r="F19" s="355">
        <v>0</v>
      </c>
      <c r="G19" s="355">
        <v>0</v>
      </c>
      <c r="H19" s="356">
        <v>0</v>
      </c>
      <c r="I19" s="356">
        <v>0</v>
      </c>
      <c r="J19" s="356">
        <f t="shared" si="1"/>
        <v>0</v>
      </c>
    </row>
    <row r="20" spans="1:10" ht="24" hidden="1" outlineLevel="1">
      <c r="A20" s="809"/>
      <c r="B20" s="809"/>
      <c r="C20" s="354" t="s">
        <v>16</v>
      </c>
      <c r="D20" s="355">
        <v>0</v>
      </c>
      <c r="E20" s="355">
        <v>0</v>
      </c>
      <c r="F20" s="355">
        <v>0</v>
      </c>
      <c r="G20" s="355">
        <v>0</v>
      </c>
      <c r="H20" s="356">
        <v>0</v>
      </c>
      <c r="I20" s="356">
        <v>0</v>
      </c>
      <c r="J20" s="356">
        <f t="shared" si="1"/>
        <v>0</v>
      </c>
    </row>
    <row r="21" spans="1:10" ht="24" hidden="1" outlineLevel="1">
      <c r="A21" s="809"/>
      <c r="B21" s="809"/>
      <c r="C21" s="354" t="s">
        <v>17</v>
      </c>
      <c r="D21" s="355">
        <v>0</v>
      </c>
      <c r="E21" s="355">
        <v>0</v>
      </c>
      <c r="F21" s="355">
        <v>0</v>
      </c>
      <c r="G21" s="355">
        <v>0</v>
      </c>
      <c r="H21" s="356">
        <v>0</v>
      </c>
      <c r="I21" s="356">
        <v>0</v>
      </c>
      <c r="J21" s="356">
        <f t="shared" si="1"/>
        <v>0</v>
      </c>
    </row>
    <row r="22" spans="1:10" ht="48" hidden="1" outlineLevel="1">
      <c r="A22" s="809"/>
      <c r="B22" s="809"/>
      <c r="C22" s="354" t="s">
        <v>18</v>
      </c>
      <c r="D22" s="355">
        <v>0</v>
      </c>
      <c r="E22" s="355">
        <v>0</v>
      </c>
      <c r="F22" s="355">
        <v>0</v>
      </c>
      <c r="G22" s="355">
        <v>0</v>
      </c>
      <c r="H22" s="356">
        <v>0</v>
      </c>
      <c r="I22" s="356">
        <v>0</v>
      </c>
      <c r="J22" s="356">
        <f t="shared" si="1"/>
        <v>0</v>
      </c>
    </row>
    <row r="23" spans="1:10" ht="36" hidden="1" outlineLevel="1">
      <c r="A23" s="809"/>
      <c r="B23" s="809"/>
      <c r="C23" s="354" t="s">
        <v>19</v>
      </c>
      <c r="D23" s="355">
        <v>0</v>
      </c>
      <c r="E23" s="355">
        <v>0</v>
      </c>
      <c r="F23" s="355">
        <v>0</v>
      </c>
      <c r="G23" s="355">
        <v>0</v>
      </c>
      <c r="H23" s="356">
        <v>0</v>
      </c>
      <c r="I23" s="356">
        <v>0</v>
      </c>
      <c r="J23" s="356">
        <f t="shared" si="1"/>
        <v>0</v>
      </c>
    </row>
    <row r="24" spans="1:10" ht="48" hidden="1" outlineLevel="1">
      <c r="A24" s="809"/>
      <c r="B24" s="354" t="s">
        <v>20</v>
      </c>
      <c r="C24" s="354" t="s">
        <v>21</v>
      </c>
      <c r="D24" s="355">
        <v>0</v>
      </c>
      <c r="E24" s="355">
        <v>0</v>
      </c>
      <c r="F24" s="355">
        <v>0</v>
      </c>
      <c r="G24" s="355">
        <v>0</v>
      </c>
      <c r="H24" s="356">
        <v>0</v>
      </c>
      <c r="I24" s="356">
        <v>0</v>
      </c>
      <c r="J24" s="356">
        <f t="shared" si="1"/>
        <v>0</v>
      </c>
    </row>
    <row r="25" spans="1:10" ht="24" hidden="1" outlineLevel="1">
      <c r="A25" s="809"/>
      <c r="B25" s="809" t="s">
        <v>22</v>
      </c>
      <c r="C25" s="354" t="s">
        <v>23</v>
      </c>
      <c r="D25" s="355">
        <v>0</v>
      </c>
      <c r="E25" s="355">
        <v>0</v>
      </c>
      <c r="F25" s="355">
        <v>0</v>
      </c>
      <c r="G25" s="355">
        <v>0</v>
      </c>
      <c r="H25" s="356">
        <v>0</v>
      </c>
      <c r="I25" s="356">
        <v>0</v>
      </c>
      <c r="J25" s="356">
        <f t="shared" si="1"/>
        <v>0</v>
      </c>
    </row>
    <row r="26" spans="1:10" ht="24" hidden="1" outlineLevel="1">
      <c r="A26" s="809"/>
      <c r="B26" s="809"/>
      <c r="C26" s="354" t="s">
        <v>24</v>
      </c>
      <c r="D26" s="355">
        <v>0</v>
      </c>
      <c r="E26" s="355">
        <v>0</v>
      </c>
      <c r="F26" s="355">
        <v>0</v>
      </c>
      <c r="G26" s="355">
        <v>0</v>
      </c>
      <c r="H26" s="356">
        <v>0</v>
      </c>
      <c r="I26" s="356">
        <v>0</v>
      </c>
      <c r="J26" s="356">
        <f t="shared" si="1"/>
        <v>0</v>
      </c>
    </row>
    <row r="27" spans="1:10" ht="24" hidden="1" outlineLevel="1">
      <c r="A27" s="809"/>
      <c r="B27" s="809"/>
      <c r="C27" s="354" t="s">
        <v>25</v>
      </c>
      <c r="D27" s="355">
        <v>0</v>
      </c>
      <c r="E27" s="355">
        <v>0</v>
      </c>
      <c r="F27" s="355">
        <v>0</v>
      </c>
      <c r="G27" s="355">
        <v>0</v>
      </c>
      <c r="H27" s="356">
        <v>0</v>
      </c>
      <c r="I27" s="356">
        <v>0</v>
      </c>
      <c r="J27" s="356">
        <f t="shared" si="1"/>
        <v>0</v>
      </c>
    </row>
    <row r="28" spans="1:10" ht="24" hidden="1" outlineLevel="1">
      <c r="A28" s="809"/>
      <c r="B28" s="809"/>
      <c r="C28" s="354" t="s">
        <v>26</v>
      </c>
      <c r="D28" s="355">
        <v>0</v>
      </c>
      <c r="E28" s="355">
        <v>0</v>
      </c>
      <c r="F28" s="355">
        <v>0</v>
      </c>
      <c r="G28" s="355">
        <v>0</v>
      </c>
      <c r="H28" s="356">
        <v>0</v>
      </c>
      <c r="I28" s="356">
        <v>0</v>
      </c>
      <c r="J28" s="356">
        <f t="shared" si="1"/>
        <v>0</v>
      </c>
    </row>
    <row r="29" spans="1:10" hidden="1" outlineLevel="1">
      <c r="A29" s="809"/>
      <c r="B29" s="809"/>
      <c r="C29" s="354" t="s">
        <v>27</v>
      </c>
      <c r="D29" s="355">
        <v>0</v>
      </c>
      <c r="E29" s="355">
        <v>0</v>
      </c>
      <c r="F29" s="355">
        <v>0</v>
      </c>
      <c r="G29" s="355">
        <v>0</v>
      </c>
      <c r="H29" s="356">
        <v>0</v>
      </c>
      <c r="I29" s="356">
        <v>0</v>
      </c>
      <c r="J29" s="356">
        <f t="shared" si="1"/>
        <v>0</v>
      </c>
    </row>
    <row r="30" spans="1:10" hidden="1" outlineLevel="1">
      <c r="A30" s="809"/>
      <c r="B30" s="809"/>
      <c r="C30" s="354" t="s">
        <v>28</v>
      </c>
      <c r="D30" s="355">
        <v>0</v>
      </c>
      <c r="E30" s="355">
        <v>0</v>
      </c>
      <c r="F30" s="355">
        <v>0</v>
      </c>
      <c r="G30" s="355">
        <v>0</v>
      </c>
      <c r="H30" s="356">
        <v>0</v>
      </c>
      <c r="I30" s="356">
        <v>0</v>
      </c>
      <c r="J30" s="356">
        <f t="shared" si="1"/>
        <v>0</v>
      </c>
    </row>
    <row r="31" spans="1:10" ht="24" hidden="1" outlineLevel="1">
      <c r="A31" s="809"/>
      <c r="B31" s="809"/>
      <c r="C31" s="354" t="s">
        <v>29</v>
      </c>
      <c r="D31" s="355">
        <v>0</v>
      </c>
      <c r="E31" s="355">
        <v>0</v>
      </c>
      <c r="F31" s="355">
        <v>0</v>
      </c>
      <c r="G31" s="355">
        <v>0</v>
      </c>
      <c r="H31" s="356">
        <v>0</v>
      </c>
      <c r="I31" s="356">
        <v>0</v>
      </c>
      <c r="J31" s="356">
        <f t="shared" si="1"/>
        <v>0</v>
      </c>
    </row>
    <row r="32" spans="1:10" hidden="1" outlineLevel="1">
      <c r="A32" s="809"/>
      <c r="B32" s="809"/>
      <c r="C32" s="354" t="s">
        <v>30</v>
      </c>
      <c r="D32" s="355">
        <v>0</v>
      </c>
      <c r="E32" s="355">
        <v>0</v>
      </c>
      <c r="F32" s="355">
        <v>0</v>
      </c>
      <c r="G32" s="355">
        <v>0</v>
      </c>
      <c r="H32" s="356">
        <v>0</v>
      </c>
      <c r="I32" s="356">
        <v>0</v>
      </c>
      <c r="J32" s="356">
        <f t="shared" si="1"/>
        <v>0</v>
      </c>
    </row>
    <row r="33" spans="1:10" ht="24" hidden="1" outlineLevel="1">
      <c r="A33" s="809"/>
      <c r="B33" s="354" t="s">
        <v>31</v>
      </c>
      <c r="C33" s="354" t="s">
        <v>32</v>
      </c>
      <c r="D33" s="355">
        <v>0</v>
      </c>
      <c r="E33" s="355">
        <v>0</v>
      </c>
      <c r="F33" s="355">
        <v>0</v>
      </c>
      <c r="G33" s="355">
        <v>0</v>
      </c>
      <c r="H33" s="356">
        <v>0</v>
      </c>
      <c r="I33" s="356">
        <v>0</v>
      </c>
      <c r="J33" s="356">
        <f t="shared" si="1"/>
        <v>0</v>
      </c>
    </row>
    <row r="34" spans="1:10" ht="24" hidden="1" outlineLevel="1">
      <c r="A34" s="809"/>
      <c r="B34" s="809" t="s">
        <v>33</v>
      </c>
      <c r="C34" s="354" t="s">
        <v>34</v>
      </c>
      <c r="D34" s="355">
        <v>0</v>
      </c>
      <c r="E34" s="355">
        <v>0</v>
      </c>
      <c r="F34" s="355">
        <v>0</v>
      </c>
      <c r="G34" s="355">
        <v>0</v>
      </c>
      <c r="H34" s="356">
        <v>0</v>
      </c>
      <c r="I34" s="356">
        <v>0</v>
      </c>
      <c r="J34" s="356">
        <f t="shared" si="1"/>
        <v>0</v>
      </c>
    </row>
    <row r="35" spans="1:10" ht="24" hidden="1" outlineLevel="1">
      <c r="A35" s="809"/>
      <c r="B35" s="809"/>
      <c r="C35" s="354" t="s">
        <v>35</v>
      </c>
      <c r="D35" s="355">
        <v>0</v>
      </c>
      <c r="E35" s="355">
        <v>0</v>
      </c>
      <c r="F35" s="355">
        <v>0</v>
      </c>
      <c r="G35" s="355">
        <v>0</v>
      </c>
      <c r="H35" s="356">
        <v>0</v>
      </c>
      <c r="I35" s="356">
        <v>0</v>
      </c>
      <c r="J35" s="356">
        <f t="shared" si="1"/>
        <v>0</v>
      </c>
    </row>
    <row r="36" spans="1:10" ht="24" hidden="1" outlineLevel="1">
      <c r="A36" s="809"/>
      <c r="B36" s="809"/>
      <c r="C36" s="354" t="s">
        <v>36</v>
      </c>
      <c r="D36" s="355">
        <v>0</v>
      </c>
      <c r="E36" s="355">
        <v>0</v>
      </c>
      <c r="F36" s="355">
        <v>0</v>
      </c>
      <c r="G36" s="355">
        <v>0</v>
      </c>
      <c r="H36" s="356">
        <v>0</v>
      </c>
      <c r="I36" s="356">
        <v>0</v>
      </c>
      <c r="J36" s="356">
        <f t="shared" si="1"/>
        <v>0</v>
      </c>
    </row>
    <row r="37" spans="1:10" ht="24" hidden="1" outlineLevel="1">
      <c r="A37" s="809"/>
      <c r="B37" s="809"/>
      <c r="C37" s="354" t="s">
        <v>37</v>
      </c>
      <c r="D37" s="355">
        <v>0</v>
      </c>
      <c r="E37" s="355">
        <v>0</v>
      </c>
      <c r="F37" s="355">
        <v>0</v>
      </c>
      <c r="G37" s="355">
        <v>0</v>
      </c>
      <c r="H37" s="356">
        <v>0</v>
      </c>
      <c r="I37" s="356">
        <v>0</v>
      </c>
      <c r="J37" s="356">
        <f t="shared" si="1"/>
        <v>0</v>
      </c>
    </row>
    <row r="38" spans="1:10" ht="60" hidden="1" outlineLevel="1">
      <c r="A38" s="809"/>
      <c r="B38" s="354" t="s">
        <v>38</v>
      </c>
      <c r="C38" s="354" t="s">
        <v>39</v>
      </c>
      <c r="D38" s="355">
        <v>0</v>
      </c>
      <c r="E38" s="355">
        <v>0</v>
      </c>
      <c r="F38" s="355">
        <v>0</v>
      </c>
      <c r="G38" s="355">
        <v>0</v>
      </c>
      <c r="H38" s="356">
        <v>0</v>
      </c>
      <c r="I38" s="356">
        <v>0</v>
      </c>
      <c r="J38" s="356">
        <f t="shared" si="1"/>
        <v>0</v>
      </c>
    </row>
    <row r="39" spans="1:10" ht="15" customHeight="1" collapsed="1">
      <c r="A39" s="808" t="s">
        <v>40</v>
      </c>
      <c r="B39" s="808"/>
      <c r="C39" s="808"/>
      <c r="D39" s="352">
        <f t="shared" ref="D39:J39" si="2">SUM(D40:D43)</f>
        <v>0</v>
      </c>
      <c r="E39" s="352">
        <f t="shared" si="2"/>
        <v>0</v>
      </c>
      <c r="F39" s="352">
        <f t="shared" si="2"/>
        <v>0</v>
      </c>
      <c r="G39" s="352">
        <f t="shared" si="2"/>
        <v>0</v>
      </c>
      <c r="H39" s="353">
        <f t="shared" si="2"/>
        <v>0</v>
      </c>
      <c r="I39" s="353">
        <f t="shared" si="2"/>
        <v>0</v>
      </c>
      <c r="J39" s="353">
        <f t="shared" si="2"/>
        <v>0</v>
      </c>
    </row>
    <row r="40" spans="1:10" ht="72" hidden="1" outlineLevel="1">
      <c r="A40" s="809" t="s">
        <v>40</v>
      </c>
      <c r="B40" s="354" t="s">
        <v>41</v>
      </c>
      <c r="C40" s="354" t="s">
        <v>42</v>
      </c>
      <c r="D40" s="355">
        <v>0</v>
      </c>
      <c r="E40" s="355">
        <v>0</v>
      </c>
      <c r="F40" s="355">
        <v>0</v>
      </c>
      <c r="G40" s="355">
        <v>0</v>
      </c>
      <c r="H40" s="356">
        <f t="shared" ref="H40:H43" si="3">+D40+F40</f>
        <v>0</v>
      </c>
      <c r="I40" s="356">
        <f t="shared" ref="I40:I43" si="4">+G40+E40</f>
        <v>0</v>
      </c>
      <c r="J40" s="356">
        <f t="shared" ref="J40:J43" si="5">+I40+H40</f>
        <v>0</v>
      </c>
    </row>
    <row r="41" spans="1:10" ht="36" hidden="1" outlineLevel="1">
      <c r="A41" s="809"/>
      <c r="B41" s="354" t="s">
        <v>43</v>
      </c>
      <c r="C41" s="354" t="s">
        <v>44</v>
      </c>
      <c r="D41" s="355">
        <v>0</v>
      </c>
      <c r="E41" s="355">
        <v>0</v>
      </c>
      <c r="F41" s="355">
        <v>0</v>
      </c>
      <c r="G41" s="355">
        <v>0</v>
      </c>
      <c r="H41" s="356">
        <f t="shared" si="3"/>
        <v>0</v>
      </c>
      <c r="I41" s="356">
        <f t="shared" si="4"/>
        <v>0</v>
      </c>
      <c r="J41" s="356">
        <f t="shared" si="5"/>
        <v>0</v>
      </c>
    </row>
    <row r="42" spans="1:10" ht="84" hidden="1" outlineLevel="1">
      <c r="A42" s="809"/>
      <c r="B42" s="354" t="s">
        <v>45</v>
      </c>
      <c r="C42" s="354" t="s">
        <v>46</v>
      </c>
      <c r="D42" s="355">
        <v>0</v>
      </c>
      <c r="E42" s="355">
        <v>0</v>
      </c>
      <c r="F42" s="355">
        <v>0</v>
      </c>
      <c r="G42" s="355">
        <v>0</v>
      </c>
      <c r="H42" s="356">
        <f t="shared" si="3"/>
        <v>0</v>
      </c>
      <c r="I42" s="356">
        <f t="shared" si="4"/>
        <v>0</v>
      </c>
      <c r="J42" s="356">
        <f t="shared" si="5"/>
        <v>0</v>
      </c>
    </row>
    <row r="43" spans="1:10" ht="60" hidden="1" outlineLevel="1">
      <c r="A43" s="809"/>
      <c r="B43" s="354" t="s">
        <v>47</v>
      </c>
      <c r="C43" s="354" t="s">
        <v>48</v>
      </c>
      <c r="D43" s="355">
        <v>0</v>
      </c>
      <c r="E43" s="355">
        <v>0</v>
      </c>
      <c r="F43" s="355">
        <v>0</v>
      </c>
      <c r="G43" s="355">
        <v>0</v>
      </c>
      <c r="H43" s="356">
        <f t="shared" si="3"/>
        <v>0</v>
      </c>
      <c r="I43" s="356">
        <f t="shared" si="4"/>
        <v>0</v>
      </c>
      <c r="J43" s="356">
        <f t="shared" si="5"/>
        <v>0</v>
      </c>
    </row>
    <row r="44" spans="1:10" ht="15" customHeight="1" collapsed="1">
      <c r="A44" s="808" t="s">
        <v>49</v>
      </c>
      <c r="B44" s="808"/>
      <c r="C44" s="808"/>
      <c r="D44" s="352">
        <f t="shared" ref="D44:J44" si="6">SUM(D45:D49)</f>
        <v>0</v>
      </c>
      <c r="E44" s="352">
        <f t="shared" si="6"/>
        <v>0</v>
      </c>
      <c r="F44" s="352">
        <f t="shared" si="6"/>
        <v>0</v>
      </c>
      <c r="G44" s="352">
        <f t="shared" si="6"/>
        <v>0</v>
      </c>
      <c r="H44" s="353">
        <f t="shared" si="6"/>
        <v>0</v>
      </c>
      <c r="I44" s="353">
        <f t="shared" si="6"/>
        <v>0</v>
      </c>
      <c r="J44" s="353">
        <f t="shared" si="6"/>
        <v>0</v>
      </c>
    </row>
    <row r="45" spans="1:10" hidden="1" outlineLevel="1">
      <c r="A45" s="809" t="s">
        <v>49</v>
      </c>
      <c r="B45" s="809" t="s">
        <v>50</v>
      </c>
      <c r="C45" s="354" t="s">
        <v>51</v>
      </c>
      <c r="D45" s="355">
        <v>0</v>
      </c>
      <c r="E45" s="355">
        <v>0</v>
      </c>
      <c r="F45" s="355">
        <v>0</v>
      </c>
      <c r="G45" s="355">
        <v>0</v>
      </c>
      <c r="H45" s="356">
        <f t="shared" ref="H45:H49" si="7">+D45+F45</f>
        <v>0</v>
      </c>
      <c r="I45" s="356">
        <f t="shared" ref="I45:I49" si="8">+G45+E45</f>
        <v>0</v>
      </c>
      <c r="J45" s="356">
        <f t="shared" ref="J45:J49" si="9">+I45+H45</f>
        <v>0</v>
      </c>
    </row>
    <row r="46" spans="1:10" hidden="1" outlineLevel="1">
      <c r="A46" s="809"/>
      <c r="B46" s="809"/>
      <c r="C46" s="354" t="s">
        <v>52</v>
      </c>
      <c r="D46" s="355">
        <v>0</v>
      </c>
      <c r="E46" s="355">
        <v>0</v>
      </c>
      <c r="F46" s="355">
        <v>0</v>
      </c>
      <c r="G46" s="355">
        <v>0</v>
      </c>
      <c r="H46" s="356">
        <f t="shared" si="7"/>
        <v>0</v>
      </c>
      <c r="I46" s="356">
        <f t="shared" si="8"/>
        <v>0</v>
      </c>
      <c r="J46" s="356">
        <f t="shared" si="9"/>
        <v>0</v>
      </c>
    </row>
    <row r="47" spans="1:10" hidden="1" outlineLevel="1">
      <c r="A47" s="809"/>
      <c r="B47" s="809"/>
      <c r="C47" s="354" t="s">
        <v>53</v>
      </c>
      <c r="D47" s="355">
        <v>0</v>
      </c>
      <c r="E47" s="355">
        <v>0</v>
      </c>
      <c r="F47" s="355">
        <v>0</v>
      </c>
      <c r="G47" s="355">
        <v>0</v>
      </c>
      <c r="H47" s="356">
        <f t="shared" si="7"/>
        <v>0</v>
      </c>
      <c r="I47" s="356">
        <f t="shared" si="8"/>
        <v>0</v>
      </c>
      <c r="J47" s="356">
        <f t="shared" si="9"/>
        <v>0</v>
      </c>
    </row>
    <row r="48" spans="1:10" hidden="1" outlineLevel="1">
      <c r="A48" s="809"/>
      <c r="B48" s="809" t="s">
        <v>54</v>
      </c>
      <c r="C48" s="354" t="s">
        <v>55</v>
      </c>
      <c r="D48" s="355">
        <v>0</v>
      </c>
      <c r="E48" s="355">
        <v>0</v>
      </c>
      <c r="F48" s="355">
        <v>0</v>
      </c>
      <c r="G48" s="355">
        <v>0</v>
      </c>
      <c r="H48" s="356">
        <f t="shared" si="7"/>
        <v>0</v>
      </c>
      <c r="I48" s="356">
        <f t="shared" si="8"/>
        <v>0</v>
      </c>
      <c r="J48" s="356">
        <f t="shared" si="9"/>
        <v>0</v>
      </c>
    </row>
    <row r="49" spans="1:10" ht="24" hidden="1" outlineLevel="1">
      <c r="A49" s="809"/>
      <c r="B49" s="809"/>
      <c r="C49" s="354" t="s">
        <v>56</v>
      </c>
      <c r="D49" s="355">
        <v>0</v>
      </c>
      <c r="E49" s="355">
        <v>0</v>
      </c>
      <c r="F49" s="355">
        <v>0</v>
      </c>
      <c r="G49" s="355">
        <v>0</v>
      </c>
      <c r="H49" s="356">
        <f t="shared" si="7"/>
        <v>0</v>
      </c>
      <c r="I49" s="356">
        <f t="shared" si="8"/>
        <v>0</v>
      </c>
      <c r="J49" s="356">
        <f t="shared" si="9"/>
        <v>0</v>
      </c>
    </row>
    <row r="50" spans="1:10" ht="15" customHeight="1" collapsed="1">
      <c r="A50" s="808" t="s">
        <v>57</v>
      </c>
      <c r="B50" s="808"/>
      <c r="C50" s="808"/>
      <c r="D50" s="352">
        <f t="shared" ref="D50:J50" si="10">SUM(D51:D53)</f>
        <v>0</v>
      </c>
      <c r="E50" s="352">
        <f t="shared" si="10"/>
        <v>0</v>
      </c>
      <c r="F50" s="352">
        <f t="shared" si="10"/>
        <v>0</v>
      </c>
      <c r="G50" s="352">
        <f t="shared" si="10"/>
        <v>0</v>
      </c>
      <c r="H50" s="353">
        <f t="shared" si="10"/>
        <v>0</v>
      </c>
      <c r="I50" s="353">
        <f t="shared" si="10"/>
        <v>0</v>
      </c>
      <c r="J50" s="353">
        <f t="shared" si="10"/>
        <v>0</v>
      </c>
    </row>
    <row r="51" spans="1:10" ht="36" hidden="1" outlineLevel="1">
      <c r="A51" s="809" t="s">
        <v>57</v>
      </c>
      <c r="B51" s="354" t="s">
        <v>58</v>
      </c>
      <c r="C51" s="354" t="s">
        <v>59</v>
      </c>
      <c r="D51" s="355">
        <v>0</v>
      </c>
      <c r="E51" s="355">
        <v>0</v>
      </c>
      <c r="F51" s="355">
        <v>0</v>
      </c>
      <c r="G51" s="355">
        <v>0</v>
      </c>
      <c r="H51" s="356">
        <f t="shared" ref="H51:H53" si="11">+D51+F51</f>
        <v>0</v>
      </c>
      <c r="I51" s="356">
        <f t="shared" ref="I51:I53" si="12">+G51+E51</f>
        <v>0</v>
      </c>
      <c r="J51" s="356">
        <f t="shared" ref="J51:J53" si="13">+I51+H51</f>
        <v>0</v>
      </c>
    </row>
    <row r="52" spans="1:10" hidden="1" outlineLevel="1">
      <c r="A52" s="809"/>
      <c r="B52" s="809" t="s">
        <v>60</v>
      </c>
      <c r="C52" s="354" t="s">
        <v>61</v>
      </c>
      <c r="D52" s="355">
        <v>0</v>
      </c>
      <c r="E52" s="355">
        <v>0</v>
      </c>
      <c r="F52" s="355">
        <v>0</v>
      </c>
      <c r="G52" s="355">
        <v>0</v>
      </c>
      <c r="H52" s="356">
        <f t="shared" si="11"/>
        <v>0</v>
      </c>
      <c r="I52" s="356">
        <f t="shared" si="12"/>
        <v>0</v>
      </c>
      <c r="J52" s="356">
        <f t="shared" si="13"/>
        <v>0</v>
      </c>
    </row>
    <row r="53" spans="1:10" ht="24" hidden="1" outlineLevel="1">
      <c r="A53" s="809"/>
      <c r="B53" s="809"/>
      <c r="C53" s="354" t="s">
        <v>62</v>
      </c>
      <c r="D53" s="355">
        <v>0</v>
      </c>
      <c r="E53" s="355">
        <v>0</v>
      </c>
      <c r="F53" s="355">
        <v>0</v>
      </c>
      <c r="G53" s="355">
        <v>0</v>
      </c>
      <c r="H53" s="356">
        <f t="shared" si="11"/>
        <v>0</v>
      </c>
      <c r="I53" s="356">
        <f t="shared" si="12"/>
        <v>0</v>
      </c>
      <c r="J53" s="356">
        <f t="shared" si="13"/>
        <v>0</v>
      </c>
    </row>
    <row r="54" spans="1:10" ht="15" customHeight="1" collapsed="1">
      <c r="A54" s="808" t="s">
        <v>63</v>
      </c>
      <c r="B54" s="808"/>
      <c r="C54" s="808"/>
      <c r="D54" s="352">
        <f t="shared" ref="D54:J54" si="14">SUM(D55:D56)</f>
        <v>0</v>
      </c>
      <c r="E54" s="352">
        <f t="shared" si="14"/>
        <v>0</v>
      </c>
      <c r="F54" s="352">
        <f t="shared" si="14"/>
        <v>0</v>
      </c>
      <c r="G54" s="352">
        <f t="shared" si="14"/>
        <v>0</v>
      </c>
      <c r="H54" s="353">
        <f t="shared" si="14"/>
        <v>0</v>
      </c>
      <c r="I54" s="353">
        <f t="shared" si="14"/>
        <v>0</v>
      </c>
      <c r="J54" s="353">
        <f t="shared" si="14"/>
        <v>0</v>
      </c>
    </row>
    <row r="55" spans="1:10" ht="36" hidden="1" outlineLevel="1">
      <c r="A55" s="809" t="s">
        <v>63</v>
      </c>
      <c r="B55" s="354" t="s">
        <v>64</v>
      </c>
      <c r="C55" s="354" t="s">
        <v>65</v>
      </c>
      <c r="D55" s="355">
        <v>0</v>
      </c>
      <c r="E55" s="355">
        <v>0</v>
      </c>
      <c r="F55" s="355">
        <v>0</v>
      </c>
      <c r="G55" s="355">
        <v>0</v>
      </c>
      <c r="H55" s="356">
        <f t="shared" ref="H55:H56" si="15">+D55+F55</f>
        <v>0</v>
      </c>
      <c r="I55" s="356">
        <f t="shared" ref="I55:I56" si="16">+G55+E55</f>
        <v>0</v>
      </c>
      <c r="J55" s="356">
        <f t="shared" ref="J55:J56" si="17">+I55+H55</f>
        <v>0</v>
      </c>
    </row>
    <row r="56" spans="1:10" ht="24" hidden="1" outlineLevel="1">
      <c r="A56" s="809"/>
      <c r="B56" s="354" t="s">
        <v>66</v>
      </c>
      <c r="C56" s="354" t="s">
        <v>67</v>
      </c>
      <c r="D56" s="355">
        <v>0</v>
      </c>
      <c r="E56" s="355">
        <v>0</v>
      </c>
      <c r="F56" s="355">
        <v>0</v>
      </c>
      <c r="G56" s="355">
        <v>0</v>
      </c>
      <c r="H56" s="356">
        <f t="shared" si="15"/>
        <v>0</v>
      </c>
      <c r="I56" s="356">
        <f t="shared" si="16"/>
        <v>0</v>
      </c>
      <c r="J56" s="356">
        <f t="shared" si="17"/>
        <v>0</v>
      </c>
    </row>
    <row r="57" spans="1:10" ht="15" customHeight="1" collapsed="1">
      <c r="A57" s="808" t="s">
        <v>68</v>
      </c>
      <c r="B57" s="808"/>
      <c r="C57" s="808"/>
      <c r="D57" s="352">
        <f t="shared" ref="D57:J57" si="18">SUM(D58:D60)</f>
        <v>0</v>
      </c>
      <c r="E57" s="352">
        <f t="shared" si="18"/>
        <v>0</v>
      </c>
      <c r="F57" s="352">
        <f t="shared" si="18"/>
        <v>0</v>
      </c>
      <c r="G57" s="352">
        <f t="shared" si="18"/>
        <v>0</v>
      </c>
      <c r="H57" s="353">
        <f t="shared" si="18"/>
        <v>0</v>
      </c>
      <c r="I57" s="353">
        <f t="shared" si="18"/>
        <v>0</v>
      </c>
      <c r="J57" s="353">
        <f t="shared" si="18"/>
        <v>0</v>
      </c>
    </row>
    <row r="58" spans="1:10" ht="36" hidden="1" outlineLevel="1">
      <c r="A58" s="809" t="s">
        <v>68</v>
      </c>
      <c r="B58" s="354" t="s">
        <v>69</v>
      </c>
      <c r="C58" s="354" t="s">
        <v>70</v>
      </c>
      <c r="D58" s="355">
        <v>0</v>
      </c>
      <c r="E58" s="355">
        <v>0</v>
      </c>
      <c r="F58" s="355">
        <v>0</v>
      </c>
      <c r="G58" s="355">
        <v>0</v>
      </c>
      <c r="H58" s="356">
        <f t="shared" ref="H58:H60" si="19">+D58+F58</f>
        <v>0</v>
      </c>
      <c r="I58" s="356">
        <f t="shared" ref="I58:I60" si="20">+G58+E58</f>
        <v>0</v>
      </c>
      <c r="J58" s="356">
        <f t="shared" ref="J58:J60" si="21">+I58+H58</f>
        <v>0</v>
      </c>
    </row>
    <row r="59" spans="1:10" ht="24" hidden="1" outlineLevel="1">
      <c r="A59" s="809"/>
      <c r="B59" s="809" t="s">
        <v>71</v>
      </c>
      <c r="C59" s="354" t="s">
        <v>72</v>
      </c>
      <c r="D59" s="355">
        <v>0</v>
      </c>
      <c r="E59" s="355">
        <v>0</v>
      </c>
      <c r="F59" s="355">
        <v>0</v>
      </c>
      <c r="G59" s="355">
        <v>0</v>
      </c>
      <c r="H59" s="356">
        <f t="shared" si="19"/>
        <v>0</v>
      </c>
      <c r="I59" s="356">
        <f t="shared" si="20"/>
        <v>0</v>
      </c>
      <c r="J59" s="356">
        <f t="shared" si="21"/>
        <v>0</v>
      </c>
    </row>
    <row r="60" spans="1:10" ht="24" hidden="1" outlineLevel="1">
      <c r="A60" s="809"/>
      <c r="B60" s="809"/>
      <c r="C60" s="354" t="s">
        <v>73</v>
      </c>
      <c r="D60" s="355">
        <v>0</v>
      </c>
      <c r="E60" s="355">
        <v>0</v>
      </c>
      <c r="F60" s="355">
        <v>0</v>
      </c>
      <c r="G60" s="355">
        <v>0</v>
      </c>
      <c r="H60" s="356">
        <f t="shared" si="19"/>
        <v>0</v>
      </c>
      <c r="I60" s="356">
        <f t="shared" si="20"/>
        <v>0</v>
      </c>
      <c r="J60" s="356">
        <f t="shared" si="21"/>
        <v>0</v>
      </c>
    </row>
    <row r="61" spans="1:10" ht="15" customHeight="1" collapsed="1">
      <c r="A61" s="808" t="s">
        <v>74</v>
      </c>
      <c r="B61" s="808"/>
      <c r="C61" s="808"/>
      <c r="D61" s="352">
        <f t="shared" ref="D61:J61" si="22">SUM(D62:D71)</f>
        <v>0</v>
      </c>
      <c r="E61" s="352">
        <f t="shared" si="22"/>
        <v>0</v>
      </c>
      <c r="F61" s="352">
        <f t="shared" si="22"/>
        <v>0</v>
      </c>
      <c r="G61" s="352">
        <f t="shared" si="22"/>
        <v>0</v>
      </c>
      <c r="H61" s="353">
        <f t="shared" si="22"/>
        <v>0</v>
      </c>
      <c r="I61" s="353">
        <f t="shared" si="22"/>
        <v>0</v>
      </c>
      <c r="J61" s="353">
        <f t="shared" si="22"/>
        <v>0</v>
      </c>
    </row>
    <row r="62" spans="1:10" ht="48" hidden="1" outlineLevel="1">
      <c r="A62" s="809" t="s">
        <v>74</v>
      </c>
      <c r="B62" s="809" t="s">
        <v>75</v>
      </c>
      <c r="C62" s="354" t="s">
        <v>76</v>
      </c>
      <c r="D62" s="355">
        <v>0</v>
      </c>
      <c r="E62" s="355">
        <v>0</v>
      </c>
      <c r="F62" s="355">
        <v>0</v>
      </c>
      <c r="G62" s="355">
        <v>0</v>
      </c>
      <c r="H62" s="356">
        <f t="shared" ref="H62:H71" si="23">+D62+F62</f>
        <v>0</v>
      </c>
      <c r="I62" s="356">
        <f t="shared" ref="I62:I71" si="24">+G62+E62</f>
        <v>0</v>
      </c>
      <c r="J62" s="356">
        <f t="shared" ref="J62:J71" si="25">+I62+H62</f>
        <v>0</v>
      </c>
    </row>
    <row r="63" spans="1:10" ht="36" hidden="1" outlineLevel="1">
      <c r="A63" s="809"/>
      <c r="B63" s="809"/>
      <c r="C63" s="354" t="s">
        <v>77</v>
      </c>
      <c r="D63" s="355">
        <v>0</v>
      </c>
      <c r="E63" s="355">
        <v>0</v>
      </c>
      <c r="F63" s="355">
        <v>0</v>
      </c>
      <c r="G63" s="355">
        <v>0</v>
      </c>
      <c r="H63" s="356">
        <f t="shared" si="23"/>
        <v>0</v>
      </c>
      <c r="I63" s="356">
        <f t="shared" si="24"/>
        <v>0</v>
      </c>
      <c r="J63" s="356">
        <f t="shared" si="25"/>
        <v>0</v>
      </c>
    </row>
    <row r="64" spans="1:10" ht="24" hidden="1" outlineLevel="1">
      <c r="A64" s="809"/>
      <c r="B64" s="809" t="s">
        <v>78</v>
      </c>
      <c r="C64" s="354" t="s">
        <v>79</v>
      </c>
      <c r="D64" s="355">
        <v>0</v>
      </c>
      <c r="E64" s="355">
        <v>0</v>
      </c>
      <c r="F64" s="355">
        <v>0</v>
      </c>
      <c r="G64" s="355">
        <v>0</v>
      </c>
      <c r="H64" s="356">
        <f t="shared" si="23"/>
        <v>0</v>
      </c>
      <c r="I64" s="356">
        <f t="shared" si="24"/>
        <v>0</v>
      </c>
      <c r="J64" s="356">
        <f t="shared" si="25"/>
        <v>0</v>
      </c>
    </row>
    <row r="65" spans="1:10" ht="24" hidden="1" outlineLevel="1">
      <c r="A65" s="809"/>
      <c r="B65" s="809"/>
      <c r="C65" s="354" t="s">
        <v>80</v>
      </c>
      <c r="D65" s="355">
        <v>0</v>
      </c>
      <c r="E65" s="355">
        <v>0</v>
      </c>
      <c r="F65" s="355">
        <v>0</v>
      </c>
      <c r="G65" s="355">
        <v>0</v>
      </c>
      <c r="H65" s="356">
        <f t="shared" si="23"/>
        <v>0</v>
      </c>
      <c r="I65" s="356">
        <f t="shared" si="24"/>
        <v>0</v>
      </c>
      <c r="J65" s="356">
        <f t="shared" si="25"/>
        <v>0</v>
      </c>
    </row>
    <row r="66" spans="1:10" hidden="1" outlineLevel="1">
      <c r="A66" s="809"/>
      <c r="B66" s="809"/>
      <c r="C66" s="354" t="s">
        <v>81</v>
      </c>
      <c r="D66" s="355">
        <v>0</v>
      </c>
      <c r="E66" s="355">
        <v>0</v>
      </c>
      <c r="F66" s="355">
        <v>0</v>
      </c>
      <c r="G66" s="355">
        <v>0</v>
      </c>
      <c r="H66" s="356">
        <f t="shared" si="23"/>
        <v>0</v>
      </c>
      <c r="I66" s="356">
        <f t="shared" si="24"/>
        <v>0</v>
      </c>
      <c r="J66" s="356">
        <f t="shared" si="25"/>
        <v>0</v>
      </c>
    </row>
    <row r="67" spans="1:10" ht="24" hidden="1" outlineLevel="1">
      <c r="A67" s="809"/>
      <c r="B67" s="809"/>
      <c r="C67" s="354" t="s">
        <v>82</v>
      </c>
      <c r="D67" s="355">
        <v>0</v>
      </c>
      <c r="E67" s="355">
        <v>0</v>
      </c>
      <c r="F67" s="355">
        <v>0</v>
      </c>
      <c r="G67" s="355">
        <v>0</v>
      </c>
      <c r="H67" s="356">
        <f t="shared" si="23"/>
        <v>0</v>
      </c>
      <c r="I67" s="356">
        <f t="shared" si="24"/>
        <v>0</v>
      </c>
      <c r="J67" s="356">
        <f t="shared" si="25"/>
        <v>0</v>
      </c>
    </row>
    <row r="68" spans="1:10" ht="24" hidden="1" outlineLevel="1">
      <c r="A68" s="809"/>
      <c r="B68" s="809"/>
      <c r="C68" s="354" t="s">
        <v>83</v>
      </c>
      <c r="D68" s="355">
        <v>0</v>
      </c>
      <c r="E68" s="355">
        <v>0</v>
      </c>
      <c r="F68" s="355">
        <v>0</v>
      </c>
      <c r="G68" s="355">
        <v>0</v>
      </c>
      <c r="H68" s="356">
        <f t="shared" si="23"/>
        <v>0</v>
      </c>
      <c r="I68" s="356">
        <f t="shared" si="24"/>
        <v>0</v>
      </c>
      <c r="J68" s="356">
        <f t="shared" si="25"/>
        <v>0</v>
      </c>
    </row>
    <row r="69" spans="1:10" ht="36" hidden="1" outlineLevel="1">
      <c r="A69" s="809"/>
      <c r="B69" s="809"/>
      <c r="C69" s="354" t="s">
        <v>84</v>
      </c>
      <c r="D69" s="355">
        <v>0</v>
      </c>
      <c r="E69" s="355">
        <v>0</v>
      </c>
      <c r="F69" s="355">
        <v>0</v>
      </c>
      <c r="G69" s="355">
        <v>0</v>
      </c>
      <c r="H69" s="356">
        <f t="shared" si="23"/>
        <v>0</v>
      </c>
      <c r="I69" s="356">
        <f t="shared" si="24"/>
        <v>0</v>
      </c>
      <c r="J69" s="356">
        <f t="shared" si="25"/>
        <v>0</v>
      </c>
    </row>
    <row r="70" spans="1:10" ht="36" hidden="1" outlineLevel="1">
      <c r="A70" s="809"/>
      <c r="B70" s="809"/>
      <c r="C70" s="354" t="s">
        <v>85</v>
      </c>
      <c r="D70" s="355">
        <v>0</v>
      </c>
      <c r="E70" s="355">
        <v>0</v>
      </c>
      <c r="F70" s="355">
        <v>0</v>
      </c>
      <c r="G70" s="355">
        <v>0</v>
      </c>
      <c r="H70" s="356">
        <f t="shared" si="23"/>
        <v>0</v>
      </c>
      <c r="I70" s="356">
        <f t="shared" si="24"/>
        <v>0</v>
      </c>
      <c r="J70" s="356">
        <f t="shared" si="25"/>
        <v>0</v>
      </c>
    </row>
    <row r="71" spans="1:10" ht="36" hidden="1" outlineLevel="1">
      <c r="A71" s="809"/>
      <c r="B71" s="809"/>
      <c r="C71" s="354" t="s">
        <v>86</v>
      </c>
      <c r="D71" s="355">
        <v>0</v>
      </c>
      <c r="E71" s="355">
        <v>0</v>
      </c>
      <c r="F71" s="355">
        <v>0</v>
      </c>
      <c r="G71" s="355">
        <v>0</v>
      </c>
      <c r="H71" s="356">
        <f t="shared" si="23"/>
        <v>0</v>
      </c>
      <c r="I71" s="356">
        <f t="shared" si="24"/>
        <v>0</v>
      </c>
      <c r="J71" s="356">
        <f t="shared" si="25"/>
        <v>0</v>
      </c>
    </row>
    <row r="72" spans="1:10" ht="15" customHeight="1" collapsed="1">
      <c r="A72" s="808" t="s">
        <v>87</v>
      </c>
      <c r="B72" s="808"/>
      <c r="C72" s="808"/>
      <c r="D72" s="352">
        <f t="shared" ref="D72:J72" si="26">SUM(D73:D74)</f>
        <v>0</v>
      </c>
      <c r="E72" s="352">
        <f t="shared" si="26"/>
        <v>0</v>
      </c>
      <c r="F72" s="352">
        <f t="shared" si="26"/>
        <v>0</v>
      </c>
      <c r="G72" s="352">
        <f t="shared" si="26"/>
        <v>0</v>
      </c>
      <c r="H72" s="353">
        <f t="shared" si="26"/>
        <v>0</v>
      </c>
      <c r="I72" s="353">
        <f t="shared" si="26"/>
        <v>0</v>
      </c>
      <c r="J72" s="353">
        <f t="shared" si="26"/>
        <v>0</v>
      </c>
    </row>
    <row r="73" spans="1:10" ht="60" hidden="1" outlineLevel="1">
      <c r="A73" s="809" t="s">
        <v>87</v>
      </c>
      <c r="B73" s="354" t="s">
        <v>88</v>
      </c>
      <c r="C73" s="354" t="s">
        <v>89</v>
      </c>
      <c r="D73" s="355">
        <v>0</v>
      </c>
      <c r="E73" s="355">
        <v>0</v>
      </c>
      <c r="F73" s="355">
        <v>0</v>
      </c>
      <c r="G73" s="355">
        <v>0</v>
      </c>
      <c r="H73" s="356">
        <f t="shared" ref="H73:H74" si="27">+D73+F73</f>
        <v>0</v>
      </c>
      <c r="I73" s="356">
        <f t="shared" ref="I73:I74" si="28">+G73+E73</f>
        <v>0</v>
      </c>
      <c r="J73" s="356">
        <f t="shared" ref="J73:J74" si="29">+I73+H73</f>
        <v>0</v>
      </c>
    </row>
    <row r="74" spans="1:10" ht="84" hidden="1" outlineLevel="1">
      <c r="A74" s="809"/>
      <c r="B74" s="354" t="s">
        <v>90</v>
      </c>
      <c r="C74" s="354" t="s">
        <v>91</v>
      </c>
      <c r="D74" s="355">
        <v>0</v>
      </c>
      <c r="E74" s="355">
        <v>0</v>
      </c>
      <c r="F74" s="355">
        <v>0</v>
      </c>
      <c r="G74" s="355">
        <v>0</v>
      </c>
      <c r="H74" s="356">
        <f t="shared" si="27"/>
        <v>0</v>
      </c>
      <c r="I74" s="356">
        <f t="shared" si="28"/>
        <v>0</v>
      </c>
      <c r="J74" s="356">
        <f t="shared" si="29"/>
        <v>0</v>
      </c>
    </row>
    <row r="75" spans="1:10" ht="15" customHeight="1" collapsed="1">
      <c r="A75" s="808" t="s">
        <v>92</v>
      </c>
      <c r="B75" s="808"/>
      <c r="C75" s="808"/>
      <c r="D75" s="352">
        <f t="shared" ref="D75:J75" si="30">SUM(D76:D101)</f>
        <v>0</v>
      </c>
      <c r="E75" s="352">
        <f t="shared" si="30"/>
        <v>0</v>
      </c>
      <c r="F75" s="352">
        <f t="shared" si="30"/>
        <v>0</v>
      </c>
      <c r="G75" s="352">
        <f t="shared" si="30"/>
        <v>0</v>
      </c>
      <c r="H75" s="353">
        <f t="shared" si="30"/>
        <v>0</v>
      </c>
      <c r="I75" s="353">
        <f t="shared" si="30"/>
        <v>0</v>
      </c>
      <c r="J75" s="353">
        <f t="shared" si="30"/>
        <v>0</v>
      </c>
    </row>
    <row r="76" spans="1:10" hidden="1" outlineLevel="1">
      <c r="A76" s="809" t="s">
        <v>92</v>
      </c>
      <c r="B76" s="809" t="s">
        <v>93</v>
      </c>
      <c r="C76" s="354" t="s">
        <v>94</v>
      </c>
      <c r="D76" s="355">
        <v>0</v>
      </c>
      <c r="E76" s="355">
        <v>0</v>
      </c>
      <c r="F76" s="355">
        <v>0</v>
      </c>
      <c r="G76" s="355">
        <v>0</v>
      </c>
      <c r="H76" s="356">
        <f t="shared" ref="H76:H101" si="31">+D76+F76</f>
        <v>0</v>
      </c>
      <c r="I76" s="356">
        <f t="shared" ref="I76:I101" si="32">+G76+E76</f>
        <v>0</v>
      </c>
      <c r="J76" s="356">
        <f t="shared" ref="J76:J101" si="33">+I76+H76</f>
        <v>0</v>
      </c>
    </row>
    <row r="77" spans="1:10" ht="24" hidden="1" outlineLevel="1">
      <c r="A77" s="809"/>
      <c r="B77" s="809"/>
      <c r="C77" s="354" t="s">
        <v>95</v>
      </c>
      <c r="D77" s="355">
        <v>0</v>
      </c>
      <c r="E77" s="355">
        <v>0</v>
      </c>
      <c r="F77" s="355">
        <v>0</v>
      </c>
      <c r="G77" s="355">
        <v>0</v>
      </c>
      <c r="H77" s="356">
        <f t="shared" si="31"/>
        <v>0</v>
      </c>
      <c r="I77" s="356">
        <f t="shared" si="32"/>
        <v>0</v>
      </c>
      <c r="J77" s="356">
        <f t="shared" si="33"/>
        <v>0</v>
      </c>
    </row>
    <row r="78" spans="1:10" ht="36" hidden="1" outlineLevel="1">
      <c r="A78" s="809"/>
      <c r="B78" s="809"/>
      <c r="C78" s="354" t="s">
        <v>96</v>
      </c>
      <c r="D78" s="355">
        <v>0</v>
      </c>
      <c r="E78" s="355">
        <v>0</v>
      </c>
      <c r="F78" s="355">
        <v>0</v>
      </c>
      <c r="G78" s="355">
        <v>0</v>
      </c>
      <c r="H78" s="356">
        <f t="shared" si="31"/>
        <v>0</v>
      </c>
      <c r="I78" s="356">
        <f t="shared" si="32"/>
        <v>0</v>
      </c>
      <c r="J78" s="356">
        <f t="shared" si="33"/>
        <v>0</v>
      </c>
    </row>
    <row r="79" spans="1:10" ht="108" hidden="1" outlineLevel="1">
      <c r="A79" s="809"/>
      <c r="B79" s="354" t="s">
        <v>97</v>
      </c>
      <c r="C79" s="354" t="s">
        <v>98</v>
      </c>
      <c r="D79" s="355">
        <v>0</v>
      </c>
      <c r="E79" s="355">
        <v>0</v>
      </c>
      <c r="F79" s="355">
        <v>0</v>
      </c>
      <c r="G79" s="355">
        <v>0</v>
      </c>
      <c r="H79" s="356">
        <f t="shared" si="31"/>
        <v>0</v>
      </c>
      <c r="I79" s="356">
        <f t="shared" si="32"/>
        <v>0</v>
      </c>
      <c r="J79" s="356">
        <f t="shared" si="33"/>
        <v>0</v>
      </c>
    </row>
    <row r="80" spans="1:10" ht="24" hidden="1" outlineLevel="1">
      <c r="A80" s="809"/>
      <c r="B80" s="809" t="s">
        <v>99</v>
      </c>
      <c r="C80" s="354" t="s">
        <v>100</v>
      </c>
      <c r="D80" s="355">
        <v>0</v>
      </c>
      <c r="E80" s="355">
        <v>0</v>
      </c>
      <c r="F80" s="355">
        <v>0</v>
      </c>
      <c r="G80" s="355">
        <v>0</v>
      </c>
      <c r="H80" s="356">
        <f t="shared" si="31"/>
        <v>0</v>
      </c>
      <c r="I80" s="356">
        <f t="shared" si="32"/>
        <v>0</v>
      </c>
      <c r="J80" s="356">
        <f t="shared" si="33"/>
        <v>0</v>
      </c>
    </row>
    <row r="81" spans="1:10" ht="24" hidden="1" outlineLevel="1">
      <c r="A81" s="809"/>
      <c r="B81" s="809"/>
      <c r="C81" s="354" t="s">
        <v>101</v>
      </c>
      <c r="D81" s="355">
        <v>0</v>
      </c>
      <c r="E81" s="355">
        <v>0</v>
      </c>
      <c r="F81" s="355">
        <v>0</v>
      </c>
      <c r="G81" s="355">
        <v>0</v>
      </c>
      <c r="H81" s="356">
        <f t="shared" si="31"/>
        <v>0</v>
      </c>
      <c r="I81" s="356">
        <f t="shared" si="32"/>
        <v>0</v>
      </c>
      <c r="J81" s="356">
        <f t="shared" si="33"/>
        <v>0</v>
      </c>
    </row>
    <row r="82" spans="1:10" ht="48" hidden="1" outlineLevel="1">
      <c r="A82" s="809"/>
      <c r="B82" s="809"/>
      <c r="C82" s="354" t="s">
        <v>102</v>
      </c>
      <c r="D82" s="355">
        <v>0</v>
      </c>
      <c r="E82" s="355">
        <v>0</v>
      </c>
      <c r="F82" s="355">
        <v>0</v>
      </c>
      <c r="G82" s="355">
        <v>0</v>
      </c>
      <c r="H82" s="356">
        <f t="shared" si="31"/>
        <v>0</v>
      </c>
      <c r="I82" s="356">
        <f t="shared" si="32"/>
        <v>0</v>
      </c>
      <c r="J82" s="356">
        <f t="shared" si="33"/>
        <v>0</v>
      </c>
    </row>
    <row r="83" spans="1:10" hidden="1" outlineLevel="1">
      <c r="A83" s="809"/>
      <c r="B83" s="809" t="s">
        <v>103</v>
      </c>
      <c r="C83" s="354" t="s">
        <v>104</v>
      </c>
      <c r="D83" s="355">
        <v>0</v>
      </c>
      <c r="E83" s="355">
        <v>0</v>
      </c>
      <c r="F83" s="355">
        <v>0</v>
      </c>
      <c r="G83" s="355">
        <v>0</v>
      </c>
      <c r="H83" s="356">
        <f t="shared" si="31"/>
        <v>0</v>
      </c>
      <c r="I83" s="356">
        <f t="shared" si="32"/>
        <v>0</v>
      </c>
      <c r="J83" s="356">
        <f t="shared" si="33"/>
        <v>0</v>
      </c>
    </row>
    <row r="84" spans="1:10" ht="24" hidden="1" outlineLevel="1">
      <c r="A84" s="809"/>
      <c r="B84" s="809"/>
      <c r="C84" s="354" t="s">
        <v>105</v>
      </c>
      <c r="D84" s="355">
        <v>0</v>
      </c>
      <c r="E84" s="355">
        <v>0</v>
      </c>
      <c r="F84" s="355">
        <v>0</v>
      </c>
      <c r="G84" s="355">
        <v>0</v>
      </c>
      <c r="H84" s="356">
        <f t="shared" si="31"/>
        <v>0</v>
      </c>
      <c r="I84" s="356">
        <f t="shared" si="32"/>
        <v>0</v>
      </c>
      <c r="J84" s="356">
        <f t="shared" si="33"/>
        <v>0</v>
      </c>
    </row>
    <row r="85" spans="1:10" ht="24" hidden="1" outlineLevel="1">
      <c r="A85" s="809"/>
      <c r="B85" s="809" t="s">
        <v>106</v>
      </c>
      <c r="C85" s="354" t="s">
        <v>107</v>
      </c>
      <c r="D85" s="355">
        <v>0</v>
      </c>
      <c r="E85" s="355">
        <v>0</v>
      </c>
      <c r="F85" s="355">
        <v>0</v>
      </c>
      <c r="G85" s="355">
        <v>0</v>
      </c>
      <c r="H85" s="356">
        <f t="shared" si="31"/>
        <v>0</v>
      </c>
      <c r="I85" s="356">
        <f t="shared" si="32"/>
        <v>0</v>
      </c>
      <c r="J85" s="356">
        <f t="shared" si="33"/>
        <v>0</v>
      </c>
    </row>
    <row r="86" spans="1:10" hidden="1" outlineLevel="1">
      <c r="A86" s="809"/>
      <c r="B86" s="809"/>
      <c r="C86" s="354" t="s">
        <v>108</v>
      </c>
      <c r="D86" s="355">
        <v>0</v>
      </c>
      <c r="E86" s="355">
        <v>0</v>
      </c>
      <c r="F86" s="355">
        <v>0</v>
      </c>
      <c r="G86" s="355">
        <v>0</v>
      </c>
      <c r="H86" s="356">
        <f t="shared" si="31"/>
        <v>0</v>
      </c>
      <c r="I86" s="356">
        <f t="shared" si="32"/>
        <v>0</v>
      </c>
      <c r="J86" s="356">
        <f t="shared" si="33"/>
        <v>0</v>
      </c>
    </row>
    <row r="87" spans="1:10" ht="24" hidden="1" outlineLevel="1">
      <c r="A87" s="809"/>
      <c r="B87" s="809" t="s">
        <v>109</v>
      </c>
      <c r="C87" s="354" t="s">
        <v>110</v>
      </c>
      <c r="D87" s="355">
        <v>0</v>
      </c>
      <c r="E87" s="355">
        <v>0</v>
      </c>
      <c r="F87" s="355">
        <v>0</v>
      </c>
      <c r="G87" s="355">
        <v>0</v>
      </c>
      <c r="H87" s="356">
        <f t="shared" si="31"/>
        <v>0</v>
      </c>
      <c r="I87" s="356">
        <f t="shared" si="32"/>
        <v>0</v>
      </c>
      <c r="J87" s="356">
        <f t="shared" si="33"/>
        <v>0</v>
      </c>
    </row>
    <row r="88" spans="1:10" ht="24" hidden="1" outlineLevel="1">
      <c r="A88" s="809"/>
      <c r="B88" s="809"/>
      <c r="C88" s="354" t="s">
        <v>111</v>
      </c>
      <c r="D88" s="355">
        <v>0</v>
      </c>
      <c r="E88" s="355">
        <v>0</v>
      </c>
      <c r="F88" s="355">
        <v>0</v>
      </c>
      <c r="G88" s="355">
        <v>0</v>
      </c>
      <c r="H88" s="356">
        <f t="shared" si="31"/>
        <v>0</v>
      </c>
      <c r="I88" s="356">
        <f t="shared" si="32"/>
        <v>0</v>
      </c>
      <c r="J88" s="356">
        <f t="shared" si="33"/>
        <v>0</v>
      </c>
    </row>
    <row r="89" spans="1:10" ht="36" hidden="1" outlineLevel="1">
      <c r="A89" s="809"/>
      <c r="B89" s="809"/>
      <c r="C89" s="354" t="s">
        <v>112</v>
      </c>
      <c r="D89" s="355">
        <v>0</v>
      </c>
      <c r="E89" s="355">
        <v>0</v>
      </c>
      <c r="F89" s="355">
        <v>0</v>
      </c>
      <c r="G89" s="355">
        <v>0</v>
      </c>
      <c r="H89" s="356">
        <f t="shared" si="31"/>
        <v>0</v>
      </c>
      <c r="I89" s="356">
        <f t="shared" si="32"/>
        <v>0</v>
      </c>
      <c r="J89" s="356">
        <f t="shared" si="33"/>
        <v>0</v>
      </c>
    </row>
    <row r="90" spans="1:10" ht="24" hidden="1" outlineLevel="1">
      <c r="A90" s="809"/>
      <c r="B90" s="809" t="s">
        <v>113</v>
      </c>
      <c r="C90" s="354" t="s">
        <v>114</v>
      </c>
      <c r="D90" s="355">
        <v>0</v>
      </c>
      <c r="E90" s="355">
        <v>0</v>
      </c>
      <c r="F90" s="355">
        <v>0</v>
      </c>
      <c r="G90" s="355">
        <v>0</v>
      </c>
      <c r="H90" s="356">
        <f t="shared" si="31"/>
        <v>0</v>
      </c>
      <c r="I90" s="356">
        <f t="shared" si="32"/>
        <v>0</v>
      </c>
      <c r="J90" s="356">
        <f t="shared" si="33"/>
        <v>0</v>
      </c>
    </row>
    <row r="91" spans="1:10" ht="36" hidden="1" outlineLevel="1">
      <c r="A91" s="809"/>
      <c r="B91" s="809"/>
      <c r="C91" s="354" t="s">
        <v>115</v>
      </c>
      <c r="D91" s="355">
        <v>0</v>
      </c>
      <c r="E91" s="355">
        <v>0</v>
      </c>
      <c r="F91" s="355">
        <v>0</v>
      </c>
      <c r="G91" s="355">
        <v>0</v>
      </c>
      <c r="H91" s="356">
        <f t="shared" si="31"/>
        <v>0</v>
      </c>
      <c r="I91" s="356">
        <f t="shared" si="32"/>
        <v>0</v>
      </c>
      <c r="J91" s="356">
        <f t="shared" si="33"/>
        <v>0</v>
      </c>
    </row>
    <row r="92" spans="1:10" ht="36" hidden="1" outlineLevel="1">
      <c r="A92" s="809"/>
      <c r="B92" s="809"/>
      <c r="C92" s="354" t="s">
        <v>116</v>
      </c>
      <c r="D92" s="355">
        <v>0</v>
      </c>
      <c r="E92" s="355">
        <v>0</v>
      </c>
      <c r="F92" s="355">
        <v>0</v>
      </c>
      <c r="G92" s="355">
        <v>0</v>
      </c>
      <c r="H92" s="356">
        <f t="shared" si="31"/>
        <v>0</v>
      </c>
      <c r="I92" s="356">
        <f t="shared" si="32"/>
        <v>0</v>
      </c>
      <c r="J92" s="356">
        <f t="shared" si="33"/>
        <v>0</v>
      </c>
    </row>
    <row r="93" spans="1:10" hidden="1" outlineLevel="1">
      <c r="A93" s="809"/>
      <c r="B93" s="809" t="s">
        <v>117</v>
      </c>
      <c r="C93" s="354" t="s">
        <v>118</v>
      </c>
      <c r="D93" s="355">
        <v>0</v>
      </c>
      <c r="E93" s="355">
        <v>0</v>
      </c>
      <c r="F93" s="355">
        <v>0</v>
      </c>
      <c r="G93" s="355">
        <v>0</v>
      </c>
      <c r="H93" s="356">
        <f t="shared" si="31"/>
        <v>0</v>
      </c>
      <c r="I93" s="356">
        <f t="shared" si="32"/>
        <v>0</v>
      </c>
      <c r="J93" s="356">
        <f t="shared" si="33"/>
        <v>0</v>
      </c>
    </row>
    <row r="94" spans="1:10" ht="24" hidden="1" outlineLevel="1">
      <c r="A94" s="809"/>
      <c r="B94" s="809"/>
      <c r="C94" s="354" t="s">
        <v>119</v>
      </c>
      <c r="D94" s="355">
        <v>0</v>
      </c>
      <c r="E94" s="355">
        <v>0</v>
      </c>
      <c r="F94" s="355">
        <v>0</v>
      </c>
      <c r="G94" s="355">
        <v>0</v>
      </c>
      <c r="H94" s="356">
        <f t="shared" si="31"/>
        <v>0</v>
      </c>
      <c r="I94" s="356">
        <f t="shared" si="32"/>
        <v>0</v>
      </c>
      <c r="J94" s="356">
        <f t="shared" si="33"/>
        <v>0</v>
      </c>
    </row>
    <row r="95" spans="1:10" hidden="1" outlineLevel="1">
      <c r="A95" s="809"/>
      <c r="B95" s="809"/>
      <c r="C95" s="354" t="s">
        <v>120</v>
      </c>
      <c r="D95" s="355">
        <v>0</v>
      </c>
      <c r="E95" s="355">
        <v>0</v>
      </c>
      <c r="F95" s="355">
        <v>0</v>
      </c>
      <c r="G95" s="355">
        <v>0</v>
      </c>
      <c r="H95" s="356">
        <f t="shared" si="31"/>
        <v>0</v>
      </c>
      <c r="I95" s="356">
        <f t="shared" si="32"/>
        <v>0</v>
      </c>
      <c r="J95" s="356">
        <f t="shared" si="33"/>
        <v>0</v>
      </c>
    </row>
    <row r="96" spans="1:10" ht="24" hidden="1" outlineLevel="1">
      <c r="A96" s="809"/>
      <c r="B96" s="809"/>
      <c r="C96" s="354" t="s">
        <v>121</v>
      </c>
      <c r="D96" s="355">
        <v>0</v>
      </c>
      <c r="E96" s="355">
        <v>0</v>
      </c>
      <c r="F96" s="355">
        <v>0</v>
      </c>
      <c r="G96" s="355">
        <v>0</v>
      </c>
      <c r="H96" s="356">
        <f t="shared" si="31"/>
        <v>0</v>
      </c>
      <c r="I96" s="356">
        <f t="shared" si="32"/>
        <v>0</v>
      </c>
      <c r="J96" s="356">
        <f t="shared" si="33"/>
        <v>0</v>
      </c>
    </row>
    <row r="97" spans="1:10" ht="24" hidden="1" outlineLevel="1">
      <c r="A97" s="809"/>
      <c r="B97" s="809"/>
      <c r="C97" s="354" t="s">
        <v>122</v>
      </c>
      <c r="D97" s="355">
        <v>0</v>
      </c>
      <c r="E97" s="355">
        <v>0</v>
      </c>
      <c r="F97" s="355">
        <v>0</v>
      </c>
      <c r="G97" s="355">
        <v>0</v>
      </c>
      <c r="H97" s="356">
        <f t="shared" si="31"/>
        <v>0</v>
      </c>
      <c r="I97" s="356">
        <f t="shared" si="32"/>
        <v>0</v>
      </c>
      <c r="J97" s="356">
        <f t="shared" si="33"/>
        <v>0</v>
      </c>
    </row>
    <row r="98" spans="1:10" ht="36" hidden="1" outlineLevel="1">
      <c r="A98" s="809"/>
      <c r="B98" s="809"/>
      <c r="C98" s="354" t="s">
        <v>123</v>
      </c>
      <c r="D98" s="355">
        <v>0</v>
      </c>
      <c r="E98" s="355">
        <v>0</v>
      </c>
      <c r="F98" s="355">
        <v>0</v>
      </c>
      <c r="G98" s="355">
        <v>0</v>
      </c>
      <c r="H98" s="356">
        <f t="shared" si="31"/>
        <v>0</v>
      </c>
      <c r="I98" s="356">
        <f t="shared" si="32"/>
        <v>0</v>
      </c>
      <c r="J98" s="356">
        <f t="shared" si="33"/>
        <v>0</v>
      </c>
    </row>
    <row r="99" spans="1:10" ht="36" hidden="1" outlineLevel="1">
      <c r="A99" s="809"/>
      <c r="B99" s="809"/>
      <c r="C99" s="354" t="s">
        <v>124</v>
      </c>
      <c r="D99" s="355">
        <v>0</v>
      </c>
      <c r="E99" s="355">
        <v>0</v>
      </c>
      <c r="F99" s="355">
        <v>0</v>
      </c>
      <c r="G99" s="355">
        <v>0</v>
      </c>
      <c r="H99" s="356">
        <f t="shared" si="31"/>
        <v>0</v>
      </c>
      <c r="I99" s="356">
        <f t="shared" si="32"/>
        <v>0</v>
      </c>
      <c r="J99" s="356">
        <f t="shared" si="33"/>
        <v>0</v>
      </c>
    </row>
    <row r="100" spans="1:10" ht="24" hidden="1" outlineLevel="1">
      <c r="A100" s="809"/>
      <c r="B100" s="809" t="s">
        <v>125</v>
      </c>
      <c r="C100" s="354" t="s">
        <v>126</v>
      </c>
      <c r="D100" s="355">
        <v>0</v>
      </c>
      <c r="E100" s="355">
        <v>0</v>
      </c>
      <c r="F100" s="355">
        <v>0</v>
      </c>
      <c r="G100" s="355">
        <v>0</v>
      </c>
      <c r="H100" s="356">
        <f t="shared" si="31"/>
        <v>0</v>
      </c>
      <c r="I100" s="356">
        <f t="shared" si="32"/>
        <v>0</v>
      </c>
      <c r="J100" s="356">
        <f t="shared" si="33"/>
        <v>0</v>
      </c>
    </row>
    <row r="101" spans="1:10" ht="24" hidden="1" outlineLevel="1">
      <c r="A101" s="809"/>
      <c r="B101" s="809"/>
      <c r="C101" s="354" t="s">
        <v>127</v>
      </c>
      <c r="D101" s="355">
        <v>0</v>
      </c>
      <c r="E101" s="355">
        <v>0</v>
      </c>
      <c r="F101" s="355">
        <v>0</v>
      </c>
      <c r="G101" s="355">
        <v>0</v>
      </c>
      <c r="H101" s="356">
        <f t="shared" si="31"/>
        <v>0</v>
      </c>
      <c r="I101" s="356">
        <f t="shared" si="32"/>
        <v>0</v>
      </c>
      <c r="J101" s="356">
        <f t="shared" si="33"/>
        <v>0</v>
      </c>
    </row>
    <row r="102" spans="1:10" ht="15" customHeight="1" collapsed="1">
      <c r="A102" s="808" t="s">
        <v>128</v>
      </c>
      <c r="B102" s="808"/>
      <c r="C102" s="808"/>
      <c r="D102" s="352">
        <f t="shared" ref="D102:J102" si="34">SUM(D103:D109)</f>
        <v>0</v>
      </c>
      <c r="E102" s="352">
        <f t="shared" si="34"/>
        <v>0</v>
      </c>
      <c r="F102" s="352">
        <f t="shared" si="34"/>
        <v>0</v>
      </c>
      <c r="G102" s="352">
        <f t="shared" si="34"/>
        <v>0</v>
      </c>
      <c r="H102" s="353">
        <f t="shared" si="34"/>
        <v>0</v>
      </c>
      <c r="I102" s="353">
        <f t="shared" si="34"/>
        <v>0</v>
      </c>
      <c r="J102" s="353">
        <f t="shared" si="34"/>
        <v>0</v>
      </c>
    </row>
    <row r="103" spans="1:10" ht="36" hidden="1" outlineLevel="1">
      <c r="A103" s="809" t="s">
        <v>128</v>
      </c>
      <c r="B103" s="809" t="s">
        <v>129</v>
      </c>
      <c r="C103" s="354" t="s">
        <v>130</v>
      </c>
      <c r="D103" s="355">
        <v>0</v>
      </c>
      <c r="E103" s="355">
        <v>0</v>
      </c>
      <c r="F103" s="355">
        <v>0</v>
      </c>
      <c r="G103" s="355">
        <v>0</v>
      </c>
      <c r="H103" s="356">
        <f t="shared" ref="H103:H109" si="35">+D103+F103</f>
        <v>0</v>
      </c>
      <c r="I103" s="356">
        <f t="shared" ref="I103:I109" si="36">+G103+E103</f>
        <v>0</v>
      </c>
      <c r="J103" s="356">
        <f t="shared" ref="J103:J109" si="37">+I103+H103</f>
        <v>0</v>
      </c>
    </row>
    <row r="104" spans="1:10" hidden="1" outlineLevel="1">
      <c r="A104" s="809"/>
      <c r="B104" s="809"/>
      <c r="C104" s="354" t="s">
        <v>131</v>
      </c>
      <c r="D104" s="355">
        <v>0</v>
      </c>
      <c r="E104" s="355">
        <v>0</v>
      </c>
      <c r="F104" s="355">
        <v>0</v>
      </c>
      <c r="G104" s="355">
        <v>0</v>
      </c>
      <c r="H104" s="356">
        <f t="shared" si="35"/>
        <v>0</v>
      </c>
      <c r="I104" s="356">
        <f t="shared" si="36"/>
        <v>0</v>
      </c>
      <c r="J104" s="356">
        <f t="shared" si="37"/>
        <v>0</v>
      </c>
    </row>
    <row r="105" spans="1:10" ht="24" hidden="1" outlineLevel="1">
      <c r="A105" s="809"/>
      <c r="B105" s="809"/>
      <c r="C105" s="354" t="s">
        <v>132</v>
      </c>
      <c r="D105" s="355">
        <v>0</v>
      </c>
      <c r="E105" s="355">
        <v>0</v>
      </c>
      <c r="F105" s="355">
        <v>0</v>
      </c>
      <c r="G105" s="355">
        <v>0</v>
      </c>
      <c r="H105" s="356">
        <f t="shared" si="35"/>
        <v>0</v>
      </c>
      <c r="I105" s="356">
        <f t="shared" si="36"/>
        <v>0</v>
      </c>
      <c r="J105" s="356">
        <f t="shared" si="37"/>
        <v>0</v>
      </c>
    </row>
    <row r="106" spans="1:10" ht="24" hidden="1" outlineLevel="1">
      <c r="A106" s="809"/>
      <c r="B106" s="809"/>
      <c r="C106" s="354" t="s">
        <v>133</v>
      </c>
      <c r="D106" s="355">
        <v>0</v>
      </c>
      <c r="E106" s="355">
        <v>0</v>
      </c>
      <c r="F106" s="355">
        <v>0</v>
      </c>
      <c r="G106" s="355">
        <v>0</v>
      </c>
      <c r="H106" s="356">
        <f t="shared" si="35"/>
        <v>0</v>
      </c>
      <c r="I106" s="356">
        <f t="shared" si="36"/>
        <v>0</v>
      </c>
      <c r="J106" s="356">
        <f t="shared" si="37"/>
        <v>0</v>
      </c>
    </row>
    <row r="107" spans="1:10" hidden="1" outlineLevel="1">
      <c r="A107" s="809"/>
      <c r="B107" s="809"/>
      <c r="C107" s="354" t="s">
        <v>134</v>
      </c>
      <c r="D107" s="355">
        <v>0</v>
      </c>
      <c r="E107" s="355">
        <v>0</v>
      </c>
      <c r="F107" s="355">
        <v>0</v>
      </c>
      <c r="G107" s="355">
        <v>0</v>
      </c>
      <c r="H107" s="356">
        <f t="shared" si="35"/>
        <v>0</v>
      </c>
      <c r="I107" s="356">
        <f t="shared" si="36"/>
        <v>0</v>
      </c>
      <c r="J107" s="356">
        <f t="shared" si="37"/>
        <v>0</v>
      </c>
    </row>
    <row r="108" spans="1:10" hidden="1" outlineLevel="1">
      <c r="A108" s="809"/>
      <c r="B108" s="809"/>
      <c r="C108" s="354" t="s">
        <v>135</v>
      </c>
      <c r="D108" s="355">
        <v>0</v>
      </c>
      <c r="E108" s="355">
        <v>0</v>
      </c>
      <c r="F108" s="355">
        <v>0</v>
      </c>
      <c r="G108" s="355">
        <v>0</v>
      </c>
      <c r="H108" s="356">
        <f t="shared" si="35"/>
        <v>0</v>
      </c>
      <c r="I108" s="356">
        <f t="shared" si="36"/>
        <v>0</v>
      </c>
      <c r="J108" s="356">
        <f t="shared" si="37"/>
        <v>0</v>
      </c>
    </row>
    <row r="109" spans="1:10" ht="36" hidden="1" outlineLevel="1">
      <c r="A109" s="809"/>
      <c r="B109" s="809"/>
      <c r="C109" s="354" t="s">
        <v>136</v>
      </c>
      <c r="D109" s="355">
        <v>0</v>
      </c>
      <c r="E109" s="355">
        <v>0</v>
      </c>
      <c r="F109" s="355">
        <v>0</v>
      </c>
      <c r="G109" s="355">
        <v>0</v>
      </c>
      <c r="H109" s="356">
        <f t="shared" si="35"/>
        <v>0</v>
      </c>
      <c r="I109" s="356">
        <f t="shared" si="36"/>
        <v>0</v>
      </c>
      <c r="J109" s="356">
        <f t="shared" si="37"/>
        <v>0</v>
      </c>
    </row>
    <row r="110" spans="1:10" ht="15" customHeight="1" collapsed="1">
      <c r="A110" s="808" t="s">
        <v>137</v>
      </c>
      <c r="B110" s="808"/>
      <c r="C110" s="808"/>
      <c r="D110" s="352">
        <v>0</v>
      </c>
      <c r="E110" s="352">
        <v>0</v>
      </c>
      <c r="F110" s="352">
        <v>0</v>
      </c>
      <c r="G110" s="352">
        <v>0</v>
      </c>
      <c r="H110" s="353">
        <v>0</v>
      </c>
      <c r="I110" s="353">
        <v>0</v>
      </c>
      <c r="J110" s="353">
        <f t="shared" ref="J110" si="38">+I110+H110</f>
        <v>0</v>
      </c>
    </row>
    <row r="111" spans="1:10" ht="15" customHeight="1" collapsed="1">
      <c r="A111" s="808" t="s">
        <v>138</v>
      </c>
      <c r="B111" s="808"/>
      <c r="C111" s="808"/>
      <c r="D111" s="352">
        <f t="shared" ref="D111:J111" si="39">SUM(D112:D132)</f>
        <v>5</v>
      </c>
      <c r="E111" s="352">
        <f t="shared" si="39"/>
        <v>0</v>
      </c>
      <c r="F111" s="352">
        <f t="shared" si="39"/>
        <v>5</v>
      </c>
      <c r="G111" s="352">
        <f t="shared" si="39"/>
        <v>0</v>
      </c>
      <c r="H111" s="353">
        <f t="shared" si="39"/>
        <v>10</v>
      </c>
      <c r="I111" s="353">
        <f t="shared" si="39"/>
        <v>0</v>
      </c>
      <c r="J111" s="353">
        <f t="shared" si="39"/>
        <v>10</v>
      </c>
    </row>
    <row r="112" spans="1:10" ht="36" hidden="1" outlineLevel="1">
      <c r="A112" s="809" t="s">
        <v>138</v>
      </c>
      <c r="B112" s="809" t="s">
        <v>139</v>
      </c>
      <c r="C112" s="354" t="s">
        <v>140</v>
      </c>
      <c r="D112" s="355">
        <v>0</v>
      </c>
      <c r="E112" s="355">
        <v>0</v>
      </c>
      <c r="F112" s="355">
        <v>0</v>
      </c>
      <c r="G112" s="355">
        <v>0</v>
      </c>
      <c r="H112" s="356">
        <f t="shared" ref="H112:H132" si="40">+D112+F112</f>
        <v>0</v>
      </c>
      <c r="I112" s="356">
        <f t="shared" ref="I112:I132" si="41">+G112+E112</f>
        <v>0</v>
      </c>
      <c r="J112" s="356">
        <f t="shared" ref="J112:J132" si="42">+I112+H112</f>
        <v>0</v>
      </c>
    </row>
    <row r="113" spans="1:10" ht="36" hidden="1" outlineLevel="1">
      <c r="A113" s="809"/>
      <c r="B113" s="809"/>
      <c r="C113" s="354" t="s">
        <v>141</v>
      </c>
      <c r="D113" s="355">
        <v>0</v>
      </c>
      <c r="E113" s="355">
        <v>0</v>
      </c>
      <c r="F113" s="355">
        <v>0</v>
      </c>
      <c r="G113" s="355">
        <v>0</v>
      </c>
      <c r="H113" s="356">
        <f t="shared" si="40"/>
        <v>0</v>
      </c>
      <c r="I113" s="356">
        <f t="shared" si="41"/>
        <v>0</v>
      </c>
      <c r="J113" s="356">
        <f t="shared" si="42"/>
        <v>0</v>
      </c>
    </row>
    <row r="114" spans="1:10" ht="36" hidden="1" outlineLevel="1">
      <c r="A114" s="809"/>
      <c r="B114" s="809"/>
      <c r="C114" s="354" t="s">
        <v>142</v>
      </c>
      <c r="D114" s="355">
        <v>0</v>
      </c>
      <c r="E114" s="355">
        <v>0</v>
      </c>
      <c r="F114" s="355">
        <v>0</v>
      </c>
      <c r="G114" s="355">
        <v>0</v>
      </c>
      <c r="H114" s="356">
        <f t="shared" si="40"/>
        <v>0</v>
      </c>
      <c r="I114" s="356">
        <f t="shared" si="41"/>
        <v>0</v>
      </c>
      <c r="J114" s="356">
        <f t="shared" si="42"/>
        <v>0</v>
      </c>
    </row>
    <row r="115" spans="1:10" ht="36" hidden="1" outlineLevel="1">
      <c r="A115" s="809"/>
      <c r="B115" s="809"/>
      <c r="C115" s="354" t="s">
        <v>143</v>
      </c>
      <c r="D115" s="355">
        <v>0</v>
      </c>
      <c r="E115" s="355">
        <v>0</v>
      </c>
      <c r="F115" s="355">
        <v>0</v>
      </c>
      <c r="G115" s="355">
        <v>0</v>
      </c>
      <c r="H115" s="356">
        <f t="shared" si="40"/>
        <v>0</v>
      </c>
      <c r="I115" s="356">
        <f t="shared" si="41"/>
        <v>0</v>
      </c>
      <c r="J115" s="356">
        <f t="shared" si="42"/>
        <v>0</v>
      </c>
    </row>
    <row r="116" spans="1:10" ht="48" hidden="1" outlineLevel="1">
      <c r="A116" s="809"/>
      <c r="B116" s="809"/>
      <c r="C116" s="354" t="s">
        <v>144</v>
      </c>
      <c r="D116" s="355">
        <v>0</v>
      </c>
      <c r="E116" s="355">
        <v>0</v>
      </c>
      <c r="F116" s="355">
        <v>0</v>
      </c>
      <c r="G116" s="355">
        <v>0</v>
      </c>
      <c r="H116" s="356">
        <f t="shared" si="40"/>
        <v>0</v>
      </c>
      <c r="I116" s="356">
        <f t="shared" si="41"/>
        <v>0</v>
      </c>
      <c r="J116" s="356">
        <f t="shared" si="42"/>
        <v>0</v>
      </c>
    </row>
    <row r="117" spans="1:10" hidden="1" outlineLevel="1">
      <c r="A117" s="809"/>
      <c r="B117" s="809"/>
      <c r="C117" s="354" t="s">
        <v>145</v>
      </c>
      <c r="D117" s="355">
        <v>0</v>
      </c>
      <c r="E117" s="355">
        <v>0</v>
      </c>
      <c r="F117" s="355">
        <v>0</v>
      </c>
      <c r="G117" s="355">
        <v>0</v>
      </c>
      <c r="H117" s="356">
        <f t="shared" si="40"/>
        <v>0</v>
      </c>
      <c r="I117" s="356">
        <f t="shared" si="41"/>
        <v>0</v>
      </c>
      <c r="J117" s="356">
        <f t="shared" si="42"/>
        <v>0</v>
      </c>
    </row>
    <row r="118" spans="1:10" ht="24" hidden="1" outlineLevel="1">
      <c r="A118" s="809"/>
      <c r="B118" s="809"/>
      <c r="C118" s="354" t="s">
        <v>146</v>
      </c>
      <c r="D118" s="355">
        <v>0</v>
      </c>
      <c r="E118" s="355">
        <v>0</v>
      </c>
      <c r="F118" s="355">
        <v>0</v>
      </c>
      <c r="G118" s="355">
        <v>0</v>
      </c>
      <c r="H118" s="356">
        <f t="shared" si="40"/>
        <v>0</v>
      </c>
      <c r="I118" s="356">
        <f t="shared" si="41"/>
        <v>0</v>
      </c>
      <c r="J118" s="356">
        <f t="shared" si="42"/>
        <v>0</v>
      </c>
    </row>
    <row r="119" spans="1:10" hidden="1" outlineLevel="1">
      <c r="A119" s="809"/>
      <c r="B119" s="809" t="s">
        <v>147</v>
      </c>
      <c r="C119" s="354" t="s">
        <v>148</v>
      </c>
      <c r="D119" s="355">
        <v>0</v>
      </c>
      <c r="E119" s="355">
        <v>0</v>
      </c>
      <c r="F119" s="355">
        <v>0</v>
      </c>
      <c r="G119" s="355">
        <v>0</v>
      </c>
      <c r="H119" s="356">
        <f t="shared" si="40"/>
        <v>0</v>
      </c>
      <c r="I119" s="356">
        <f t="shared" si="41"/>
        <v>0</v>
      </c>
      <c r="J119" s="356">
        <f t="shared" si="42"/>
        <v>0</v>
      </c>
    </row>
    <row r="120" spans="1:10" hidden="1" outlineLevel="1">
      <c r="A120" s="809"/>
      <c r="B120" s="809"/>
      <c r="C120" s="354" t="s">
        <v>149</v>
      </c>
      <c r="D120" s="355">
        <v>0</v>
      </c>
      <c r="E120" s="355">
        <v>0</v>
      </c>
      <c r="F120" s="355">
        <v>0</v>
      </c>
      <c r="G120" s="355">
        <v>0</v>
      </c>
      <c r="H120" s="356">
        <f t="shared" si="40"/>
        <v>0</v>
      </c>
      <c r="I120" s="356">
        <f t="shared" si="41"/>
        <v>0</v>
      </c>
      <c r="J120" s="356">
        <f t="shared" si="42"/>
        <v>0</v>
      </c>
    </row>
    <row r="121" spans="1:10" hidden="1" outlineLevel="1">
      <c r="A121" s="809"/>
      <c r="B121" s="809"/>
      <c r="C121" s="354" t="s">
        <v>150</v>
      </c>
      <c r="D121" s="355">
        <v>0</v>
      </c>
      <c r="E121" s="355">
        <v>0</v>
      </c>
      <c r="F121" s="355">
        <v>0</v>
      </c>
      <c r="G121" s="355">
        <v>0</v>
      </c>
      <c r="H121" s="356">
        <f t="shared" si="40"/>
        <v>0</v>
      </c>
      <c r="I121" s="356">
        <f t="shared" si="41"/>
        <v>0</v>
      </c>
      <c r="J121" s="356">
        <f t="shared" si="42"/>
        <v>0</v>
      </c>
    </row>
    <row r="122" spans="1:10" hidden="1" outlineLevel="1">
      <c r="A122" s="809"/>
      <c r="B122" s="809"/>
      <c r="C122" s="354" t="s">
        <v>151</v>
      </c>
      <c r="D122" s="355">
        <v>0</v>
      </c>
      <c r="E122" s="355">
        <v>0</v>
      </c>
      <c r="F122" s="355">
        <v>0</v>
      </c>
      <c r="G122" s="355">
        <v>0</v>
      </c>
      <c r="H122" s="356">
        <f t="shared" si="40"/>
        <v>0</v>
      </c>
      <c r="I122" s="356">
        <f t="shared" si="41"/>
        <v>0</v>
      </c>
      <c r="J122" s="356">
        <f t="shared" si="42"/>
        <v>0</v>
      </c>
    </row>
    <row r="123" spans="1:10" ht="72" hidden="1" outlineLevel="1">
      <c r="A123" s="809"/>
      <c r="B123" s="809"/>
      <c r="C123" s="354" t="s">
        <v>152</v>
      </c>
      <c r="D123" s="355">
        <v>0</v>
      </c>
      <c r="E123" s="355">
        <v>0</v>
      </c>
      <c r="F123" s="355">
        <v>0</v>
      </c>
      <c r="G123" s="355">
        <v>0</v>
      </c>
      <c r="H123" s="356">
        <f t="shared" si="40"/>
        <v>0</v>
      </c>
      <c r="I123" s="356">
        <f t="shared" si="41"/>
        <v>0</v>
      </c>
      <c r="J123" s="356">
        <f t="shared" si="42"/>
        <v>0</v>
      </c>
    </row>
    <row r="124" spans="1:10" hidden="1" outlineLevel="1">
      <c r="A124" s="809"/>
      <c r="B124" s="809"/>
      <c r="C124" s="354" t="s">
        <v>153</v>
      </c>
      <c r="D124" s="355">
        <v>0</v>
      </c>
      <c r="E124" s="355">
        <v>0</v>
      </c>
      <c r="F124" s="355">
        <v>0</v>
      </c>
      <c r="G124" s="355">
        <v>0</v>
      </c>
      <c r="H124" s="356">
        <f t="shared" si="40"/>
        <v>0</v>
      </c>
      <c r="I124" s="356">
        <f t="shared" si="41"/>
        <v>0</v>
      </c>
      <c r="J124" s="356">
        <f t="shared" si="42"/>
        <v>0</v>
      </c>
    </row>
    <row r="125" spans="1:10" ht="36" hidden="1" outlineLevel="1">
      <c r="A125" s="809"/>
      <c r="B125" s="354" t="s">
        <v>154</v>
      </c>
      <c r="C125" s="354" t="s">
        <v>155</v>
      </c>
      <c r="D125" s="355">
        <v>0</v>
      </c>
      <c r="E125" s="355">
        <v>0</v>
      </c>
      <c r="F125" s="355">
        <v>0</v>
      </c>
      <c r="G125" s="355">
        <v>0</v>
      </c>
      <c r="H125" s="356">
        <f t="shared" si="40"/>
        <v>0</v>
      </c>
      <c r="I125" s="356">
        <f t="shared" si="41"/>
        <v>0</v>
      </c>
      <c r="J125" s="356">
        <f t="shared" si="42"/>
        <v>0</v>
      </c>
    </row>
    <row r="126" spans="1:10" ht="24" hidden="1" outlineLevel="1">
      <c r="A126" s="809"/>
      <c r="B126" s="809" t="s">
        <v>156</v>
      </c>
      <c r="C126" s="354" t="s">
        <v>157</v>
      </c>
      <c r="D126" s="355">
        <v>0</v>
      </c>
      <c r="E126" s="355">
        <v>0</v>
      </c>
      <c r="F126" s="355">
        <v>0</v>
      </c>
      <c r="G126" s="355">
        <v>0</v>
      </c>
      <c r="H126" s="356">
        <f t="shared" si="40"/>
        <v>0</v>
      </c>
      <c r="I126" s="356">
        <f t="shared" si="41"/>
        <v>0</v>
      </c>
      <c r="J126" s="356">
        <f t="shared" si="42"/>
        <v>0</v>
      </c>
    </row>
    <row r="127" spans="1:10" ht="36" hidden="1" outlineLevel="1">
      <c r="A127" s="809"/>
      <c r="B127" s="809"/>
      <c r="C127" s="354" t="s">
        <v>158</v>
      </c>
      <c r="D127" s="355">
        <v>0</v>
      </c>
      <c r="E127" s="355">
        <v>0</v>
      </c>
      <c r="F127" s="355">
        <v>0</v>
      </c>
      <c r="G127" s="355">
        <v>0</v>
      </c>
      <c r="H127" s="356">
        <f t="shared" si="40"/>
        <v>0</v>
      </c>
      <c r="I127" s="356">
        <f t="shared" si="41"/>
        <v>0</v>
      </c>
      <c r="J127" s="356">
        <f t="shared" si="42"/>
        <v>0</v>
      </c>
    </row>
    <row r="128" spans="1:10" hidden="1" outlineLevel="1">
      <c r="A128" s="809"/>
      <c r="B128" s="809"/>
      <c r="C128" s="354" t="s">
        <v>159</v>
      </c>
      <c r="D128" s="355">
        <v>0</v>
      </c>
      <c r="E128" s="355">
        <v>0</v>
      </c>
      <c r="F128" s="355">
        <v>0</v>
      </c>
      <c r="G128" s="355">
        <v>0</v>
      </c>
      <c r="H128" s="356">
        <f t="shared" si="40"/>
        <v>0</v>
      </c>
      <c r="I128" s="356">
        <f t="shared" si="41"/>
        <v>0</v>
      </c>
      <c r="J128" s="356">
        <f t="shared" si="42"/>
        <v>0</v>
      </c>
    </row>
    <row r="129" spans="1:10" hidden="1" outlineLevel="1">
      <c r="A129" s="809"/>
      <c r="B129" s="809"/>
      <c r="C129" s="354" t="s">
        <v>160</v>
      </c>
      <c r="D129" s="355">
        <v>0</v>
      </c>
      <c r="E129" s="355">
        <v>0</v>
      </c>
      <c r="F129" s="355">
        <v>0</v>
      </c>
      <c r="G129" s="355">
        <v>0</v>
      </c>
      <c r="H129" s="356">
        <f t="shared" si="40"/>
        <v>0</v>
      </c>
      <c r="I129" s="356">
        <f t="shared" si="41"/>
        <v>0</v>
      </c>
      <c r="J129" s="356">
        <f t="shared" si="42"/>
        <v>0</v>
      </c>
    </row>
    <row r="130" spans="1:10" ht="48" hidden="1" outlineLevel="1">
      <c r="A130" s="809"/>
      <c r="B130" s="809"/>
      <c r="C130" s="354" t="s">
        <v>161</v>
      </c>
      <c r="D130" s="355">
        <v>5</v>
      </c>
      <c r="E130" s="355">
        <v>0</v>
      </c>
      <c r="F130" s="355">
        <v>5</v>
      </c>
      <c r="G130" s="355">
        <v>0</v>
      </c>
      <c r="H130" s="356">
        <f t="shared" ref="H130" si="43">+D130+F130</f>
        <v>10</v>
      </c>
      <c r="I130" s="356">
        <f t="shared" ref="I130" si="44">+G130+E130</f>
        <v>0</v>
      </c>
      <c r="J130" s="356">
        <f t="shared" ref="J130" si="45">+I130+H130</f>
        <v>10</v>
      </c>
    </row>
    <row r="131" spans="1:10" ht="24" hidden="1" outlineLevel="1">
      <c r="A131" s="809"/>
      <c r="B131" s="809"/>
      <c r="C131" s="354" t="s">
        <v>162</v>
      </c>
      <c r="D131" s="355">
        <v>0</v>
      </c>
      <c r="E131" s="355">
        <v>0</v>
      </c>
      <c r="F131" s="355">
        <v>0</v>
      </c>
      <c r="G131" s="355">
        <v>0</v>
      </c>
      <c r="H131" s="356">
        <f t="shared" si="40"/>
        <v>0</v>
      </c>
      <c r="I131" s="356">
        <f t="shared" si="41"/>
        <v>0</v>
      </c>
      <c r="J131" s="356">
        <f t="shared" si="42"/>
        <v>0</v>
      </c>
    </row>
    <row r="132" spans="1:10" ht="36" hidden="1" outlineLevel="1">
      <c r="A132" s="809"/>
      <c r="B132" s="809"/>
      <c r="C132" s="354" t="s">
        <v>163</v>
      </c>
      <c r="D132" s="355">
        <v>0</v>
      </c>
      <c r="E132" s="355">
        <v>0</v>
      </c>
      <c r="F132" s="355">
        <v>0</v>
      </c>
      <c r="G132" s="355">
        <v>0</v>
      </c>
      <c r="H132" s="356">
        <f t="shared" si="40"/>
        <v>0</v>
      </c>
      <c r="I132" s="356">
        <f t="shared" si="41"/>
        <v>0</v>
      </c>
      <c r="J132" s="356">
        <f t="shared" si="42"/>
        <v>0</v>
      </c>
    </row>
    <row r="133" spans="1:10" ht="15" customHeight="1" collapsed="1">
      <c r="A133" s="808" t="s">
        <v>164</v>
      </c>
      <c r="B133" s="808"/>
      <c r="C133" s="808"/>
      <c r="D133" s="352">
        <f t="shared" ref="D133:J133" si="46">SUM(D134:D143)</f>
        <v>0</v>
      </c>
      <c r="E133" s="352">
        <f t="shared" si="46"/>
        <v>0</v>
      </c>
      <c r="F133" s="352">
        <f t="shared" si="46"/>
        <v>0</v>
      </c>
      <c r="G133" s="352">
        <f t="shared" si="46"/>
        <v>0</v>
      </c>
      <c r="H133" s="353">
        <f t="shared" si="46"/>
        <v>0</v>
      </c>
      <c r="I133" s="353">
        <f t="shared" si="46"/>
        <v>0</v>
      </c>
      <c r="J133" s="353">
        <f t="shared" si="46"/>
        <v>0</v>
      </c>
    </row>
    <row r="134" spans="1:10" hidden="1" outlineLevel="1">
      <c r="A134" s="809" t="s">
        <v>164</v>
      </c>
      <c r="B134" s="809" t="s">
        <v>165</v>
      </c>
      <c r="C134" s="354" t="s">
        <v>166</v>
      </c>
      <c r="D134" s="355">
        <v>0</v>
      </c>
      <c r="E134" s="355">
        <v>0</v>
      </c>
      <c r="F134" s="355">
        <v>0</v>
      </c>
      <c r="G134" s="355">
        <v>0</v>
      </c>
      <c r="H134" s="356">
        <f t="shared" ref="H134:H143" si="47">+D134+F134</f>
        <v>0</v>
      </c>
      <c r="I134" s="356">
        <f t="shared" ref="I134:I143" si="48">+G134+E134</f>
        <v>0</v>
      </c>
      <c r="J134" s="356">
        <f t="shared" ref="J134:J143" si="49">+I134+H134</f>
        <v>0</v>
      </c>
    </row>
    <row r="135" spans="1:10" hidden="1" outlineLevel="1">
      <c r="A135" s="809"/>
      <c r="B135" s="809"/>
      <c r="C135" s="354" t="s">
        <v>167</v>
      </c>
      <c r="D135" s="355">
        <v>0</v>
      </c>
      <c r="E135" s="355">
        <v>0</v>
      </c>
      <c r="F135" s="355">
        <v>0</v>
      </c>
      <c r="G135" s="355">
        <v>0</v>
      </c>
      <c r="H135" s="356">
        <f t="shared" si="47"/>
        <v>0</v>
      </c>
      <c r="I135" s="356">
        <f t="shared" si="48"/>
        <v>0</v>
      </c>
      <c r="J135" s="356">
        <f t="shared" si="49"/>
        <v>0</v>
      </c>
    </row>
    <row r="136" spans="1:10" ht="24" hidden="1" outlineLevel="1">
      <c r="A136" s="809"/>
      <c r="B136" s="809"/>
      <c r="C136" s="354" t="s">
        <v>168</v>
      </c>
      <c r="D136" s="355">
        <v>0</v>
      </c>
      <c r="E136" s="355">
        <v>0</v>
      </c>
      <c r="F136" s="355">
        <v>0</v>
      </c>
      <c r="G136" s="355">
        <v>0</v>
      </c>
      <c r="H136" s="356">
        <f t="shared" si="47"/>
        <v>0</v>
      </c>
      <c r="I136" s="356">
        <f t="shared" si="48"/>
        <v>0</v>
      </c>
      <c r="J136" s="356">
        <f t="shared" si="49"/>
        <v>0</v>
      </c>
    </row>
    <row r="137" spans="1:10" hidden="1" outlineLevel="1">
      <c r="A137" s="809"/>
      <c r="B137" s="809"/>
      <c r="C137" s="354" t="s">
        <v>169</v>
      </c>
      <c r="D137" s="355">
        <v>0</v>
      </c>
      <c r="E137" s="355">
        <v>0</v>
      </c>
      <c r="F137" s="355">
        <v>0</v>
      </c>
      <c r="G137" s="355">
        <v>0</v>
      </c>
      <c r="H137" s="356">
        <f t="shared" si="47"/>
        <v>0</v>
      </c>
      <c r="I137" s="356">
        <f t="shared" si="48"/>
        <v>0</v>
      </c>
      <c r="J137" s="356">
        <f t="shared" si="49"/>
        <v>0</v>
      </c>
    </row>
    <row r="138" spans="1:10" hidden="1" outlineLevel="1">
      <c r="A138" s="809"/>
      <c r="B138" s="809"/>
      <c r="C138" s="354" t="s">
        <v>170</v>
      </c>
      <c r="D138" s="355">
        <v>0</v>
      </c>
      <c r="E138" s="355">
        <v>0</v>
      </c>
      <c r="F138" s="355">
        <v>0</v>
      </c>
      <c r="G138" s="355">
        <v>0</v>
      </c>
      <c r="H138" s="356">
        <f t="shared" si="47"/>
        <v>0</v>
      </c>
      <c r="I138" s="356">
        <f t="shared" si="48"/>
        <v>0</v>
      </c>
      <c r="J138" s="356">
        <f t="shared" si="49"/>
        <v>0</v>
      </c>
    </row>
    <row r="139" spans="1:10" hidden="1" outlineLevel="1">
      <c r="A139" s="809"/>
      <c r="B139" s="809"/>
      <c r="C139" s="354" t="s">
        <v>171</v>
      </c>
      <c r="D139" s="355">
        <v>0</v>
      </c>
      <c r="E139" s="355">
        <v>0</v>
      </c>
      <c r="F139" s="355">
        <v>0</v>
      </c>
      <c r="G139" s="355">
        <v>0</v>
      </c>
      <c r="H139" s="356">
        <f t="shared" si="47"/>
        <v>0</v>
      </c>
      <c r="I139" s="356">
        <f t="shared" si="48"/>
        <v>0</v>
      </c>
      <c r="J139" s="356">
        <f t="shared" si="49"/>
        <v>0</v>
      </c>
    </row>
    <row r="140" spans="1:10" ht="24" hidden="1" outlineLevel="1">
      <c r="A140" s="809"/>
      <c r="B140" s="809"/>
      <c r="C140" s="354" t="s">
        <v>172</v>
      </c>
      <c r="D140" s="355">
        <v>0</v>
      </c>
      <c r="E140" s="355">
        <v>0</v>
      </c>
      <c r="F140" s="355">
        <v>0</v>
      </c>
      <c r="G140" s="355">
        <v>0</v>
      </c>
      <c r="H140" s="356">
        <f t="shared" si="47"/>
        <v>0</v>
      </c>
      <c r="I140" s="356">
        <f t="shared" si="48"/>
        <v>0</v>
      </c>
      <c r="J140" s="356">
        <f t="shared" si="49"/>
        <v>0</v>
      </c>
    </row>
    <row r="141" spans="1:10" ht="24" hidden="1" outlineLevel="1">
      <c r="A141" s="809"/>
      <c r="B141" s="354" t="s">
        <v>173</v>
      </c>
      <c r="C141" s="354" t="s">
        <v>174</v>
      </c>
      <c r="D141" s="355">
        <v>0</v>
      </c>
      <c r="E141" s="355">
        <v>0</v>
      </c>
      <c r="F141" s="355">
        <v>0</v>
      </c>
      <c r="G141" s="355">
        <v>0</v>
      </c>
      <c r="H141" s="356">
        <f t="shared" si="47"/>
        <v>0</v>
      </c>
      <c r="I141" s="356">
        <f t="shared" si="48"/>
        <v>0</v>
      </c>
      <c r="J141" s="356">
        <f t="shared" si="49"/>
        <v>0</v>
      </c>
    </row>
    <row r="142" spans="1:10" ht="24" hidden="1" outlineLevel="1">
      <c r="A142" s="809"/>
      <c r="B142" s="809" t="s">
        <v>175</v>
      </c>
      <c r="C142" s="354" t="s">
        <v>176</v>
      </c>
      <c r="D142" s="355">
        <v>0</v>
      </c>
      <c r="E142" s="355">
        <v>0</v>
      </c>
      <c r="F142" s="355">
        <v>0</v>
      </c>
      <c r="G142" s="355">
        <v>0</v>
      </c>
      <c r="H142" s="356">
        <f t="shared" si="47"/>
        <v>0</v>
      </c>
      <c r="I142" s="356">
        <f t="shared" si="48"/>
        <v>0</v>
      </c>
      <c r="J142" s="356">
        <f t="shared" si="49"/>
        <v>0</v>
      </c>
    </row>
    <row r="143" spans="1:10" ht="24" hidden="1" outlineLevel="1">
      <c r="A143" s="809"/>
      <c r="B143" s="809"/>
      <c r="C143" s="354" t="s">
        <v>177</v>
      </c>
      <c r="D143" s="355">
        <v>0</v>
      </c>
      <c r="E143" s="355">
        <v>0</v>
      </c>
      <c r="F143" s="355">
        <v>0</v>
      </c>
      <c r="G143" s="355">
        <v>0</v>
      </c>
      <c r="H143" s="356">
        <f t="shared" si="47"/>
        <v>0</v>
      </c>
      <c r="I143" s="356">
        <f t="shared" si="48"/>
        <v>0</v>
      </c>
      <c r="J143" s="356">
        <f t="shared" si="49"/>
        <v>0</v>
      </c>
    </row>
    <row r="144" spans="1:10" ht="15" customHeight="1" collapsed="1">
      <c r="A144" s="808" t="s">
        <v>178</v>
      </c>
      <c r="B144" s="808"/>
      <c r="C144" s="808"/>
      <c r="D144" s="352">
        <f t="shared" ref="D144:J144" si="50">+SUM(D145:D149)</f>
        <v>32</v>
      </c>
      <c r="E144" s="352">
        <f t="shared" si="50"/>
        <v>0</v>
      </c>
      <c r="F144" s="352">
        <f t="shared" si="50"/>
        <v>18</v>
      </c>
      <c r="G144" s="352">
        <f t="shared" si="50"/>
        <v>0</v>
      </c>
      <c r="H144" s="353">
        <f t="shared" si="50"/>
        <v>50</v>
      </c>
      <c r="I144" s="353">
        <f t="shared" si="50"/>
        <v>0</v>
      </c>
      <c r="J144" s="353">
        <f t="shared" si="50"/>
        <v>50</v>
      </c>
    </row>
    <row r="145" spans="1:10" ht="24" hidden="1" outlineLevel="1">
      <c r="A145" s="809" t="s">
        <v>178</v>
      </c>
      <c r="B145" s="809" t="s">
        <v>179</v>
      </c>
      <c r="C145" s="354" t="s">
        <v>180</v>
      </c>
      <c r="D145" s="355">
        <v>32</v>
      </c>
      <c r="E145" s="355">
        <v>0</v>
      </c>
      <c r="F145" s="355">
        <v>18</v>
      </c>
      <c r="G145" s="355">
        <v>0</v>
      </c>
      <c r="H145" s="356">
        <f t="shared" ref="H145:H149" si="51">+D145+F145</f>
        <v>50</v>
      </c>
      <c r="I145" s="356">
        <f t="shared" ref="I145:I149" si="52">+G145+E145</f>
        <v>0</v>
      </c>
      <c r="J145" s="356">
        <f t="shared" ref="J145:J149" si="53">+I145+H145</f>
        <v>50</v>
      </c>
    </row>
    <row r="146" spans="1:10" ht="48" hidden="1" outlineLevel="1">
      <c r="A146" s="809"/>
      <c r="B146" s="809"/>
      <c r="C146" s="354" t="s">
        <v>181</v>
      </c>
      <c r="D146" s="355">
        <v>0</v>
      </c>
      <c r="E146" s="355">
        <v>0</v>
      </c>
      <c r="F146" s="355">
        <v>0</v>
      </c>
      <c r="G146" s="355">
        <v>0</v>
      </c>
      <c r="H146" s="356">
        <f t="shared" si="51"/>
        <v>0</v>
      </c>
      <c r="I146" s="356">
        <f t="shared" si="52"/>
        <v>0</v>
      </c>
      <c r="J146" s="356">
        <f t="shared" si="53"/>
        <v>0</v>
      </c>
    </row>
    <row r="147" spans="1:10" ht="24" hidden="1" outlineLevel="1">
      <c r="A147" s="809"/>
      <c r="B147" s="809"/>
      <c r="C147" s="354" t="s">
        <v>182</v>
      </c>
      <c r="D147" s="355">
        <v>0</v>
      </c>
      <c r="E147" s="355">
        <v>0</v>
      </c>
      <c r="F147" s="355">
        <v>0</v>
      </c>
      <c r="G147" s="355">
        <v>0</v>
      </c>
      <c r="H147" s="356">
        <f t="shared" si="51"/>
        <v>0</v>
      </c>
      <c r="I147" s="356">
        <f t="shared" si="52"/>
        <v>0</v>
      </c>
      <c r="J147" s="356">
        <f t="shared" si="53"/>
        <v>0</v>
      </c>
    </row>
    <row r="148" spans="1:10" ht="36" hidden="1" outlineLevel="1">
      <c r="A148" s="809"/>
      <c r="B148" s="809"/>
      <c r="C148" s="354" t="s">
        <v>183</v>
      </c>
      <c r="D148" s="355">
        <v>0</v>
      </c>
      <c r="E148" s="355">
        <v>0</v>
      </c>
      <c r="F148" s="355">
        <v>0</v>
      </c>
      <c r="G148" s="355">
        <v>0</v>
      </c>
      <c r="H148" s="356">
        <f t="shared" si="51"/>
        <v>0</v>
      </c>
      <c r="I148" s="356">
        <f t="shared" si="52"/>
        <v>0</v>
      </c>
      <c r="J148" s="356">
        <f t="shared" si="53"/>
        <v>0</v>
      </c>
    </row>
    <row r="149" spans="1:10" ht="48" hidden="1" outlineLevel="1">
      <c r="A149" s="809"/>
      <c r="B149" s="354" t="s">
        <v>184</v>
      </c>
      <c r="C149" s="354" t="s">
        <v>185</v>
      </c>
      <c r="D149" s="355">
        <v>0</v>
      </c>
      <c r="E149" s="355">
        <v>0</v>
      </c>
      <c r="F149" s="355">
        <v>0</v>
      </c>
      <c r="G149" s="355">
        <v>0</v>
      </c>
      <c r="H149" s="356">
        <f t="shared" si="51"/>
        <v>0</v>
      </c>
      <c r="I149" s="356">
        <f t="shared" si="52"/>
        <v>0</v>
      </c>
      <c r="J149" s="356">
        <f t="shared" si="53"/>
        <v>0</v>
      </c>
    </row>
    <row r="150" spans="1:10" ht="33" customHeight="1" collapsed="1">
      <c r="A150" s="808" t="s">
        <v>186</v>
      </c>
      <c r="B150" s="808"/>
      <c r="C150" s="808"/>
      <c r="D150" s="352">
        <f t="shared" ref="D150:J150" si="54">SUM(D151:D157)</f>
        <v>36</v>
      </c>
      <c r="E150" s="352">
        <f t="shared" si="54"/>
        <v>0</v>
      </c>
      <c r="F150" s="352">
        <f t="shared" si="54"/>
        <v>0</v>
      </c>
      <c r="G150" s="352">
        <f t="shared" si="54"/>
        <v>0</v>
      </c>
      <c r="H150" s="353">
        <f t="shared" si="54"/>
        <v>36</v>
      </c>
      <c r="I150" s="353">
        <f t="shared" si="54"/>
        <v>0</v>
      </c>
      <c r="J150" s="353">
        <f t="shared" si="54"/>
        <v>36</v>
      </c>
    </row>
    <row r="151" spans="1:10" ht="48" hidden="1" outlineLevel="1">
      <c r="A151" s="809" t="s">
        <v>186</v>
      </c>
      <c r="B151" s="354" t="s">
        <v>187</v>
      </c>
      <c r="C151" s="354" t="s">
        <v>188</v>
      </c>
      <c r="D151" s="355">
        <v>0</v>
      </c>
      <c r="E151" s="355">
        <v>0</v>
      </c>
      <c r="F151" s="355">
        <v>0</v>
      </c>
      <c r="G151" s="355">
        <v>0</v>
      </c>
      <c r="H151" s="356">
        <f t="shared" ref="H151:H157" si="55">+D151+F151</f>
        <v>0</v>
      </c>
      <c r="I151" s="356">
        <f t="shared" ref="I151:I157" si="56">+G151+E151</f>
        <v>0</v>
      </c>
      <c r="J151" s="356">
        <f t="shared" ref="J151:J157" si="57">+I151+H151</f>
        <v>0</v>
      </c>
    </row>
    <row r="152" spans="1:10" hidden="1" outlineLevel="1">
      <c r="A152" s="809"/>
      <c r="B152" s="809" t="s">
        <v>189</v>
      </c>
      <c r="C152" s="354" t="s">
        <v>190</v>
      </c>
      <c r="D152" s="355">
        <v>0</v>
      </c>
      <c r="E152" s="355">
        <v>0</v>
      </c>
      <c r="F152" s="355">
        <v>0</v>
      </c>
      <c r="G152" s="355">
        <v>0</v>
      </c>
      <c r="H152" s="356">
        <f t="shared" si="55"/>
        <v>0</v>
      </c>
      <c r="I152" s="356">
        <f t="shared" si="56"/>
        <v>0</v>
      </c>
      <c r="J152" s="356">
        <f t="shared" si="57"/>
        <v>0</v>
      </c>
    </row>
    <row r="153" spans="1:10" ht="24" hidden="1" outlineLevel="1">
      <c r="A153" s="809"/>
      <c r="B153" s="809"/>
      <c r="C153" s="354" t="s">
        <v>191</v>
      </c>
      <c r="D153" s="355">
        <v>0</v>
      </c>
      <c r="E153" s="355">
        <v>0</v>
      </c>
      <c r="F153" s="355">
        <v>0</v>
      </c>
      <c r="G153" s="355">
        <v>0</v>
      </c>
      <c r="H153" s="356">
        <f t="shared" si="55"/>
        <v>0</v>
      </c>
      <c r="I153" s="356">
        <f t="shared" si="56"/>
        <v>0</v>
      </c>
      <c r="J153" s="356">
        <f t="shared" si="57"/>
        <v>0</v>
      </c>
    </row>
    <row r="154" spans="1:10" ht="36" hidden="1" outlineLevel="1">
      <c r="A154" s="809"/>
      <c r="B154" s="809"/>
      <c r="C154" s="354" t="s">
        <v>192</v>
      </c>
      <c r="D154" s="355">
        <v>0</v>
      </c>
      <c r="E154" s="355">
        <v>0</v>
      </c>
      <c r="F154" s="355">
        <v>0</v>
      </c>
      <c r="G154" s="355">
        <v>0</v>
      </c>
      <c r="H154" s="356">
        <f t="shared" si="55"/>
        <v>0</v>
      </c>
      <c r="I154" s="356">
        <f t="shared" si="56"/>
        <v>0</v>
      </c>
      <c r="J154" s="356">
        <f t="shared" si="57"/>
        <v>0</v>
      </c>
    </row>
    <row r="155" spans="1:10" hidden="1" outlineLevel="1">
      <c r="A155" s="809"/>
      <c r="B155" s="809"/>
      <c r="C155" s="354" t="s">
        <v>193</v>
      </c>
      <c r="D155" s="355">
        <v>36</v>
      </c>
      <c r="E155" s="355">
        <v>0</v>
      </c>
      <c r="F155" s="355">
        <v>0</v>
      </c>
      <c r="G155" s="355">
        <v>0</v>
      </c>
      <c r="H155" s="356">
        <f t="shared" si="55"/>
        <v>36</v>
      </c>
      <c r="I155" s="356">
        <f t="shared" si="56"/>
        <v>0</v>
      </c>
      <c r="J155" s="356">
        <f t="shared" si="57"/>
        <v>36</v>
      </c>
    </row>
    <row r="156" spans="1:10" ht="48" hidden="1" outlineLevel="1">
      <c r="A156" s="809"/>
      <c r="B156" s="809"/>
      <c r="C156" s="354" t="s">
        <v>194</v>
      </c>
      <c r="D156" s="355">
        <v>0</v>
      </c>
      <c r="E156" s="355">
        <v>0</v>
      </c>
      <c r="F156" s="355">
        <v>0</v>
      </c>
      <c r="G156" s="355">
        <v>0</v>
      </c>
      <c r="H156" s="356">
        <f t="shared" si="55"/>
        <v>0</v>
      </c>
      <c r="I156" s="356">
        <f t="shared" si="56"/>
        <v>0</v>
      </c>
      <c r="J156" s="356">
        <f t="shared" si="57"/>
        <v>0</v>
      </c>
    </row>
    <row r="157" spans="1:10" hidden="1" outlineLevel="1">
      <c r="A157" s="809"/>
      <c r="B157" s="809"/>
      <c r="C157" s="354" t="s">
        <v>195</v>
      </c>
      <c r="D157" s="355">
        <v>0</v>
      </c>
      <c r="E157" s="355">
        <v>0</v>
      </c>
      <c r="F157" s="355">
        <v>0</v>
      </c>
      <c r="G157" s="355">
        <v>0</v>
      </c>
      <c r="H157" s="356">
        <f t="shared" si="55"/>
        <v>0</v>
      </c>
      <c r="I157" s="356">
        <f t="shared" si="56"/>
        <v>0</v>
      </c>
      <c r="J157" s="356">
        <f t="shared" si="57"/>
        <v>0</v>
      </c>
    </row>
    <row r="158" spans="1:10" ht="15" customHeight="1" collapsed="1">
      <c r="A158" s="808" t="s">
        <v>196</v>
      </c>
      <c r="B158" s="808"/>
      <c r="C158" s="808"/>
      <c r="D158" s="352">
        <f t="shared" ref="D158:J158" si="58">SUM(D159:D165)</f>
        <v>0</v>
      </c>
      <c r="E158" s="352">
        <f t="shared" si="58"/>
        <v>0</v>
      </c>
      <c r="F158" s="352">
        <f t="shared" si="58"/>
        <v>0</v>
      </c>
      <c r="G158" s="352">
        <f t="shared" si="58"/>
        <v>0</v>
      </c>
      <c r="H158" s="353">
        <f t="shared" si="58"/>
        <v>0</v>
      </c>
      <c r="I158" s="353">
        <f t="shared" si="58"/>
        <v>0</v>
      </c>
      <c r="J158" s="353">
        <f t="shared" si="58"/>
        <v>0</v>
      </c>
    </row>
    <row r="159" spans="1:10" hidden="1" outlineLevel="1">
      <c r="A159" s="809" t="s">
        <v>196</v>
      </c>
      <c r="B159" s="809" t="s">
        <v>197</v>
      </c>
      <c r="C159" s="354" t="s">
        <v>198</v>
      </c>
      <c r="D159" s="355">
        <v>0</v>
      </c>
      <c r="E159" s="355">
        <v>0</v>
      </c>
      <c r="F159" s="355">
        <v>0</v>
      </c>
      <c r="G159" s="355">
        <v>0</v>
      </c>
      <c r="H159" s="356">
        <f t="shared" ref="H159:H165" si="59">+D159+F159</f>
        <v>0</v>
      </c>
      <c r="I159" s="356">
        <f t="shared" ref="I159:I165" si="60">+G159+E159</f>
        <v>0</v>
      </c>
      <c r="J159" s="356">
        <f t="shared" ref="J159:J165" si="61">+I159+H159</f>
        <v>0</v>
      </c>
    </row>
    <row r="160" spans="1:10" hidden="1" outlineLevel="1">
      <c r="A160" s="809"/>
      <c r="B160" s="809"/>
      <c r="C160" s="354" t="s">
        <v>199</v>
      </c>
      <c r="D160" s="355">
        <v>0</v>
      </c>
      <c r="E160" s="355">
        <v>0</v>
      </c>
      <c r="F160" s="355">
        <v>0</v>
      </c>
      <c r="G160" s="355">
        <v>0</v>
      </c>
      <c r="H160" s="356">
        <f t="shared" si="59"/>
        <v>0</v>
      </c>
      <c r="I160" s="356">
        <f t="shared" si="60"/>
        <v>0</v>
      </c>
      <c r="J160" s="356">
        <f t="shared" si="61"/>
        <v>0</v>
      </c>
    </row>
    <row r="161" spans="1:10" ht="48" hidden="1" outlineLevel="1">
      <c r="A161" s="809"/>
      <c r="B161" s="809" t="s">
        <v>200</v>
      </c>
      <c r="C161" s="354" t="s">
        <v>201</v>
      </c>
      <c r="D161" s="355">
        <v>0</v>
      </c>
      <c r="E161" s="355">
        <v>0</v>
      </c>
      <c r="F161" s="355">
        <v>0</v>
      </c>
      <c r="G161" s="355">
        <v>0</v>
      </c>
      <c r="H161" s="356">
        <f t="shared" si="59"/>
        <v>0</v>
      </c>
      <c r="I161" s="356">
        <f t="shared" si="60"/>
        <v>0</v>
      </c>
      <c r="J161" s="356">
        <f t="shared" si="61"/>
        <v>0</v>
      </c>
    </row>
    <row r="162" spans="1:10" ht="36" hidden="1" outlineLevel="1">
      <c r="A162" s="809"/>
      <c r="B162" s="809"/>
      <c r="C162" s="354" t="s">
        <v>202</v>
      </c>
      <c r="D162" s="355">
        <v>0</v>
      </c>
      <c r="E162" s="355">
        <v>0</v>
      </c>
      <c r="F162" s="355">
        <v>0</v>
      </c>
      <c r="G162" s="355">
        <v>0</v>
      </c>
      <c r="H162" s="356">
        <f t="shared" si="59"/>
        <v>0</v>
      </c>
      <c r="I162" s="356">
        <f t="shared" si="60"/>
        <v>0</v>
      </c>
      <c r="J162" s="356">
        <f t="shared" si="61"/>
        <v>0</v>
      </c>
    </row>
    <row r="163" spans="1:10" ht="24" hidden="1" outlineLevel="1">
      <c r="A163" s="809"/>
      <c r="B163" s="809"/>
      <c r="C163" s="354" t="s">
        <v>203</v>
      </c>
      <c r="D163" s="355">
        <v>0</v>
      </c>
      <c r="E163" s="355">
        <v>0</v>
      </c>
      <c r="F163" s="355">
        <v>0</v>
      </c>
      <c r="G163" s="355">
        <v>0</v>
      </c>
      <c r="H163" s="356">
        <f t="shared" si="59"/>
        <v>0</v>
      </c>
      <c r="I163" s="356">
        <f t="shared" si="60"/>
        <v>0</v>
      </c>
      <c r="J163" s="356">
        <f t="shared" si="61"/>
        <v>0</v>
      </c>
    </row>
    <row r="164" spans="1:10" hidden="1" outlineLevel="1">
      <c r="A164" s="809"/>
      <c r="B164" s="809"/>
      <c r="C164" s="354" t="s">
        <v>204</v>
      </c>
      <c r="D164" s="355">
        <v>0</v>
      </c>
      <c r="E164" s="355">
        <v>0</v>
      </c>
      <c r="F164" s="355">
        <v>0</v>
      </c>
      <c r="G164" s="355">
        <v>0</v>
      </c>
      <c r="H164" s="356">
        <f t="shared" si="59"/>
        <v>0</v>
      </c>
      <c r="I164" s="356">
        <f t="shared" si="60"/>
        <v>0</v>
      </c>
      <c r="J164" s="356">
        <f t="shared" si="61"/>
        <v>0</v>
      </c>
    </row>
    <row r="165" spans="1:10" ht="24" hidden="1" outlineLevel="1">
      <c r="A165" s="809"/>
      <c r="B165" s="809"/>
      <c r="C165" s="354" t="s">
        <v>205</v>
      </c>
      <c r="D165" s="355">
        <v>0</v>
      </c>
      <c r="E165" s="355">
        <v>0</v>
      </c>
      <c r="F165" s="355">
        <v>0</v>
      </c>
      <c r="G165" s="355">
        <v>0</v>
      </c>
      <c r="H165" s="356">
        <f t="shared" si="59"/>
        <v>0</v>
      </c>
      <c r="I165" s="356">
        <f t="shared" si="60"/>
        <v>0</v>
      </c>
      <c r="J165" s="356">
        <f t="shared" si="61"/>
        <v>0</v>
      </c>
    </row>
    <row r="166" spans="1:10" ht="15" customHeight="1" collapsed="1">
      <c r="A166" s="808" t="s">
        <v>206</v>
      </c>
      <c r="B166" s="808"/>
      <c r="C166" s="808"/>
      <c r="D166" s="352">
        <f t="shared" ref="D166:J166" si="62">SUM(D167:D172)</f>
        <v>0</v>
      </c>
      <c r="E166" s="352">
        <f t="shared" si="62"/>
        <v>0</v>
      </c>
      <c r="F166" s="352">
        <f t="shared" si="62"/>
        <v>0</v>
      </c>
      <c r="G166" s="352">
        <f t="shared" si="62"/>
        <v>0</v>
      </c>
      <c r="H166" s="353">
        <f t="shared" si="62"/>
        <v>0</v>
      </c>
      <c r="I166" s="353">
        <f t="shared" si="62"/>
        <v>0</v>
      </c>
      <c r="J166" s="353">
        <f t="shared" si="62"/>
        <v>0</v>
      </c>
    </row>
    <row r="167" spans="1:10" hidden="1" outlineLevel="1">
      <c r="A167" s="809" t="s">
        <v>206</v>
      </c>
      <c r="B167" s="809" t="s">
        <v>207</v>
      </c>
      <c r="C167" s="354" t="s">
        <v>208</v>
      </c>
      <c r="D167" s="355">
        <v>0</v>
      </c>
      <c r="E167" s="355">
        <v>0</v>
      </c>
      <c r="F167" s="355">
        <v>0</v>
      </c>
      <c r="G167" s="355">
        <v>0</v>
      </c>
      <c r="H167" s="356">
        <f t="shared" ref="H167:H172" si="63">+D167+F167</f>
        <v>0</v>
      </c>
      <c r="I167" s="356">
        <f t="shared" ref="I167:I172" si="64">+G167+E167</f>
        <v>0</v>
      </c>
      <c r="J167" s="356">
        <f t="shared" ref="J167:J172" si="65">+I167+H167</f>
        <v>0</v>
      </c>
    </row>
    <row r="168" spans="1:10" hidden="1" outlineLevel="1">
      <c r="A168" s="809"/>
      <c r="B168" s="809"/>
      <c r="C168" s="354" t="s">
        <v>209</v>
      </c>
      <c r="D168" s="355">
        <v>0</v>
      </c>
      <c r="E168" s="355">
        <v>0</v>
      </c>
      <c r="F168" s="355">
        <v>0</v>
      </c>
      <c r="G168" s="355">
        <v>0</v>
      </c>
      <c r="H168" s="356">
        <f t="shared" si="63"/>
        <v>0</v>
      </c>
      <c r="I168" s="356">
        <f t="shared" si="64"/>
        <v>0</v>
      </c>
      <c r="J168" s="356">
        <f t="shared" si="65"/>
        <v>0</v>
      </c>
    </row>
    <row r="169" spans="1:10" ht="24" hidden="1" outlineLevel="1">
      <c r="A169" s="809"/>
      <c r="B169" s="809"/>
      <c r="C169" s="354" t="s">
        <v>210</v>
      </c>
      <c r="D169" s="355">
        <v>0</v>
      </c>
      <c r="E169" s="355">
        <v>0</v>
      </c>
      <c r="F169" s="355">
        <v>0</v>
      </c>
      <c r="G169" s="355">
        <v>0</v>
      </c>
      <c r="H169" s="356">
        <f t="shared" si="63"/>
        <v>0</v>
      </c>
      <c r="I169" s="356">
        <f t="shared" si="64"/>
        <v>0</v>
      </c>
      <c r="J169" s="356">
        <f t="shared" si="65"/>
        <v>0</v>
      </c>
    </row>
    <row r="170" spans="1:10" hidden="1" outlineLevel="1">
      <c r="A170" s="809"/>
      <c r="B170" s="809"/>
      <c r="C170" s="354" t="s">
        <v>211</v>
      </c>
      <c r="D170" s="355">
        <v>0</v>
      </c>
      <c r="E170" s="355">
        <v>0</v>
      </c>
      <c r="F170" s="355">
        <v>0</v>
      </c>
      <c r="G170" s="355">
        <v>0</v>
      </c>
      <c r="H170" s="356">
        <f t="shared" si="63"/>
        <v>0</v>
      </c>
      <c r="I170" s="356">
        <f t="shared" si="64"/>
        <v>0</v>
      </c>
      <c r="J170" s="356">
        <f t="shared" si="65"/>
        <v>0</v>
      </c>
    </row>
    <row r="171" spans="1:10" ht="48" hidden="1" outlineLevel="1">
      <c r="A171" s="809"/>
      <c r="B171" s="809"/>
      <c r="C171" s="354" t="s">
        <v>212</v>
      </c>
      <c r="D171" s="355">
        <v>0</v>
      </c>
      <c r="E171" s="355">
        <v>0</v>
      </c>
      <c r="F171" s="355">
        <v>0</v>
      </c>
      <c r="G171" s="355">
        <v>0</v>
      </c>
      <c r="H171" s="356">
        <f t="shared" si="63"/>
        <v>0</v>
      </c>
      <c r="I171" s="356">
        <f t="shared" si="64"/>
        <v>0</v>
      </c>
      <c r="J171" s="356">
        <f t="shared" si="65"/>
        <v>0</v>
      </c>
    </row>
    <row r="172" spans="1:10" ht="36" hidden="1" outlineLevel="1">
      <c r="A172" s="809"/>
      <c r="B172" s="354" t="s">
        <v>213</v>
      </c>
      <c r="C172" s="354" t="s">
        <v>214</v>
      </c>
      <c r="D172" s="355">
        <v>0</v>
      </c>
      <c r="E172" s="355">
        <v>0</v>
      </c>
      <c r="F172" s="355">
        <v>0</v>
      </c>
      <c r="G172" s="355">
        <v>0</v>
      </c>
      <c r="H172" s="356">
        <f t="shared" si="63"/>
        <v>0</v>
      </c>
      <c r="I172" s="356">
        <f t="shared" si="64"/>
        <v>0</v>
      </c>
      <c r="J172" s="356">
        <f t="shared" si="65"/>
        <v>0</v>
      </c>
    </row>
    <row r="173" spans="1:10" ht="15" customHeight="1" collapsed="1">
      <c r="A173" s="808" t="s">
        <v>215</v>
      </c>
      <c r="B173" s="808"/>
      <c r="C173" s="808"/>
      <c r="D173" s="352">
        <f t="shared" ref="D173:J173" si="66">SUM(D174:D175)</f>
        <v>0</v>
      </c>
      <c r="E173" s="352">
        <f t="shared" si="66"/>
        <v>0</v>
      </c>
      <c r="F173" s="352">
        <f t="shared" si="66"/>
        <v>0</v>
      </c>
      <c r="G173" s="352">
        <f t="shared" si="66"/>
        <v>0</v>
      </c>
      <c r="H173" s="353">
        <f t="shared" si="66"/>
        <v>0</v>
      </c>
      <c r="I173" s="353">
        <f t="shared" si="66"/>
        <v>0</v>
      </c>
      <c r="J173" s="353">
        <f t="shared" si="66"/>
        <v>0</v>
      </c>
    </row>
    <row r="174" spans="1:10" ht="36" hidden="1" outlineLevel="1">
      <c r="A174" s="809" t="s">
        <v>215</v>
      </c>
      <c r="B174" s="354" t="s">
        <v>216</v>
      </c>
      <c r="C174" s="354" t="s">
        <v>217</v>
      </c>
      <c r="D174" s="355">
        <v>0</v>
      </c>
      <c r="E174" s="355">
        <v>0</v>
      </c>
      <c r="F174" s="355">
        <v>0</v>
      </c>
      <c r="G174" s="355">
        <v>0</v>
      </c>
      <c r="H174" s="356">
        <f t="shared" ref="H174:H175" si="67">+D174+F174</f>
        <v>0</v>
      </c>
      <c r="I174" s="356">
        <f t="shared" ref="I174:I175" si="68">+G174+E174</f>
        <v>0</v>
      </c>
      <c r="J174" s="356">
        <f t="shared" ref="J174:J175" si="69">+I174+H174</f>
        <v>0</v>
      </c>
    </row>
    <row r="175" spans="1:10" ht="60" hidden="1" outlineLevel="1">
      <c r="A175" s="809"/>
      <c r="B175" s="354" t="s">
        <v>218</v>
      </c>
      <c r="C175" s="354" t="s">
        <v>219</v>
      </c>
      <c r="D175" s="355">
        <v>0</v>
      </c>
      <c r="E175" s="355">
        <v>0</v>
      </c>
      <c r="F175" s="355">
        <v>0</v>
      </c>
      <c r="G175" s="355">
        <v>0</v>
      </c>
      <c r="H175" s="356">
        <f t="shared" si="67"/>
        <v>0</v>
      </c>
      <c r="I175" s="356">
        <f t="shared" si="68"/>
        <v>0</v>
      </c>
      <c r="J175" s="356">
        <f t="shared" si="69"/>
        <v>0</v>
      </c>
    </row>
    <row r="176" spans="1:10" ht="17.25" customHeight="1" collapsed="1">
      <c r="A176" s="808" t="s">
        <v>220</v>
      </c>
      <c r="B176" s="808"/>
      <c r="C176" s="808"/>
      <c r="D176" s="352">
        <f t="shared" ref="D176:J176" si="70">SUM(D177:D194)</f>
        <v>0</v>
      </c>
      <c r="E176" s="352">
        <f t="shared" si="70"/>
        <v>0</v>
      </c>
      <c r="F176" s="352">
        <f t="shared" si="70"/>
        <v>0</v>
      </c>
      <c r="G176" s="352">
        <f t="shared" si="70"/>
        <v>0</v>
      </c>
      <c r="H176" s="353">
        <f t="shared" si="70"/>
        <v>0</v>
      </c>
      <c r="I176" s="353">
        <f t="shared" si="70"/>
        <v>0</v>
      </c>
      <c r="J176" s="353">
        <f t="shared" si="70"/>
        <v>0</v>
      </c>
    </row>
    <row r="177" spans="1:10" hidden="1" outlineLevel="1">
      <c r="A177" s="809" t="s">
        <v>220</v>
      </c>
      <c r="B177" s="809" t="s">
        <v>221</v>
      </c>
      <c r="C177" s="354" t="s">
        <v>222</v>
      </c>
      <c r="D177" s="355">
        <v>0</v>
      </c>
      <c r="E177" s="355">
        <v>0</v>
      </c>
      <c r="F177" s="355">
        <v>0</v>
      </c>
      <c r="G177" s="355">
        <v>0</v>
      </c>
      <c r="H177" s="356">
        <f t="shared" ref="H177:H194" si="71">+D177+F177</f>
        <v>0</v>
      </c>
      <c r="I177" s="356">
        <f t="shared" ref="I177:I194" si="72">+G177+E177</f>
        <v>0</v>
      </c>
      <c r="J177" s="356">
        <f t="shared" ref="J177:J194" si="73">+I177+H177</f>
        <v>0</v>
      </c>
    </row>
    <row r="178" spans="1:10" ht="24" hidden="1" outlineLevel="1">
      <c r="A178" s="809"/>
      <c r="B178" s="809"/>
      <c r="C178" s="354" t="s">
        <v>223</v>
      </c>
      <c r="D178" s="355">
        <v>0</v>
      </c>
      <c r="E178" s="355">
        <v>0</v>
      </c>
      <c r="F178" s="355">
        <v>0</v>
      </c>
      <c r="G178" s="355">
        <v>0</v>
      </c>
      <c r="H178" s="356">
        <f t="shared" si="71"/>
        <v>0</v>
      </c>
      <c r="I178" s="356">
        <f t="shared" si="72"/>
        <v>0</v>
      </c>
      <c r="J178" s="356">
        <f t="shared" si="73"/>
        <v>0</v>
      </c>
    </row>
    <row r="179" spans="1:10" ht="24" hidden="1" outlineLevel="1">
      <c r="A179" s="809"/>
      <c r="B179" s="809"/>
      <c r="C179" s="354" t="s">
        <v>224</v>
      </c>
      <c r="D179" s="355">
        <v>0</v>
      </c>
      <c r="E179" s="355">
        <v>0</v>
      </c>
      <c r="F179" s="355">
        <v>0</v>
      </c>
      <c r="G179" s="355">
        <v>0</v>
      </c>
      <c r="H179" s="356">
        <f t="shared" si="71"/>
        <v>0</v>
      </c>
      <c r="I179" s="356">
        <f t="shared" si="72"/>
        <v>0</v>
      </c>
      <c r="J179" s="356">
        <f t="shared" si="73"/>
        <v>0</v>
      </c>
    </row>
    <row r="180" spans="1:10" ht="24" hidden="1" outlineLevel="1">
      <c r="A180" s="809"/>
      <c r="B180" s="809"/>
      <c r="C180" s="354" t="s">
        <v>225</v>
      </c>
      <c r="D180" s="355">
        <v>0</v>
      </c>
      <c r="E180" s="355">
        <v>0</v>
      </c>
      <c r="F180" s="355">
        <v>0</v>
      </c>
      <c r="G180" s="355">
        <v>0</v>
      </c>
      <c r="H180" s="356">
        <f t="shared" si="71"/>
        <v>0</v>
      </c>
      <c r="I180" s="356">
        <f t="shared" si="72"/>
        <v>0</v>
      </c>
      <c r="J180" s="356">
        <f t="shared" si="73"/>
        <v>0</v>
      </c>
    </row>
    <row r="181" spans="1:10" ht="24" hidden="1" outlineLevel="1">
      <c r="A181" s="809"/>
      <c r="B181" s="809"/>
      <c r="C181" s="354" t="s">
        <v>226</v>
      </c>
      <c r="D181" s="355">
        <v>0</v>
      </c>
      <c r="E181" s="355">
        <v>0</v>
      </c>
      <c r="F181" s="355">
        <v>0</v>
      </c>
      <c r="G181" s="355">
        <v>0</v>
      </c>
      <c r="H181" s="356">
        <f t="shared" si="71"/>
        <v>0</v>
      </c>
      <c r="I181" s="356">
        <f t="shared" si="72"/>
        <v>0</v>
      </c>
      <c r="J181" s="356">
        <f t="shared" si="73"/>
        <v>0</v>
      </c>
    </row>
    <row r="182" spans="1:10" ht="24" hidden="1" outlineLevel="1">
      <c r="A182" s="809"/>
      <c r="B182" s="809"/>
      <c r="C182" s="354" t="s">
        <v>227</v>
      </c>
      <c r="D182" s="355">
        <v>0</v>
      </c>
      <c r="E182" s="355">
        <v>0</v>
      </c>
      <c r="F182" s="355">
        <v>0</v>
      </c>
      <c r="G182" s="355">
        <v>0</v>
      </c>
      <c r="H182" s="356">
        <f t="shared" si="71"/>
        <v>0</v>
      </c>
      <c r="I182" s="356">
        <f t="shared" si="72"/>
        <v>0</v>
      </c>
      <c r="J182" s="356">
        <f t="shared" si="73"/>
        <v>0</v>
      </c>
    </row>
    <row r="183" spans="1:10" ht="24" hidden="1" outlineLevel="1">
      <c r="A183" s="809"/>
      <c r="B183" s="809"/>
      <c r="C183" s="354" t="s">
        <v>228</v>
      </c>
      <c r="D183" s="355">
        <v>0</v>
      </c>
      <c r="E183" s="355">
        <v>0</v>
      </c>
      <c r="F183" s="355">
        <v>0</v>
      </c>
      <c r="G183" s="355">
        <v>0</v>
      </c>
      <c r="H183" s="356">
        <f t="shared" si="71"/>
        <v>0</v>
      </c>
      <c r="I183" s="356">
        <f t="shared" si="72"/>
        <v>0</v>
      </c>
      <c r="J183" s="356">
        <f t="shared" si="73"/>
        <v>0</v>
      </c>
    </row>
    <row r="184" spans="1:10" ht="72" hidden="1" outlineLevel="1">
      <c r="A184" s="809"/>
      <c r="B184" s="354" t="s">
        <v>229</v>
      </c>
      <c r="C184" s="354" t="s">
        <v>230</v>
      </c>
      <c r="D184" s="355">
        <v>0</v>
      </c>
      <c r="E184" s="355">
        <v>0</v>
      </c>
      <c r="F184" s="355">
        <v>0</v>
      </c>
      <c r="G184" s="355">
        <v>0</v>
      </c>
      <c r="H184" s="356">
        <f t="shared" si="71"/>
        <v>0</v>
      </c>
      <c r="I184" s="356">
        <f t="shared" si="72"/>
        <v>0</v>
      </c>
      <c r="J184" s="356">
        <f t="shared" si="73"/>
        <v>0</v>
      </c>
    </row>
    <row r="185" spans="1:10" ht="108" hidden="1" outlineLevel="1">
      <c r="A185" s="809"/>
      <c r="B185" s="354" t="s">
        <v>231</v>
      </c>
      <c r="C185" s="354" t="s">
        <v>232</v>
      </c>
      <c r="D185" s="355">
        <v>0</v>
      </c>
      <c r="E185" s="355">
        <v>0</v>
      </c>
      <c r="F185" s="355">
        <v>0</v>
      </c>
      <c r="G185" s="355">
        <v>0</v>
      </c>
      <c r="H185" s="356">
        <f t="shared" si="71"/>
        <v>0</v>
      </c>
      <c r="I185" s="356">
        <f t="shared" si="72"/>
        <v>0</v>
      </c>
      <c r="J185" s="356">
        <f t="shared" si="73"/>
        <v>0</v>
      </c>
    </row>
    <row r="186" spans="1:10" ht="24" hidden="1" outlineLevel="1">
      <c r="A186" s="809"/>
      <c r="B186" s="809" t="s">
        <v>233</v>
      </c>
      <c r="C186" s="354" t="s">
        <v>234</v>
      </c>
      <c r="D186" s="355">
        <v>0</v>
      </c>
      <c r="E186" s="355">
        <v>0</v>
      </c>
      <c r="F186" s="355">
        <v>0</v>
      </c>
      <c r="G186" s="355">
        <v>0</v>
      </c>
      <c r="H186" s="356">
        <f t="shared" si="71"/>
        <v>0</v>
      </c>
      <c r="I186" s="356">
        <f t="shared" si="72"/>
        <v>0</v>
      </c>
      <c r="J186" s="356">
        <f t="shared" si="73"/>
        <v>0</v>
      </c>
    </row>
    <row r="187" spans="1:10" ht="24" hidden="1" outlineLevel="1">
      <c r="A187" s="809"/>
      <c r="B187" s="809"/>
      <c r="C187" s="354" t="s">
        <v>235</v>
      </c>
      <c r="D187" s="355">
        <v>0</v>
      </c>
      <c r="E187" s="355">
        <v>0</v>
      </c>
      <c r="F187" s="355">
        <v>0</v>
      </c>
      <c r="G187" s="355">
        <v>0</v>
      </c>
      <c r="H187" s="356">
        <f t="shared" si="71"/>
        <v>0</v>
      </c>
      <c r="I187" s="356">
        <f t="shared" si="72"/>
        <v>0</v>
      </c>
      <c r="J187" s="356">
        <f t="shared" si="73"/>
        <v>0</v>
      </c>
    </row>
    <row r="188" spans="1:10" hidden="1" outlineLevel="1">
      <c r="A188" s="809"/>
      <c r="B188" s="809" t="s">
        <v>236</v>
      </c>
      <c r="C188" s="354" t="s">
        <v>237</v>
      </c>
      <c r="D188" s="355">
        <v>0</v>
      </c>
      <c r="E188" s="355">
        <v>0</v>
      </c>
      <c r="F188" s="355">
        <v>0</v>
      </c>
      <c r="G188" s="355">
        <v>0</v>
      </c>
      <c r="H188" s="356">
        <f t="shared" si="71"/>
        <v>0</v>
      </c>
      <c r="I188" s="356">
        <f t="shared" si="72"/>
        <v>0</v>
      </c>
      <c r="J188" s="356">
        <f t="shared" si="73"/>
        <v>0</v>
      </c>
    </row>
    <row r="189" spans="1:10" hidden="1" outlineLevel="1">
      <c r="A189" s="809"/>
      <c r="B189" s="809"/>
      <c r="C189" s="354" t="s">
        <v>238</v>
      </c>
      <c r="D189" s="355">
        <v>0</v>
      </c>
      <c r="E189" s="355">
        <v>0</v>
      </c>
      <c r="F189" s="355">
        <v>0</v>
      </c>
      <c r="G189" s="355">
        <v>0</v>
      </c>
      <c r="H189" s="356">
        <f t="shared" si="71"/>
        <v>0</v>
      </c>
      <c r="I189" s="356">
        <f t="shared" si="72"/>
        <v>0</v>
      </c>
      <c r="J189" s="356">
        <f t="shared" si="73"/>
        <v>0</v>
      </c>
    </row>
    <row r="190" spans="1:10" hidden="1" outlineLevel="1">
      <c r="A190" s="809"/>
      <c r="B190" s="809"/>
      <c r="C190" s="354" t="s">
        <v>239</v>
      </c>
      <c r="D190" s="355">
        <v>0</v>
      </c>
      <c r="E190" s="355">
        <v>0</v>
      </c>
      <c r="F190" s="355">
        <v>0</v>
      </c>
      <c r="G190" s="355">
        <v>0</v>
      </c>
      <c r="H190" s="356">
        <f t="shared" si="71"/>
        <v>0</v>
      </c>
      <c r="I190" s="356">
        <f t="shared" si="72"/>
        <v>0</v>
      </c>
      <c r="J190" s="356">
        <f t="shared" si="73"/>
        <v>0</v>
      </c>
    </row>
    <row r="191" spans="1:10" hidden="1" outlineLevel="1">
      <c r="A191" s="809"/>
      <c r="B191" s="809"/>
      <c r="C191" s="354" t="s">
        <v>240</v>
      </c>
      <c r="D191" s="355">
        <v>0</v>
      </c>
      <c r="E191" s="355">
        <v>0</v>
      </c>
      <c r="F191" s="355">
        <v>0</v>
      </c>
      <c r="G191" s="355">
        <v>0</v>
      </c>
      <c r="H191" s="356">
        <f t="shared" si="71"/>
        <v>0</v>
      </c>
      <c r="I191" s="356">
        <f t="shared" si="72"/>
        <v>0</v>
      </c>
      <c r="J191" s="356">
        <f t="shared" si="73"/>
        <v>0</v>
      </c>
    </row>
    <row r="192" spans="1:10" hidden="1" outlineLevel="1">
      <c r="A192" s="809"/>
      <c r="B192" s="809"/>
      <c r="C192" s="354" t="s">
        <v>241</v>
      </c>
      <c r="D192" s="355">
        <v>0</v>
      </c>
      <c r="E192" s="355">
        <v>0</v>
      </c>
      <c r="F192" s="355">
        <v>0</v>
      </c>
      <c r="G192" s="355">
        <v>0</v>
      </c>
      <c r="H192" s="356">
        <f t="shared" si="71"/>
        <v>0</v>
      </c>
      <c r="I192" s="356">
        <f t="shared" si="72"/>
        <v>0</v>
      </c>
      <c r="J192" s="356">
        <f t="shared" si="73"/>
        <v>0</v>
      </c>
    </row>
    <row r="193" spans="1:10" ht="36" hidden="1" outlineLevel="1">
      <c r="A193" s="809"/>
      <c r="B193" s="809"/>
      <c r="C193" s="354" t="s">
        <v>242</v>
      </c>
      <c r="D193" s="355">
        <v>0</v>
      </c>
      <c r="E193" s="355">
        <v>0</v>
      </c>
      <c r="F193" s="355">
        <v>0</v>
      </c>
      <c r="G193" s="355">
        <v>0</v>
      </c>
      <c r="H193" s="356">
        <f t="shared" si="71"/>
        <v>0</v>
      </c>
      <c r="I193" s="356">
        <f t="shared" si="72"/>
        <v>0</v>
      </c>
      <c r="J193" s="356">
        <f t="shared" si="73"/>
        <v>0</v>
      </c>
    </row>
    <row r="194" spans="1:10" ht="36" hidden="1" outlineLevel="1">
      <c r="A194" s="809"/>
      <c r="B194" s="354" t="s">
        <v>243</v>
      </c>
      <c r="C194" s="354" t="s">
        <v>244</v>
      </c>
      <c r="D194" s="355">
        <v>0</v>
      </c>
      <c r="E194" s="355">
        <v>0</v>
      </c>
      <c r="F194" s="355">
        <v>0</v>
      </c>
      <c r="G194" s="355">
        <v>0</v>
      </c>
      <c r="H194" s="356">
        <f t="shared" si="71"/>
        <v>0</v>
      </c>
      <c r="I194" s="356">
        <f t="shared" si="72"/>
        <v>0</v>
      </c>
      <c r="J194" s="356">
        <f t="shared" si="73"/>
        <v>0</v>
      </c>
    </row>
    <row r="195" spans="1:10" ht="22.5" customHeight="1" collapsed="1">
      <c r="A195" s="808" t="s">
        <v>245</v>
      </c>
      <c r="B195" s="808"/>
      <c r="C195" s="808"/>
      <c r="D195" s="352">
        <f t="shared" ref="D195:J195" si="74">+D196+D197</f>
        <v>0</v>
      </c>
      <c r="E195" s="352">
        <f t="shared" si="74"/>
        <v>0</v>
      </c>
      <c r="F195" s="352">
        <f t="shared" si="74"/>
        <v>0</v>
      </c>
      <c r="G195" s="352">
        <f t="shared" si="74"/>
        <v>0</v>
      </c>
      <c r="H195" s="353">
        <f t="shared" si="74"/>
        <v>0</v>
      </c>
      <c r="I195" s="353">
        <f t="shared" si="74"/>
        <v>0</v>
      </c>
      <c r="J195" s="353">
        <f t="shared" si="74"/>
        <v>0</v>
      </c>
    </row>
    <row r="196" spans="1:10" ht="48" hidden="1" outlineLevel="1">
      <c r="A196" s="809" t="s">
        <v>245</v>
      </c>
      <c r="B196" s="354" t="s">
        <v>246</v>
      </c>
      <c r="C196" s="354" t="s">
        <v>247</v>
      </c>
      <c r="D196" s="355">
        <v>0</v>
      </c>
      <c r="E196" s="355">
        <v>0</v>
      </c>
      <c r="F196" s="355">
        <v>0</v>
      </c>
      <c r="G196" s="355">
        <v>0</v>
      </c>
      <c r="H196" s="356">
        <f t="shared" ref="H196:H197" si="75">+D196+F196</f>
        <v>0</v>
      </c>
      <c r="I196" s="356">
        <f t="shared" ref="I196:I197" si="76">+G196+E196</f>
        <v>0</v>
      </c>
      <c r="J196" s="356">
        <f t="shared" ref="J196:J197" si="77">+I196+H196</f>
        <v>0</v>
      </c>
    </row>
    <row r="197" spans="1:10" ht="48" hidden="1" outlineLevel="1">
      <c r="A197" s="809"/>
      <c r="B197" s="354" t="s">
        <v>248</v>
      </c>
      <c r="C197" s="354" t="s">
        <v>249</v>
      </c>
      <c r="D197" s="355">
        <v>0</v>
      </c>
      <c r="E197" s="355">
        <v>0</v>
      </c>
      <c r="F197" s="355">
        <v>0</v>
      </c>
      <c r="G197" s="355">
        <v>0</v>
      </c>
      <c r="H197" s="356">
        <f t="shared" si="75"/>
        <v>0</v>
      </c>
      <c r="I197" s="356">
        <f t="shared" si="76"/>
        <v>0</v>
      </c>
      <c r="J197" s="356">
        <f t="shared" si="77"/>
        <v>0</v>
      </c>
    </row>
    <row r="198" spans="1:10" ht="15" customHeight="1" collapsed="1">
      <c r="A198" s="808" t="s">
        <v>250</v>
      </c>
      <c r="B198" s="808"/>
      <c r="C198" s="808"/>
      <c r="D198" s="352">
        <f t="shared" ref="D198:J198" si="78">SUM(D199:D204)</f>
        <v>0</v>
      </c>
      <c r="E198" s="352">
        <f t="shared" si="78"/>
        <v>0</v>
      </c>
      <c r="F198" s="352">
        <f t="shared" si="78"/>
        <v>0</v>
      </c>
      <c r="G198" s="352">
        <f t="shared" si="78"/>
        <v>0</v>
      </c>
      <c r="H198" s="353">
        <f t="shared" si="78"/>
        <v>0</v>
      </c>
      <c r="I198" s="353">
        <f t="shared" si="78"/>
        <v>0</v>
      </c>
      <c r="J198" s="353">
        <f t="shared" si="78"/>
        <v>0</v>
      </c>
    </row>
    <row r="199" spans="1:10" ht="36" hidden="1" outlineLevel="1">
      <c r="A199" s="809" t="s">
        <v>250</v>
      </c>
      <c r="B199" s="809" t="s">
        <v>251</v>
      </c>
      <c r="C199" s="354" t="s">
        <v>252</v>
      </c>
      <c r="D199" s="355">
        <v>0</v>
      </c>
      <c r="E199" s="355">
        <v>0</v>
      </c>
      <c r="F199" s="355">
        <v>0</v>
      </c>
      <c r="G199" s="355">
        <v>0</v>
      </c>
      <c r="H199" s="356">
        <f t="shared" ref="H199:H204" si="79">+D199+F199</f>
        <v>0</v>
      </c>
      <c r="I199" s="356">
        <f t="shared" ref="I199:I204" si="80">+G199+E199</f>
        <v>0</v>
      </c>
      <c r="J199" s="356">
        <f t="shared" ref="J199:J204" si="81">+I199+H199</f>
        <v>0</v>
      </c>
    </row>
    <row r="200" spans="1:10" hidden="1" outlineLevel="1">
      <c r="A200" s="809"/>
      <c r="B200" s="809"/>
      <c r="C200" s="354" t="s">
        <v>253</v>
      </c>
      <c r="D200" s="355">
        <v>0</v>
      </c>
      <c r="E200" s="355">
        <v>0</v>
      </c>
      <c r="F200" s="355">
        <v>0</v>
      </c>
      <c r="G200" s="355">
        <v>0</v>
      </c>
      <c r="H200" s="356">
        <f t="shared" si="79"/>
        <v>0</v>
      </c>
      <c r="I200" s="356">
        <f t="shared" si="80"/>
        <v>0</v>
      </c>
      <c r="J200" s="356">
        <f t="shared" si="81"/>
        <v>0</v>
      </c>
    </row>
    <row r="201" spans="1:10" ht="24" hidden="1" outlineLevel="1">
      <c r="A201" s="809"/>
      <c r="B201" s="809" t="s">
        <v>254</v>
      </c>
      <c r="C201" s="354" t="s">
        <v>255</v>
      </c>
      <c r="D201" s="355">
        <v>0</v>
      </c>
      <c r="E201" s="355">
        <v>0</v>
      </c>
      <c r="F201" s="355">
        <v>0</v>
      </c>
      <c r="G201" s="355">
        <v>0</v>
      </c>
      <c r="H201" s="356">
        <f t="shared" si="79"/>
        <v>0</v>
      </c>
      <c r="I201" s="356">
        <f t="shared" si="80"/>
        <v>0</v>
      </c>
      <c r="J201" s="356">
        <f t="shared" si="81"/>
        <v>0</v>
      </c>
    </row>
    <row r="202" spans="1:10" ht="48" hidden="1" outlineLevel="1">
      <c r="A202" s="809"/>
      <c r="B202" s="809"/>
      <c r="C202" s="354" t="s">
        <v>256</v>
      </c>
      <c r="D202" s="355">
        <v>0</v>
      </c>
      <c r="E202" s="355">
        <v>0</v>
      </c>
      <c r="F202" s="355">
        <v>0</v>
      </c>
      <c r="G202" s="355">
        <v>0</v>
      </c>
      <c r="H202" s="356">
        <f t="shared" si="79"/>
        <v>0</v>
      </c>
      <c r="I202" s="356">
        <f t="shared" si="80"/>
        <v>0</v>
      </c>
      <c r="J202" s="356">
        <f t="shared" si="81"/>
        <v>0</v>
      </c>
    </row>
    <row r="203" spans="1:10" ht="24" hidden="1" outlineLevel="1">
      <c r="A203" s="809"/>
      <c r="B203" s="809"/>
      <c r="C203" s="354" t="s">
        <v>257</v>
      </c>
      <c r="D203" s="355">
        <v>0</v>
      </c>
      <c r="E203" s="355">
        <v>0</v>
      </c>
      <c r="F203" s="355">
        <v>0</v>
      </c>
      <c r="G203" s="355">
        <v>0</v>
      </c>
      <c r="H203" s="356">
        <f t="shared" si="79"/>
        <v>0</v>
      </c>
      <c r="I203" s="356">
        <f t="shared" si="80"/>
        <v>0</v>
      </c>
      <c r="J203" s="356">
        <f t="shared" si="81"/>
        <v>0</v>
      </c>
    </row>
    <row r="204" spans="1:10" ht="24" hidden="1" outlineLevel="1">
      <c r="A204" s="809"/>
      <c r="B204" s="809"/>
      <c r="C204" s="354" t="s">
        <v>258</v>
      </c>
      <c r="D204" s="355">
        <v>0</v>
      </c>
      <c r="E204" s="355">
        <v>0</v>
      </c>
      <c r="F204" s="355">
        <v>0</v>
      </c>
      <c r="G204" s="355">
        <v>0</v>
      </c>
      <c r="H204" s="356">
        <f t="shared" si="79"/>
        <v>0</v>
      </c>
      <c r="I204" s="356">
        <f t="shared" si="80"/>
        <v>0</v>
      </c>
      <c r="J204" s="356">
        <f t="shared" si="81"/>
        <v>0</v>
      </c>
    </row>
    <row r="205" spans="1:10" ht="15" customHeight="1" collapsed="1">
      <c r="A205" s="808" t="s">
        <v>259</v>
      </c>
      <c r="B205" s="808"/>
      <c r="C205" s="808"/>
      <c r="D205" s="352">
        <f t="shared" ref="D205:J205" si="82">SUM(D206:D230)</f>
        <v>75</v>
      </c>
      <c r="E205" s="352">
        <f t="shared" si="82"/>
        <v>11</v>
      </c>
      <c r="F205" s="352">
        <f t="shared" si="82"/>
        <v>47</v>
      </c>
      <c r="G205" s="352">
        <f t="shared" si="82"/>
        <v>9</v>
      </c>
      <c r="H205" s="353">
        <f t="shared" si="82"/>
        <v>122</v>
      </c>
      <c r="I205" s="353">
        <f t="shared" si="82"/>
        <v>20</v>
      </c>
      <c r="J205" s="353">
        <f t="shared" si="82"/>
        <v>142</v>
      </c>
    </row>
    <row r="206" spans="1:10" hidden="1" outlineLevel="1">
      <c r="A206" s="809" t="s">
        <v>259</v>
      </c>
      <c r="B206" s="809" t="s">
        <v>260</v>
      </c>
      <c r="C206" s="354" t="s">
        <v>261</v>
      </c>
      <c r="D206" s="355">
        <v>0</v>
      </c>
      <c r="E206" s="355">
        <v>11</v>
      </c>
      <c r="F206" s="355">
        <v>0</v>
      </c>
      <c r="G206" s="355">
        <v>9</v>
      </c>
      <c r="H206" s="356">
        <f t="shared" ref="H206:H230" si="83">+D206+F206</f>
        <v>0</v>
      </c>
      <c r="I206" s="356">
        <f t="shared" ref="I206:I230" si="84">+G206+E206</f>
        <v>20</v>
      </c>
      <c r="J206" s="356">
        <f t="shared" ref="J206:J230" si="85">+I206+H206</f>
        <v>20</v>
      </c>
    </row>
    <row r="207" spans="1:10" ht="24" hidden="1" outlineLevel="1">
      <c r="A207" s="809"/>
      <c r="B207" s="809"/>
      <c r="C207" s="354" t="s">
        <v>262</v>
      </c>
      <c r="D207" s="355">
        <v>0</v>
      </c>
      <c r="E207" s="355">
        <v>0</v>
      </c>
      <c r="F207" s="355">
        <v>0</v>
      </c>
      <c r="G207" s="355">
        <v>0</v>
      </c>
      <c r="H207" s="356">
        <f t="shared" si="83"/>
        <v>0</v>
      </c>
      <c r="I207" s="356">
        <f t="shared" si="84"/>
        <v>0</v>
      </c>
      <c r="J207" s="356">
        <f t="shared" si="85"/>
        <v>0</v>
      </c>
    </row>
    <row r="208" spans="1:10" hidden="1" outlineLevel="1">
      <c r="A208" s="809"/>
      <c r="B208" s="809"/>
      <c r="C208" s="354" t="s">
        <v>263</v>
      </c>
      <c r="D208" s="355">
        <v>0</v>
      </c>
      <c r="E208" s="355">
        <v>0</v>
      </c>
      <c r="F208" s="355">
        <v>0</v>
      </c>
      <c r="G208" s="355">
        <v>0</v>
      </c>
      <c r="H208" s="356">
        <f t="shared" si="83"/>
        <v>0</v>
      </c>
      <c r="I208" s="356">
        <f t="shared" si="84"/>
        <v>0</v>
      </c>
      <c r="J208" s="356">
        <f t="shared" si="85"/>
        <v>0</v>
      </c>
    </row>
    <row r="209" spans="1:10" hidden="1" outlineLevel="1">
      <c r="A209" s="809"/>
      <c r="B209" s="809"/>
      <c r="C209" s="354" t="s">
        <v>264</v>
      </c>
      <c r="D209" s="355">
        <v>0</v>
      </c>
      <c r="E209" s="355">
        <v>0</v>
      </c>
      <c r="F209" s="355">
        <v>0</v>
      </c>
      <c r="G209" s="355">
        <v>0</v>
      </c>
      <c r="H209" s="356">
        <f t="shared" si="83"/>
        <v>0</v>
      </c>
      <c r="I209" s="356">
        <f t="shared" si="84"/>
        <v>0</v>
      </c>
      <c r="J209" s="356">
        <f t="shared" si="85"/>
        <v>0</v>
      </c>
    </row>
    <row r="210" spans="1:10" ht="36" hidden="1" outlineLevel="1">
      <c r="A210" s="809"/>
      <c r="B210" s="809"/>
      <c r="C210" s="354" t="s">
        <v>265</v>
      </c>
      <c r="D210" s="355">
        <v>0</v>
      </c>
      <c r="E210" s="355">
        <v>0</v>
      </c>
      <c r="F210" s="355">
        <v>0</v>
      </c>
      <c r="G210" s="355">
        <v>0</v>
      </c>
      <c r="H210" s="356">
        <f t="shared" si="83"/>
        <v>0</v>
      </c>
      <c r="I210" s="356">
        <f t="shared" si="84"/>
        <v>0</v>
      </c>
      <c r="J210" s="356">
        <f t="shared" si="85"/>
        <v>0</v>
      </c>
    </row>
    <row r="211" spans="1:10" ht="48" hidden="1" outlineLevel="1">
      <c r="A211" s="809"/>
      <c r="B211" s="354" t="s">
        <v>266</v>
      </c>
      <c r="C211" s="354" t="s">
        <v>267</v>
      </c>
      <c r="D211" s="355">
        <v>0</v>
      </c>
      <c r="E211" s="355">
        <v>0</v>
      </c>
      <c r="F211" s="355">
        <v>0</v>
      </c>
      <c r="G211" s="355">
        <v>0</v>
      </c>
      <c r="H211" s="356">
        <f t="shared" si="83"/>
        <v>0</v>
      </c>
      <c r="I211" s="356">
        <f t="shared" si="84"/>
        <v>0</v>
      </c>
      <c r="J211" s="356">
        <f t="shared" si="85"/>
        <v>0</v>
      </c>
    </row>
    <row r="212" spans="1:10" ht="24" hidden="1" outlineLevel="1">
      <c r="A212" s="809"/>
      <c r="B212" s="809" t="s">
        <v>268</v>
      </c>
      <c r="C212" s="354" t="s">
        <v>269</v>
      </c>
      <c r="D212" s="355">
        <v>0</v>
      </c>
      <c r="E212" s="355">
        <v>0</v>
      </c>
      <c r="F212" s="355">
        <v>0</v>
      </c>
      <c r="G212" s="355">
        <v>0</v>
      </c>
      <c r="H212" s="356">
        <f t="shared" si="83"/>
        <v>0</v>
      </c>
      <c r="I212" s="356">
        <f t="shared" si="84"/>
        <v>0</v>
      </c>
      <c r="J212" s="356">
        <f t="shared" si="85"/>
        <v>0</v>
      </c>
    </row>
    <row r="213" spans="1:10" ht="36" hidden="1" outlineLevel="1">
      <c r="A213" s="809"/>
      <c r="B213" s="809"/>
      <c r="C213" s="354" t="s">
        <v>270</v>
      </c>
      <c r="D213" s="355">
        <v>0</v>
      </c>
      <c r="E213" s="355">
        <v>0</v>
      </c>
      <c r="F213" s="355">
        <v>0</v>
      </c>
      <c r="G213" s="355">
        <v>0</v>
      </c>
      <c r="H213" s="356">
        <f t="shared" si="83"/>
        <v>0</v>
      </c>
      <c r="I213" s="356">
        <f t="shared" si="84"/>
        <v>0</v>
      </c>
      <c r="J213" s="356">
        <f t="shared" si="85"/>
        <v>0</v>
      </c>
    </row>
    <row r="214" spans="1:10" ht="24" hidden="1" outlineLevel="1">
      <c r="A214" s="809"/>
      <c r="B214" s="809" t="s">
        <v>271</v>
      </c>
      <c r="C214" s="354" t="s">
        <v>272</v>
      </c>
      <c r="D214" s="355">
        <v>0</v>
      </c>
      <c r="E214" s="355">
        <v>0</v>
      </c>
      <c r="F214" s="355">
        <v>0</v>
      </c>
      <c r="G214" s="355">
        <v>0</v>
      </c>
      <c r="H214" s="356">
        <f t="shared" si="83"/>
        <v>0</v>
      </c>
      <c r="I214" s="356">
        <f t="shared" si="84"/>
        <v>0</v>
      </c>
      <c r="J214" s="356">
        <f t="shared" si="85"/>
        <v>0</v>
      </c>
    </row>
    <row r="215" spans="1:10" ht="24" hidden="1" outlineLevel="1">
      <c r="A215" s="809"/>
      <c r="B215" s="809"/>
      <c r="C215" s="354" t="s">
        <v>273</v>
      </c>
      <c r="D215" s="355">
        <v>29</v>
      </c>
      <c r="E215" s="355">
        <v>0</v>
      </c>
      <c r="F215" s="355">
        <v>17</v>
      </c>
      <c r="G215" s="355">
        <v>0</v>
      </c>
      <c r="H215" s="356">
        <f t="shared" si="83"/>
        <v>46</v>
      </c>
      <c r="I215" s="356">
        <f t="shared" si="84"/>
        <v>0</v>
      </c>
      <c r="J215" s="356">
        <f t="shared" si="85"/>
        <v>46</v>
      </c>
    </row>
    <row r="216" spans="1:10" ht="36" hidden="1" outlineLevel="1">
      <c r="A216" s="809"/>
      <c r="B216" s="809"/>
      <c r="C216" s="354" t="s">
        <v>274</v>
      </c>
      <c r="D216" s="355">
        <v>0</v>
      </c>
      <c r="E216" s="355">
        <v>0</v>
      </c>
      <c r="F216" s="355">
        <v>0</v>
      </c>
      <c r="G216" s="355">
        <v>0</v>
      </c>
      <c r="H216" s="356">
        <f t="shared" si="83"/>
        <v>0</v>
      </c>
      <c r="I216" s="356">
        <f t="shared" si="84"/>
        <v>0</v>
      </c>
      <c r="J216" s="356">
        <f t="shared" si="85"/>
        <v>0</v>
      </c>
    </row>
    <row r="217" spans="1:10" ht="24" hidden="1" outlineLevel="1">
      <c r="A217" s="809"/>
      <c r="B217" s="809"/>
      <c r="C217" s="354" t="s">
        <v>275</v>
      </c>
      <c r="D217" s="355">
        <v>0</v>
      </c>
      <c r="E217" s="355">
        <v>0</v>
      </c>
      <c r="F217" s="355">
        <v>0</v>
      </c>
      <c r="G217" s="355">
        <v>0</v>
      </c>
      <c r="H217" s="356">
        <f t="shared" si="83"/>
        <v>0</v>
      </c>
      <c r="I217" s="356">
        <f t="shared" si="84"/>
        <v>0</v>
      </c>
      <c r="J217" s="356">
        <f t="shared" si="85"/>
        <v>0</v>
      </c>
    </row>
    <row r="218" spans="1:10" ht="36" hidden="1" outlineLevel="1">
      <c r="A218" s="809"/>
      <c r="B218" s="809"/>
      <c r="C218" s="354" t="s">
        <v>276</v>
      </c>
      <c r="D218" s="355">
        <v>0</v>
      </c>
      <c r="E218" s="355">
        <v>0</v>
      </c>
      <c r="F218" s="355">
        <v>0</v>
      </c>
      <c r="G218" s="355">
        <v>0</v>
      </c>
      <c r="H218" s="356">
        <f t="shared" si="83"/>
        <v>0</v>
      </c>
      <c r="I218" s="356">
        <f t="shared" si="84"/>
        <v>0</v>
      </c>
      <c r="J218" s="356">
        <f t="shared" si="85"/>
        <v>0</v>
      </c>
    </row>
    <row r="219" spans="1:10" hidden="1" outlineLevel="1">
      <c r="A219" s="809"/>
      <c r="B219" s="809" t="s">
        <v>277</v>
      </c>
      <c r="C219" s="354" t="s">
        <v>278</v>
      </c>
      <c r="D219" s="355">
        <v>0</v>
      </c>
      <c r="E219" s="355">
        <v>0</v>
      </c>
      <c r="F219" s="355">
        <v>0</v>
      </c>
      <c r="G219" s="355">
        <v>0</v>
      </c>
      <c r="H219" s="356">
        <f t="shared" si="83"/>
        <v>0</v>
      </c>
      <c r="I219" s="356">
        <f t="shared" si="84"/>
        <v>0</v>
      </c>
      <c r="J219" s="356">
        <f t="shared" si="85"/>
        <v>0</v>
      </c>
    </row>
    <row r="220" spans="1:10" hidden="1" outlineLevel="1">
      <c r="A220" s="809"/>
      <c r="B220" s="809"/>
      <c r="C220" s="354" t="s">
        <v>279</v>
      </c>
      <c r="D220" s="355">
        <v>0</v>
      </c>
      <c r="E220" s="355">
        <v>0</v>
      </c>
      <c r="F220" s="355">
        <v>0</v>
      </c>
      <c r="G220" s="355">
        <v>0</v>
      </c>
      <c r="H220" s="356">
        <f t="shared" si="83"/>
        <v>0</v>
      </c>
      <c r="I220" s="356">
        <f t="shared" si="84"/>
        <v>0</v>
      </c>
      <c r="J220" s="356">
        <f t="shared" si="85"/>
        <v>0</v>
      </c>
    </row>
    <row r="221" spans="1:10" ht="36" hidden="1" outlineLevel="1">
      <c r="A221" s="809"/>
      <c r="B221" s="809"/>
      <c r="C221" s="354" t="s">
        <v>280</v>
      </c>
      <c r="D221" s="355">
        <v>0</v>
      </c>
      <c r="E221" s="355">
        <v>0</v>
      </c>
      <c r="F221" s="355">
        <v>0</v>
      </c>
      <c r="G221" s="355">
        <v>0</v>
      </c>
      <c r="H221" s="356">
        <f t="shared" si="83"/>
        <v>0</v>
      </c>
      <c r="I221" s="356">
        <f t="shared" si="84"/>
        <v>0</v>
      </c>
      <c r="J221" s="356">
        <f t="shared" si="85"/>
        <v>0</v>
      </c>
    </row>
    <row r="222" spans="1:10" ht="24" hidden="1" outlineLevel="1">
      <c r="A222" s="809"/>
      <c r="B222" s="809" t="s">
        <v>281</v>
      </c>
      <c r="C222" s="354" t="s">
        <v>282</v>
      </c>
      <c r="D222" s="355">
        <v>0</v>
      </c>
      <c r="E222" s="355">
        <v>0</v>
      </c>
      <c r="F222" s="355">
        <v>0</v>
      </c>
      <c r="G222" s="355">
        <v>0</v>
      </c>
      <c r="H222" s="356">
        <f t="shared" si="83"/>
        <v>0</v>
      </c>
      <c r="I222" s="356">
        <f t="shared" si="84"/>
        <v>0</v>
      </c>
      <c r="J222" s="356">
        <f t="shared" si="85"/>
        <v>0</v>
      </c>
    </row>
    <row r="223" spans="1:10" ht="24" hidden="1" outlineLevel="1">
      <c r="A223" s="809"/>
      <c r="B223" s="809"/>
      <c r="C223" s="354" t="s">
        <v>283</v>
      </c>
      <c r="D223" s="355">
        <v>0</v>
      </c>
      <c r="E223" s="355">
        <v>0</v>
      </c>
      <c r="F223" s="355">
        <v>0</v>
      </c>
      <c r="G223" s="355">
        <v>0</v>
      </c>
      <c r="H223" s="356">
        <f t="shared" si="83"/>
        <v>0</v>
      </c>
      <c r="I223" s="356">
        <f t="shared" si="84"/>
        <v>0</v>
      </c>
      <c r="J223" s="356">
        <f t="shared" si="85"/>
        <v>0</v>
      </c>
    </row>
    <row r="224" spans="1:10" hidden="1" outlineLevel="1">
      <c r="A224" s="809"/>
      <c r="B224" s="809"/>
      <c r="C224" s="354" t="s">
        <v>284</v>
      </c>
      <c r="D224" s="355">
        <v>0</v>
      </c>
      <c r="E224" s="355">
        <v>0</v>
      </c>
      <c r="F224" s="355">
        <v>0</v>
      </c>
      <c r="G224" s="355">
        <v>0</v>
      </c>
      <c r="H224" s="356">
        <f t="shared" si="83"/>
        <v>0</v>
      </c>
      <c r="I224" s="356">
        <f t="shared" si="84"/>
        <v>0</v>
      </c>
      <c r="J224" s="356">
        <f t="shared" si="85"/>
        <v>0</v>
      </c>
    </row>
    <row r="225" spans="1:10" hidden="1" outlineLevel="1">
      <c r="A225" s="809"/>
      <c r="B225" s="809"/>
      <c r="C225" s="354" t="s">
        <v>285</v>
      </c>
      <c r="D225" s="355">
        <v>0</v>
      </c>
      <c r="E225" s="355">
        <v>0</v>
      </c>
      <c r="F225" s="355">
        <v>0</v>
      </c>
      <c r="G225" s="355">
        <v>0</v>
      </c>
      <c r="H225" s="356">
        <f t="shared" si="83"/>
        <v>0</v>
      </c>
      <c r="I225" s="356">
        <f t="shared" si="84"/>
        <v>0</v>
      </c>
      <c r="J225" s="356">
        <f t="shared" si="85"/>
        <v>0</v>
      </c>
    </row>
    <row r="226" spans="1:10" ht="24" hidden="1" outlineLevel="1">
      <c r="A226" s="809"/>
      <c r="B226" s="809"/>
      <c r="C226" s="354" t="s">
        <v>286</v>
      </c>
      <c r="D226" s="355">
        <v>0</v>
      </c>
      <c r="E226" s="355">
        <v>0</v>
      </c>
      <c r="F226" s="355">
        <v>0</v>
      </c>
      <c r="G226" s="355">
        <v>0</v>
      </c>
      <c r="H226" s="356">
        <f t="shared" si="83"/>
        <v>0</v>
      </c>
      <c r="I226" s="356">
        <f t="shared" si="84"/>
        <v>0</v>
      </c>
      <c r="J226" s="356">
        <f t="shared" si="85"/>
        <v>0</v>
      </c>
    </row>
    <row r="227" spans="1:10" ht="36" hidden="1" outlineLevel="1">
      <c r="A227" s="809"/>
      <c r="B227" s="809"/>
      <c r="C227" s="354" t="s">
        <v>287</v>
      </c>
      <c r="D227" s="355">
        <v>0</v>
      </c>
      <c r="E227" s="355">
        <v>0</v>
      </c>
      <c r="F227" s="355">
        <v>0</v>
      </c>
      <c r="G227" s="355">
        <v>0</v>
      </c>
      <c r="H227" s="356">
        <f t="shared" si="83"/>
        <v>0</v>
      </c>
      <c r="I227" s="356">
        <f t="shared" si="84"/>
        <v>0</v>
      </c>
      <c r="J227" s="356">
        <f t="shared" si="85"/>
        <v>0</v>
      </c>
    </row>
    <row r="228" spans="1:10" ht="96" hidden="1" outlineLevel="1">
      <c r="A228" s="809"/>
      <c r="B228" s="354" t="s">
        <v>288</v>
      </c>
      <c r="C228" s="354" t="s">
        <v>289</v>
      </c>
      <c r="D228" s="355">
        <v>46</v>
      </c>
      <c r="E228" s="355">
        <v>0</v>
      </c>
      <c r="F228" s="355">
        <v>30</v>
      </c>
      <c r="G228" s="355">
        <v>0</v>
      </c>
      <c r="H228" s="356">
        <f t="shared" si="83"/>
        <v>76</v>
      </c>
      <c r="I228" s="356">
        <f t="shared" si="84"/>
        <v>0</v>
      </c>
      <c r="J228" s="356">
        <f t="shared" si="85"/>
        <v>76</v>
      </c>
    </row>
    <row r="229" spans="1:10" hidden="1" outlineLevel="1">
      <c r="A229" s="809"/>
      <c r="B229" s="809" t="s">
        <v>290</v>
      </c>
      <c r="C229" s="354" t="s">
        <v>291</v>
      </c>
      <c r="D229" s="355">
        <v>0</v>
      </c>
      <c r="E229" s="355">
        <v>0</v>
      </c>
      <c r="F229" s="355">
        <v>0</v>
      </c>
      <c r="G229" s="355">
        <v>0</v>
      </c>
      <c r="H229" s="356">
        <f t="shared" si="83"/>
        <v>0</v>
      </c>
      <c r="I229" s="356">
        <f t="shared" si="84"/>
        <v>0</v>
      </c>
      <c r="J229" s="356">
        <f t="shared" si="85"/>
        <v>0</v>
      </c>
    </row>
    <row r="230" spans="1:10" ht="48" hidden="1" outlineLevel="1">
      <c r="A230" s="809"/>
      <c r="B230" s="809"/>
      <c r="C230" s="354" t="s">
        <v>292</v>
      </c>
      <c r="D230" s="355">
        <v>0</v>
      </c>
      <c r="E230" s="355">
        <v>0</v>
      </c>
      <c r="F230" s="355">
        <v>0</v>
      </c>
      <c r="G230" s="355">
        <v>0</v>
      </c>
      <c r="H230" s="356">
        <f t="shared" si="83"/>
        <v>0</v>
      </c>
      <c r="I230" s="356">
        <f t="shared" si="84"/>
        <v>0</v>
      </c>
      <c r="J230" s="356">
        <f t="shared" si="85"/>
        <v>0</v>
      </c>
    </row>
    <row r="231" spans="1:10" ht="15" customHeight="1" collapsed="1">
      <c r="A231" s="808" t="s">
        <v>293</v>
      </c>
      <c r="B231" s="808"/>
      <c r="C231" s="808"/>
      <c r="D231" s="352">
        <f t="shared" ref="D231:J231" si="86">SUM(D232:D247)</f>
        <v>1</v>
      </c>
      <c r="E231" s="352">
        <f t="shared" si="86"/>
        <v>0</v>
      </c>
      <c r="F231" s="352">
        <f t="shared" si="86"/>
        <v>16</v>
      </c>
      <c r="G231" s="352">
        <f t="shared" si="86"/>
        <v>0</v>
      </c>
      <c r="H231" s="353">
        <f t="shared" si="86"/>
        <v>17</v>
      </c>
      <c r="I231" s="353">
        <f t="shared" si="86"/>
        <v>0</v>
      </c>
      <c r="J231" s="353">
        <f t="shared" si="86"/>
        <v>17</v>
      </c>
    </row>
    <row r="232" spans="1:10" ht="84" hidden="1" outlineLevel="1">
      <c r="A232" s="809" t="s">
        <v>293</v>
      </c>
      <c r="B232" s="354" t="s">
        <v>294</v>
      </c>
      <c r="C232" s="354" t="s">
        <v>295</v>
      </c>
      <c r="D232" s="355">
        <v>0</v>
      </c>
      <c r="E232" s="355">
        <v>0</v>
      </c>
      <c r="F232" s="355">
        <v>16</v>
      </c>
      <c r="G232" s="355">
        <v>0</v>
      </c>
      <c r="H232" s="356">
        <f t="shared" ref="H232:H247" si="87">+D232+F232</f>
        <v>16</v>
      </c>
      <c r="I232" s="356">
        <f t="shared" ref="I232:I247" si="88">+G232+E232</f>
        <v>0</v>
      </c>
      <c r="J232" s="356">
        <f t="shared" ref="J232:J247" si="89">+I232+H232</f>
        <v>16</v>
      </c>
    </row>
    <row r="233" spans="1:10" ht="96" hidden="1" outlineLevel="1">
      <c r="A233" s="809"/>
      <c r="B233" s="354" t="s">
        <v>296</v>
      </c>
      <c r="C233" s="354" t="s">
        <v>297</v>
      </c>
      <c r="D233" s="355">
        <v>0</v>
      </c>
      <c r="E233" s="355">
        <v>0</v>
      </c>
      <c r="F233" s="355">
        <v>0</v>
      </c>
      <c r="G233" s="355">
        <v>0</v>
      </c>
      <c r="H233" s="356">
        <f t="shared" si="87"/>
        <v>0</v>
      </c>
      <c r="I233" s="356">
        <f t="shared" si="88"/>
        <v>0</v>
      </c>
      <c r="J233" s="356">
        <f t="shared" si="89"/>
        <v>0</v>
      </c>
    </row>
    <row r="234" spans="1:10" hidden="1" outlineLevel="1">
      <c r="A234" s="809"/>
      <c r="B234" s="809" t="s">
        <v>298</v>
      </c>
      <c r="C234" s="354" t="s">
        <v>299</v>
      </c>
      <c r="D234" s="355">
        <v>0</v>
      </c>
      <c r="E234" s="355">
        <v>0</v>
      </c>
      <c r="F234" s="355">
        <v>0</v>
      </c>
      <c r="G234" s="355">
        <v>0</v>
      </c>
      <c r="H234" s="356">
        <f t="shared" si="87"/>
        <v>0</v>
      </c>
      <c r="I234" s="356">
        <f t="shared" si="88"/>
        <v>0</v>
      </c>
      <c r="J234" s="356">
        <f t="shared" si="89"/>
        <v>0</v>
      </c>
    </row>
    <row r="235" spans="1:10" ht="24" hidden="1" outlineLevel="1">
      <c r="A235" s="809"/>
      <c r="B235" s="809"/>
      <c r="C235" s="354" t="s">
        <v>300</v>
      </c>
      <c r="D235" s="355">
        <v>0</v>
      </c>
      <c r="E235" s="355">
        <v>0</v>
      </c>
      <c r="F235" s="355">
        <v>0</v>
      </c>
      <c r="G235" s="355">
        <v>0</v>
      </c>
      <c r="H235" s="356">
        <f t="shared" si="87"/>
        <v>0</v>
      </c>
      <c r="I235" s="356">
        <f t="shared" si="88"/>
        <v>0</v>
      </c>
      <c r="J235" s="356">
        <f t="shared" si="89"/>
        <v>0</v>
      </c>
    </row>
    <row r="236" spans="1:10" ht="24" hidden="1" outlineLevel="1">
      <c r="A236" s="809"/>
      <c r="B236" s="809"/>
      <c r="C236" s="354" t="s">
        <v>301</v>
      </c>
      <c r="D236" s="355">
        <v>0</v>
      </c>
      <c r="E236" s="355">
        <v>0</v>
      </c>
      <c r="F236" s="355">
        <v>0</v>
      </c>
      <c r="G236" s="355">
        <v>0</v>
      </c>
      <c r="H236" s="356">
        <f t="shared" si="87"/>
        <v>0</v>
      </c>
      <c r="I236" s="356">
        <f t="shared" si="88"/>
        <v>0</v>
      </c>
      <c r="J236" s="356">
        <f t="shared" si="89"/>
        <v>0</v>
      </c>
    </row>
    <row r="237" spans="1:10" hidden="1" outlineLevel="1">
      <c r="A237" s="809"/>
      <c r="B237" s="809"/>
      <c r="C237" s="354" t="s">
        <v>302</v>
      </c>
      <c r="D237" s="355">
        <v>0</v>
      </c>
      <c r="E237" s="355">
        <v>0</v>
      </c>
      <c r="F237" s="355">
        <v>0</v>
      </c>
      <c r="G237" s="355">
        <v>0</v>
      </c>
      <c r="H237" s="356">
        <f t="shared" si="87"/>
        <v>0</v>
      </c>
      <c r="I237" s="356">
        <f t="shared" si="88"/>
        <v>0</v>
      </c>
      <c r="J237" s="356">
        <f t="shared" si="89"/>
        <v>0</v>
      </c>
    </row>
    <row r="238" spans="1:10" hidden="1" outlineLevel="1">
      <c r="A238" s="809"/>
      <c r="B238" s="809" t="s">
        <v>303</v>
      </c>
      <c r="C238" s="354" t="s">
        <v>304</v>
      </c>
      <c r="D238" s="355">
        <v>0</v>
      </c>
      <c r="E238" s="355">
        <v>0</v>
      </c>
      <c r="F238" s="355">
        <v>0</v>
      </c>
      <c r="G238" s="355">
        <v>0</v>
      </c>
      <c r="H238" s="356">
        <f t="shared" si="87"/>
        <v>0</v>
      </c>
      <c r="I238" s="356">
        <f t="shared" si="88"/>
        <v>0</v>
      </c>
      <c r="J238" s="356">
        <f t="shared" si="89"/>
        <v>0</v>
      </c>
    </row>
    <row r="239" spans="1:10" hidden="1" outlineLevel="1">
      <c r="A239" s="809"/>
      <c r="B239" s="809"/>
      <c r="C239" s="354" t="s">
        <v>305</v>
      </c>
      <c r="D239" s="355">
        <v>0</v>
      </c>
      <c r="E239" s="355">
        <v>0</v>
      </c>
      <c r="F239" s="355">
        <v>0</v>
      </c>
      <c r="G239" s="355">
        <v>0</v>
      </c>
      <c r="H239" s="356">
        <f t="shared" si="87"/>
        <v>0</v>
      </c>
      <c r="I239" s="356">
        <f t="shared" si="88"/>
        <v>0</v>
      </c>
      <c r="J239" s="356">
        <f t="shared" si="89"/>
        <v>0</v>
      </c>
    </row>
    <row r="240" spans="1:10" ht="24" hidden="1" outlineLevel="1">
      <c r="A240" s="809"/>
      <c r="B240" s="809"/>
      <c r="C240" s="354" t="s">
        <v>306</v>
      </c>
      <c r="D240" s="355">
        <v>0</v>
      </c>
      <c r="E240" s="355">
        <v>0</v>
      </c>
      <c r="F240" s="355">
        <v>0</v>
      </c>
      <c r="G240" s="355">
        <v>0</v>
      </c>
      <c r="H240" s="356">
        <f t="shared" si="87"/>
        <v>0</v>
      </c>
      <c r="I240" s="356">
        <f t="shared" si="88"/>
        <v>0</v>
      </c>
      <c r="J240" s="356">
        <f t="shared" si="89"/>
        <v>0</v>
      </c>
    </row>
    <row r="241" spans="1:10" hidden="1" outlineLevel="1">
      <c r="A241" s="809"/>
      <c r="B241" s="809"/>
      <c r="C241" s="354" t="s">
        <v>307</v>
      </c>
      <c r="D241" s="355">
        <v>0</v>
      </c>
      <c r="E241" s="355">
        <v>0</v>
      </c>
      <c r="F241" s="355">
        <v>0</v>
      </c>
      <c r="G241" s="355">
        <v>0</v>
      </c>
      <c r="H241" s="356">
        <f t="shared" si="87"/>
        <v>0</v>
      </c>
      <c r="I241" s="356">
        <f t="shared" si="88"/>
        <v>0</v>
      </c>
      <c r="J241" s="356">
        <f t="shared" si="89"/>
        <v>0</v>
      </c>
    </row>
    <row r="242" spans="1:10" ht="24" hidden="1" outlineLevel="1">
      <c r="A242" s="809"/>
      <c r="B242" s="809"/>
      <c r="C242" s="354" t="s">
        <v>308</v>
      </c>
      <c r="D242" s="355">
        <v>0</v>
      </c>
      <c r="E242" s="355">
        <v>0</v>
      </c>
      <c r="F242" s="355">
        <v>0</v>
      </c>
      <c r="G242" s="355">
        <v>0</v>
      </c>
      <c r="H242" s="356">
        <f t="shared" si="87"/>
        <v>0</v>
      </c>
      <c r="I242" s="356">
        <f t="shared" si="88"/>
        <v>0</v>
      </c>
      <c r="J242" s="356">
        <f t="shared" si="89"/>
        <v>0</v>
      </c>
    </row>
    <row r="243" spans="1:10" hidden="1" outlineLevel="1">
      <c r="A243" s="809"/>
      <c r="B243" s="809"/>
      <c r="C243" s="354" t="s">
        <v>309</v>
      </c>
      <c r="D243" s="355">
        <v>0</v>
      </c>
      <c r="E243" s="355">
        <v>0</v>
      </c>
      <c r="F243" s="355">
        <v>0</v>
      </c>
      <c r="G243" s="355">
        <v>0</v>
      </c>
      <c r="H243" s="356">
        <f t="shared" si="87"/>
        <v>0</v>
      </c>
      <c r="I243" s="356">
        <f t="shared" si="88"/>
        <v>0</v>
      </c>
      <c r="J243" s="356">
        <f t="shared" si="89"/>
        <v>0</v>
      </c>
    </row>
    <row r="244" spans="1:10" hidden="1" outlineLevel="1">
      <c r="A244" s="809"/>
      <c r="B244" s="809" t="s">
        <v>310</v>
      </c>
      <c r="C244" s="354" t="s">
        <v>311</v>
      </c>
      <c r="D244" s="355">
        <v>1</v>
      </c>
      <c r="E244" s="355">
        <v>0</v>
      </c>
      <c r="F244" s="355">
        <v>0</v>
      </c>
      <c r="G244" s="355">
        <v>0</v>
      </c>
      <c r="H244" s="356">
        <f t="shared" si="87"/>
        <v>1</v>
      </c>
      <c r="I244" s="356">
        <f t="shared" si="88"/>
        <v>0</v>
      </c>
      <c r="J244" s="356">
        <f t="shared" si="89"/>
        <v>1</v>
      </c>
    </row>
    <row r="245" spans="1:10" hidden="1" outlineLevel="1">
      <c r="A245" s="809"/>
      <c r="B245" s="809"/>
      <c r="C245" s="354" t="s">
        <v>312</v>
      </c>
      <c r="D245" s="355">
        <v>0</v>
      </c>
      <c r="E245" s="355">
        <v>0</v>
      </c>
      <c r="F245" s="355">
        <v>0</v>
      </c>
      <c r="G245" s="355">
        <v>0</v>
      </c>
      <c r="H245" s="356">
        <f t="shared" si="87"/>
        <v>0</v>
      </c>
      <c r="I245" s="356">
        <f t="shared" si="88"/>
        <v>0</v>
      </c>
      <c r="J245" s="356">
        <f t="shared" si="89"/>
        <v>0</v>
      </c>
    </row>
    <row r="246" spans="1:10" hidden="1" outlineLevel="1">
      <c r="A246" s="809"/>
      <c r="B246" s="809"/>
      <c r="C246" s="354" t="s">
        <v>313</v>
      </c>
      <c r="D246" s="355">
        <v>0</v>
      </c>
      <c r="E246" s="355">
        <v>0</v>
      </c>
      <c r="F246" s="355">
        <v>0</v>
      </c>
      <c r="G246" s="355">
        <v>0</v>
      </c>
      <c r="H246" s="356">
        <f t="shared" si="87"/>
        <v>0</v>
      </c>
      <c r="I246" s="356">
        <f t="shared" si="88"/>
        <v>0</v>
      </c>
      <c r="J246" s="356">
        <f t="shared" si="89"/>
        <v>0</v>
      </c>
    </row>
    <row r="247" spans="1:10" ht="24" hidden="1" outlineLevel="1">
      <c r="A247" s="809"/>
      <c r="B247" s="809"/>
      <c r="C247" s="354" t="s">
        <v>314</v>
      </c>
      <c r="D247" s="355">
        <v>0</v>
      </c>
      <c r="E247" s="355">
        <v>0</v>
      </c>
      <c r="F247" s="355">
        <v>0</v>
      </c>
      <c r="G247" s="355">
        <v>0</v>
      </c>
      <c r="H247" s="356">
        <f t="shared" si="87"/>
        <v>0</v>
      </c>
      <c r="I247" s="356">
        <f t="shared" si="88"/>
        <v>0</v>
      </c>
      <c r="J247" s="356">
        <f t="shared" si="89"/>
        <v>0</v>
      </c>
    </row>
    <row r="248" spans="1:10" ht="21.75" customHeight="1" collapsed="1">
      <c r="A248" s="808" t="s">
        <v>315</v>
      </c>
      <c r="B248" s="808"/>
      <c r="C248" s="808"/>
      <c r="D248" s="352">
        <f t="shared" ref="D248:J248" si="90">SUM(D249:D265)</f>
        <v>4</v>
      </c>
      <c r="E248" s="352">
        <f t="shared" si="90"/>
        <v>0</v>
      </c>
      <c r="F248" s="352">
        <f t="shared" si="90"/>
        <v>6</v>
      </c>
      <c r="G248" s="352">
        <f t="shared" si="90"/>
        <v>0</v>
      </c>
      <c r="H248" s="353">
        <f t="shared" si="90"/>
        <v>10</v>
      </c>
      <c r="I248" s="353">
        <f t="shared" si="90"/>
        <v>0</v>
      </c>
      <c r="J248" s="353">
        <f t="shared" si="90"/>
        <v>10</v>
      </c>
    </row>
    <row r="249" spans="1:10" ht="24" hidden="1" outlineLevel="1">
      <c r="A249" s="809" t="s">
        <v>315</v>
      </c>
      <c r="B249" s="809" t="s">
        <v>316</v>
      </c>
      <c r="C249" s="354" t="s">
        <v>317</v>
      </c>
      <c r="D249" s="355">
        <v>0</v>
      </c>
      <c r="E249" s="355">
        <v>0</v>
      </c>
      <c r="F249" s="355">
        <v>0</v>
      </c>
      <c r="G249" s="355">
        <v>0</v>
      </c>
      <c r="H249" s="356">
        <f t="shared" ref="H249:H265" si="91">+D249+F249</f>
        <v>0</v>
      </c>
      <c r="I249" s="356">
        <f t="shared" ref="I249:I265" si="92">+G249+E249</f>
        <v>0</v>
      </c>
      <c r="J249" s="356">
        <f t="shared" ref="J249:J265" si="93">+I249+H249</f>
        <v>0</v>
      </c>
    </row>
    <row r="250" spans="1:10" ht="24" hidden="1" outlineLevel="1">
      <c r="A250" s="809"/>
      <c r="B250" s="809"/>
      <c r="C250" s="354" t="s">
        <v>318</v>
      </c>
      <c r="D250" s="355">
        <v>0</v>
      </c>
      <c r="E250" s="355">
        <v>0</v>
      </c>
      <c r="F250" s="355">
        <v>0</v>
      </c>
      <c r="G250" s="355">
        <v>0</v>
      </c>
      <c r="H250" s="356">
        <f t="shared" si="91"/>
        <v>0</v>
      </c>
      <c r="I250" s="356">
        <f t="shared" si="92"/>
        <v>0</v>
      </c>
      <c r="J250" s="356">
        <f t="shared" si="93"/>
        <v>0</v>
      </c>
    </row>
    <row r="251" spans="1:10" ht="48" hidden="1" outlineLevel="1">
      <c r="A251" s="809"/>
      <c r="B251" s="809" t="s">
        <v>319</v>
      </c>
      <c r="C251" s="354" t="s">
        <v>320</v>
      </c>
      <c r="D251" s="355">
        <v>0</v>
      </c>
      <c r="E251" s="355">
        <v>0</v>
      </c>
      <c r="F251" s="355">
        <v>0</v>
      </c>
      <c r="G251" s="355">
        <v>0</v>
      </c>
      <c r="H251" s="356">
        <f t="shared" si="91"/>
        <v>0</v>
      </c>
      <c r="I251" s="356">
        <f t="shared" si="92"/>
        <v>0</v>
      </c>
      <c r="J251" s="356">
        <f t="shared" si="93"/>
        <v>0</v>
      </c>
    </row>
    <row r="252" spans="1:10" ht="48" hidden="1" outlineLevel="1">
      <c r="A252" s="809"/>
      <c r="B252" s="809"/>
      <c r="C252" s="354" t="s">
        <v>321</v>
      </c>
      <c r="D252" s="355">
        <v>0</v>
      </c>
      <c r="E252" s="355">
        <v>0</v>
      </c>
      <c r="F252" s="355">
        <v>0</v>
      </c>
      <c r="G252" s="355">
        <v>0</v>
      </c>
      <c r="H252" s="356">
        <f t="shared" si="91"/>
        <v>0</v>
      </c>
      <c r="I252" s="356">
        <f t="shared" si="92"/>
        <v>0</v>
      </c>
      <c r="J252" s="356">
        <f t="shared" si="93"/>
        <v>0</v>
      </c>
    </row>
    <row r="253" spans="1:10" ht="84" hidden="1" outlineLevel="1">
      <c r="A253" s="809"/>
      <c r="B253" s="354" t="s">
        <v>322</v>
      </c>
      <c r="C253" s="354" t="s">
        <v>323</v>
      </c>
      <c r="D253" s="355">
        <v>0</v>
      </c>
      <c r="E253" s="355">
        <v>0</v>
      </c>
      <c r="F253" s="355">
        <v>0</v>
      </c>
      <c r="G253" s="355">
        <v>0</v>
      </c>
      <c r="H253" s="356">
        <f t="shared" si="91"/>
        <v>0</v>
      </c>
      <c r="I253" s="356">
        <f t="shared" si="92"/>
        <v>0</v>
      </c>
      <c r="J253" s="356">
        <f t="shared" si="93"/>
        <v>0</v>
      </c>
    </row>
    <row r="254" spans="1:10" ht="48" hidden="1" outlineLevel="1">
      <c r="A254" s="809"/>
      <c r="B254" s="354" t="s">
        <v>324</v>
      </c>
      <c r="C254" s="354" t="s">
        <v>325</v>
      </c>
      <c r="D254" s="355">
        <v>0</v>
      </c>
      <c r="E254" s="355">
        <v>0</v>
      </c>
      <c r="F254" s="355">
        <v>0</v>
      </c>
      <c r="G254" s="355">
        <v>0</v>
      </c>
      <c r="H254" s="356">
        <f t="shared" si="91"/>
        <v>0</v>
      </c>
      <c r="I254" s="356">
        <f t="shared" si="92"/>
        <v>0</v>
      </c>
      <c r="J254" s="356">
        <f t="shared" si="93"/>
        <v>0</v>
      </c>
    </row>
    <row r="255" spans="1:10" ht="120" hidden="1" outlineLevel="1">
      <c r="A255" s="809"/>
      <c r="B255" s="354" t="s">
        <v>326</v>
      </c>
      <c r="C255" s="354" t="s">
        <v>327</v>
      </c>
      <c r="D255" s="355">
        <v>0</v>
      </c>
      <c r="E255" s="355">
        <v>0</v>
      </c>
      <c r="F255" s="355">
        <v>0</v>
      </c>
      <c r="G255" s="355">
        <v>0</v>
      </c>
      <c r="H255" s="356">
        <f t="shared" si="91"/>
        <v>0</v>
      </c>
      <c r="I255" s="356">
        <f t="shared" si="92"/>
        <v>0</v>
      </c>
      <c r="J255" s="356">
        <f t="shared" si="93"/>
        <v>0</v>
      </c>
    </row>
    <row r="256" spans="1:10" ht="24" hidden="1" outlineLevel="1">
      <c r="A256" s="809"/>
      <c r="B256" s="809" t="s">
        <v>328</v>
      </c>
      <c r="C256" s="354" t="s">
        <v>329</v>
      </c>
      <c r="D256" s="355">
        <v>4</v>
      </c>
      <c r="E256" s="355">
        <v>0</v>
      </c>
      <c r="F256" s="355">
        <v>6</v>
      </c>
      <c r="G256" s="355">
        <v>0</v>
      </c>
      <c r="H256" s="356">
        <f t="shared" si="91"/>
        <v>10</v>
      </c>
      <c r="I256" s="356">
        <f t="shared" si="92"/>
        <v>0</v>
      </c>
      <c r="J256" s="356">
        <f t="shared" si="93"/>
        <v>10</v>
      </c>
    </row>
    <row r="257" spans="1:10" ht="24" hidden="1" outlineLevel="1">
      <c r="A257" s="809"/>
      <c r="B257" s="809"/>
      <c r="C257" s="354" t="s">
        <v>330</v>
      </c>
      <c r="D257" s="355">
        <v>0</v>
      </c>
      <c r="E257" s="355">
        <v>0</v>
      </c>
      <c r="F257" s="355">
        <v>0</v>
      </c>
      <c r="G257" s="355">
        <v>0</v>
      </c>
      <c r="H257" s="356">
        <f t="shared" si="91"/>
        <v>0</v>
      </c>
      <c r="I257" s="356">
        <f t="shared" si="92"/>
        <v>0</v>
      </c>
      <c r="J257" s="356">
        <f t="shared" si="93"/>
        <v>0</v>
      </c>
    </row>
    <row r="258" spans="1:10" ht="24" hidden="1" outlineLevel="1">
      <c r="A258" s="809"/>
      <c r="B258" s="809" t="s">
        <v>331</v>
      </c>
      <c r="C258" s="354" t="s">
        <v>332</v>
      </c>
      <c r="D258" s="355">
        <v>0</v>
      </c>
      <c r="E258" s="355">
        <v>0</v>
      </c>
      <c r="F258" s="355">
        <v>0</v>
      </c>
      <c r="G258" s="355">
        <v>0</v>
      </c>
      <c r="H258" s="356">
        <f t="shared" si="91"/>
        <v>0</v>
      </c>
      <c r="I258" s="356">
        <f t="shared" si="92"/>
        <v>0</v>
      </c>
      <c r="J258" s="356">
        <f t="shared" si="93"/>
        <v>0</v>
      </c>
    </row>
    <row r="259" spans="1:10" hidden="1" outlineLevel="1">
      <c r="A259" s="809"/>
      <c r="B259" s="809"/>
      <c r="C259" s="354" t="s">
        <v>333</v>
      </c>
      <c r="D259" s="355">
        <v>0</v>
      </c>
      <c r="E259" s="355">
        <v>0</v>
      </c>
      <c r="F259" s="355">
        <v>0</v>
      </c>
      <c r="G259" s="355">
        <v>0</v>
      </c>
      <c r="H259" s="356">
        <f t="shared" si="91"/>
        <v>0</v>
      </c>
      <c r="I259" s="356">
        <f t="shared" si="92"/>
        <v>0</v>
      </c>
      <c r="J259" s="356">
        <f t="shared" si="93"/>
        <v>0</v>
      </c>
    </row>
    <row r="260" spans="1:10" ht="36" hidden="1" outlineLevel="1">
      <c r="A260" s="809"/>
      <c r="B260" s="809"/>
      <c r="C260" s="354" t="s">
        <v>334</v>
      </c>
      <c r="D260" s="355">
        <v>0</v>
      </c>
      <c r="E260" s="355">
        <v>0</v>
      </c>
      <c r="F260" s="355">
        <v>0</v>
      </c>
      <c r="G260" s="355">
        <v>0</v>
      </c>
      <c r="H260" s="356">
        <f t="shared" si="91"/>
        <v>0</v>
      </c>
      <c r="I260" s="356">
        <f t="shared" si="92"/>
        <v>0</v>
      </c>
      <c r="J260" s="356">
        <f t="shared" si="93"/>
        <v>0</v>
      </c>
    </row>
    <row r="261" spans="1:10" ht="24" hidden="1" outlineLevel="1">
      <c r="A261" s="809"/>
      <c r="B261" s="809" t="s">
        <v>335</v>
      </c>
      <c r="C261" s="354" t="s">
        <v>336</v>
      </c>
      <c r="D261" s="355">
        <v>0</v>
      </c>
      <c r="E261" s="355">
        <v>0</v>
      </c>
      <c r="F261" s="355">
        <v>0</v>
      </c>
      <c r="G261" s="355">
        <v>0</v>
      </c>
      <c r="H261" s="356">
        <f t="shared" si="91"/>
        <v>0</v>
      </c>
      <c r="I261" s="356">
        <f t="shared" si="92"/>
        <v>0</v>
      </c>
      <c r="J261" s="356">
        <f t="shared" si="93"/>
        <v>0</v>
      </c>
    </row>
    <row r="262" spans="1:10" ht="24" hidden="1" outlineLevel="1">
      <c r="A262" s="809"/>
      <c r="B262" s="809"/>
      <c r="C262" s="354" t="s">
        <v>337</v>
      </c>
      <c r="D262" s="355">
        <v>0</v>
      </c>
      <c r="E262" s="355">
        <v>0</v>
      </c>
      <c r="F262" s="355">
        <v>0</v>
      </c>
      <c r="G262" s="355">
        <v>0</v>
      </c>
      <c r="H262" s="356">
        <f t="shared" si="91"/>
        <v>0</v>
      </c>
      <c r="I262" s="356">
        <f t="shared" si="92"/>
        <v>0</v>
      </c>
      <c r="J262" s="356">
        <f t="shared" si="93"/>
        <v>0</v>
      </c>
    </row>
    <row r="263" spans="1:10" ht="24" hidden="1" outlineLevel="1">
      <c r="A263" s="809"/>
      <c r="B263" s="809"/>
      <c r="C263" s="354" t="s">
        <v>338</v>
      </c>
      <c r="D263" s="355">
        <v>0</v>
      </c>
      <c r="E263" s="355">
        <v>0</v>
      </c>
      <c r="F263" s="355">
        <v>0</v>
      </c>
      <c r="G263" s="355">
        <v>0</v>
      </c>
      <c r="H263" s="356">
        <f t="shared" si="91"/>
        <v>0</v>
      </c>
      <c r="I263" s="356">
        <f t="shared" si="92"/>
        <v>0</v>
      </c>
      <c r="J263" s="356">
        <f t="shared" si="93"/>
        <v>0</v>
      </c>
    </row>
    <row r="264" spans="1:10" ht="36" hidden="1" outlineLevel="1">
      <c r="A264" s="809"/>
      <c r="B264" s="809"/>
      <c r="C264" s="354" t="s">
        <v>339</v>
      </c>
      <c r="D264" s="355">
        <v>0</v>
      </c>
      <c r="E264" s="355">
        <v>0</v>
      </c>
      <c r="F264" s="355">
        <v>0</v>
      </c>
      <c r="G264" s="355">
        <v>0</v>
      </c>
      <c r="H264" s="356">
        <f t="shared" si="91"/>
        <v>0</v>
      </c>
      <c r="I264" s="356">
        <f t="shared" si="92"/>
        <v>0</v>
      </c>
      <c r="J264" s="356">
        <f t="shared" si="93"/>
        <v>0</v>
      </c>
    </row>
    <row r="265" spans="1:10" ht="48" hidden="1" outlineLevel="1">
      <c r="A265" s="809"/>
      <c r="B265" s="809"/>
      <c r="C265" s="354" t="s">
        <v>340</v>
      </c>
      <c r="D265" s="355">
        <v>0</v>
      </c>
      <c r="E265" s="355">
        <v>0</v>
      </c>
      <c r="F265" s="355">
        <v>0</v>
      </c>
      <c r="G265" s="355">
        <v>0</v>
      </c>
      <c r="H265" s="356">
        <f t="shared" si="91"/>
        <v>0</v>
      </c>
      <c r="I265" s="356">
        <f t="shared" si="92"/>
        <v>0</v>
      </c>
      <c r="J265" s="356">
        <f t="shared" si="93"/>
        <v>0</v>
      </c>
    </row>
    <row r="266" spans="1:10" ht="15" customHeight="1" collapsed="1">
      <c r="A266" s="808" t="s">
        <v>341</v>
      </c>
      <c r="B266" s="808"/>
      <c r="C266" s="808"/>
      <c r="D266" s="352">
        <f t="shared" ref="D266:J266" si="94">SUM(D267:D276)</f>
        <v>0</v>
      </c>
      <c r="E266" s="352">
        <f t="shared" si="94"/>
        <v>0</v>
      </c>
      <c r="F266" s="352">
        <f t="shared" si="94"/>
        <v>0</v>
      </c>
      <c r="G266" s="352">
        <f t="shared" si="94"/>
        <v>0</v>
      </c>
      <c r="H266" s="353">
        <f t="shared" si="94"/>
        <v>0</v>
      </c>
      <c r="I266" s="353">
        <f t="shared" si="94"/>
        <v>0</v>
      </c>
      <c r="J266" s="353">
        <f t="shared" si="94"/>
        <v>0</v>
      </c>
    </row>
    <row r="267" spans="1:10" ht="24" hidden="1" outlineLevel="1">
      <c r="A267" s="809" t="s">
        <v>341</v>
      </c>
      <c r="B267" s="809" t="s">
        <v>342</v>
      </c>
      <c r="C267" s="354" t="s">
        <v>343</v>
      </c>
      <c r="D267" s="355">
        <v>0</v>
      </c>
      <c r="E267" s="355">
        <v>0</v>
      </c>
      <c r="F267" s="355">
        <v>0</v>
      </c>
      <c r="G267" s="355">
        <v>0</v>
      </c>
      <c r="H267" s="356">
        <f t="shared" ref="H267:H276" si="95">+D267+F267</f>
        <v>0</v>
      </c>
      <c r="I267" s="356">
        <f t="shared" ref="I267:I276" si="96">+G267+E267</f>
        <v>0</v>
      </c>
      <c r="J267" s="356">
        <f t="shared" ref="J267:J276" si="97">+I267+H267</f>
        <v>0</v>
      </c>
    </row>
    <row r="268" spans="1:10" hidden="1" outlineLevel="1">
      <c r="A268" s="809"/>
      <c r="B268" s="809"/>
      <c r="C268" s="354" t="s">
        <v>344</v>
      </c>
      <c r="D268" s="355">
        <v>0</v>
      </c>
      <c r="E268" s="355">
        <v>0</v>
      </c>
      <c r="F268" s="355">
        <v>0</v>
      </c>
      <c r="G268" s="355">
        <v>0</v>
      </c>
      <c r="H268" s="356">
        <f t="shared" si="95"/>
        <v>0</v>
      </c>
      <c r="I268" s="356">
        <f t="shared" si="96"/>
        <v>0</v>
      </c>
      <c r="J268" s="356">
        <f t="shared" si="97"/>
        <v>0</v>
      </c>
    </row>
    <row r="269" spans="1:10" ht="72" hidden="1" outlineLevel="1">
      <c r="A269" s="809"/>
      <c r="B269" s="354" t="s">
        <v>345</v>
      </c>
      <c r="C269" s="354" t="s">
        <v>346</v>
      </c>
      <c r="D269" s="355">
        <v>0</v>
      </c>
      <c r="E269" s="355">
        <v>0</v>
      </c>
      <c r="F269" s="355">
        <v>0</v>
      </c>
      <c r="G269" s="355">
        <v>0</v>
      </c>
      <c r="H269" s="356">
        <f t="shared" si="95"/>
        <v>0</v>
      </c>
      <c r="I269" s="356">
        <f t="shared" si="96"/>
        <v>0</v>
      </c>
      <c r="J269" s="356">
        <f t="shared" si="97"/>
        <v>0</v>
      </c>
    </row>
    <row r="270" spans="1:10" ht="36" hidden="1" outlineLevel="1">
      <c r="A270" s="809"/>
      <c r="B270" s="354" t="s">
        <v>347</v>
      </c>
      <c r="C270" s="354" t="s">
        <v>348</v>
      </c>
      <c r="D270" s="355">
        <v>0</v>
      </c>
      <c r="E270" s="355">
        <v>0</v>
      </c>
      <c r="F270" s="355">
        <v>0</v>
      </c>
      <c r="G270" s="355">
        <v>0</v>
      </c>
      <c r="H270" s="356">
        <f t="shared" si="95"/>
        <v>0</v>
      </c>
      <c r="I270" s="356">
        <f t="shared" si="96"/>
        <v>0</v>
      </c>
      <c r="J270" s="356">
        <f t="shared" si="97"/>
        <v>0</v>
      </c>
    </row>
    <row r="271" spans="1:10" ht="48" hidden="1" outlineLevel="1">
      <c r="A271" s="809"/>
      <c r="B271" s="354" t="s">
        <v>349</v>
      </c>
      <c r="C271" s="354" t="s">
        <v>350</v>
      </c>
      <c r="D271" s="355">
        <v>0</v>
      </c>
      <c r="E271" s="355">
        <v>0</v>
      </c>
      <c r="F271" s="355">
        <v>0</v>
      </c>
      <c r="G271" s="355">
        <v>0</v>
      </c>
      <c r="H271" s="356">
        <f t="shared" si="95"/>
        <v>0</v>
      </c>
      <c r="I271" s="356">
        <f t="shared" si="96"/>
        <v>0</v>
      </c>
      <c r="J271" s="356">
        <f t="shared" si="97"/>
        <v>0</v>
      </c>
    </row>
    <row r="272" spans="1:10" ht="24" hidden="1" outlineLevel="1">
      <c r="A272" s="809"/>
      <c r="B272" s="809" t="s">
        <v>351</v>
      </c>
      <c r="C272" s="354" t="s">
        <v>352</v>
      </c>
      <c r="D272" s="355">
        <v>0</v>
      </c>
      <c r="E272" s="355">
        <v>0</v>
      </c>
      <c r="F272" s="355">
        <v>0</v>
      </c>
      <c r="G272" s="355">
        <v>0</v>
      </c>
      <c r="H272" s="356">
        <f t="shared" si="95"/>
        <v>0</v>
      </c>
      <c r="I272" s="356">
        <f t="shared" si="96"/>
        <v>0</v>
      </c>
      <c r="J272" s="356">
        <f t="shared" si="97"/>
        <v>0</v>
      </c>
    </row>
    <row r="273" spans="1:10" ht="24" hidden="1" outlineLevel="1">
      <c r="A273" s="809"/>
      <c r="B273" s="809"/>
      <c r="C273" s="354" t="s">
        <v>353</v>
      </c>
      <c r="D273" s="355">
        <v>0</v>
      </c>
      <c r="E273" s="355">
        <v>0</v>
      </c>
      <c r="F273" s="355">
        <v>0</v>
      </c>
      <c r="G273" s="355">
        <v>0</v>
      </c>
      <c r="H273" s="356">
        <f t="shared" si="95"/>
        <v>0</v>
      </c>
      <c r="I273" s="356">
        <f t="shared" si="96"/>
        <v>0</v>
      </c>
      <c r="J273" s="356">
        <f t="shared" si="97"/>
        <v>0</v>
      </c>
    </row>
    <row r="274" spans="1:10" ht="96" hidden="1" outlineLevel="1">
      <c r="A274" s="809"/>
      <c r="B274" s="354" t="s">
        <v>354</v>
      </c>
      <c r="C274" s="354" t="s">
        <v>355</v>
      </c>
      <c r="D274" s="355">
        <v>0</v>
      </c>
      <c r="E274" s="355">
        <v>0</v>
      </c>
      <c r="F274" s="355">
        <v>0</v>
      </c>
      <c r="G274" s="355">
        <v>0</v>
      </c>
      <c r="H274" s="356">
        <f t="shared" si="95"/>
        <v>0</v>
      </c>
      <c r="I274" s="356">
        <f t="shared" si="96"/>
        <v>0</v>
      </c>
      <c r="J274" s="356">
        <f t="shared" si="97"/>
        <v>0</v>
      </c>
    </row>
    <row r="275" spans="1:10" ht="72" hidden="1" outlineLevel="1">
      <c r="A275" s="809"/>
      <c r="B275" s="354" t="s">
        <v>356</v>
      </c>
      <c r="C275" s="354" t="s">
        <v>357</v>
      </c>
      <c r="D275" s="355">
        <v>0</v>
      </c>
      <c r="E275" s="355">
        <v>0</v>
      </c>
      <c r="F275" s="355">
        <v>0</v>
      </c>
      <c r="G275" s="355">
        <v>0</v>
      </c>
      <c r="H275" s="356">
        <f t="shared" si="95"/>
        <v>0</v>
      </c>
      <c r="I275" s="356">
        <f t="shared" si="96"/>
        <v>0</v>
      </c>
      <c r="J275" s="356">
        <f t="shared" si="97"/>
        <v>0</v>
      </c>
    </row>
    <row r="276" spans="1:10" ht="72" hidden="1" outlineLevel="1">
      <c r="A276" s="809"/>
      <c r="B276" s="354" t="s">
        <v>358</v>
      </c>
      <c r="C276" s="354" t="s">
        <v>359</v>
      </c>
      <c r="D276" s="355">
        <v>0</v>
      </c>
      <c r="E276" s="355">
        <v>0</v>
      </c>
      <c r="F276" s="355">
        <v>0</v>
      </c>
      <c r="G276" s="355">
        <v>0</v>
      </c>
      <c r="H276" s="356">
        <f t="shared" si="95"/>
        <v>0</v>
      </c>
      <c r="I276" s="356">
        <f t="shared" si="96"/>
        <v>0</v>
      </c>
      <c r="J276" s="356">
        <f t="shared" si="97"/>
        <v>0</v>
      </c>
    </row>
    <row r="277" spans="1:10" ht="15" customHeight="1" collapsed="1">
      <c r="A277" s="808" t="s">
        <v>360</v>
      </c>
      <c r="B277" s="808"/>
      <c r="C277" s="808"/>
      <c r="D277" s="352">
        <f t="shared" ref="D277:J277" si="98">SUM(D278:D287)</f>
        <v>50</v>
      </c>
      <c r="E277" s="352">
        <f t="shared" si="98"/>
        <v>0</v>
      </c>
      <c r="F277" s="352">
        <f t="shared" si="98"/>
        <v>14</v>
      </c>
      <c r="G277" s="352">
        <f t="shared" si="98"/>
        <v>0</v>
      </c>
      <c r="H277" s="353">
        <f t="shared" si="98"/>
        <v>64</v>
      </c>
      <c r="I277" s="353">
        <f t="shared" si="98"/>
        <v>0</v>
      </c>
      <c r="J277" s="353">
        <f t="shared" si="98"/>
        <v>64</v>
      </c>
    </row>
    <row r="278" spans="1:10" ht="36" hidden="1" outlineLevel="1">
      <c r="A278" s="809" t="s">
        <v>360</v>
      </c>
      <c r="B278" s="809" t="s">
        <v>361</v>
      </c>
      <c r="C278" s="354" t="s">
        <v>362</v>
      </c>
      <c r="D278" s="355">
        <v>26</v>
      </c>
      <c r="E278" s="355">
        <v>0</v>
      </c>
      <c r="F278" s="355">
        <v>14</v>
      </c>
      <c r="G278" s="355">
        <v>0</v>
      </c>
      <c r="H278" s="356">
        <f t="shared" ref="H278:H287" si="99">+D278+F278</f>
        <v>40</v>
      </c>
      <c r="I278" s="356">
        <f t="shared" ref="I278:I287" si="100">+G278+E278</f>
        <v>0</v>
      </c>
      <c r="J278" s="356">
        <f t="shared" ref="J278:J287" si="101">+I278+H278</f>
        <v>40</v>
      </c>
    </row>
    <row r="279" spans="1:10" ht="24" hidden="1" outlineLevel="1">
      <c r="A279" s="809"/>
      <c r="B279" s="809"/>
      <c r="C279" s="354" t="s">
        <v>363</v>
      </c>
      <c r="D279" s="355">
        <v>0</v>
      </c>
      <c r="E279" s="355">
        <v>0</v>
      </c>
      <c r="F279" s="355">
        <v>0</v>
      </c>
      <c r="G279" s="355">
        <v>0</v>
      </c>
      <c r="H279" s="356">
        <f t="shared" si="99"/>
        <v>0</v>
      </c>
      <c r="I279" s="356">
        <f t="shared" si="100"/>
        <v>0</v>
      </c>
      <c r="J279" s="356">
        <f t="shared" si="101"/>
        <v>0</v>
      </c>
    </row>
    <row r="280" spans="1:10" ht="48" hidden="1" outlineLevel="1">
      <c r="A280" s="809"/>
      <c r="B280" s="354" t="s">
        <v>364</v>
      </c>
      <c r="C280" s="354" t="s">
        <v>365</v>
      </c>
      <c r="D280" s="355">
        <v>0</v>
      </c>
      <c r="E280" s="355">
        <v>0</v>
      </c>
      <c r="F280" s="355">
        <v>0</v>
      </c>
      <c r="G280" s="355">
        <v>0</v>
      </c>
      <c r="H280" s="356">
        <f t="shared" si="99"/>
        <v>0</v>
      </c>
      <c r="I280" s="356">
        <f t="shared" si="100"/>
        <v>0</v>
      </c>
      <c r="J280" s="356">
        <f t="shared" si="101"/>
        <v>0</v>
      </c>
    </row>
    <row r="281" spans="1:10" ht="24" hidden="1" outlineLevel="1">
      <c r="A281" s="809"/>
      <c r="B281" s="809" t="s">
        <v>366</v>
      </c>
      <c r="C281" s="354" t="s">
        <v>367</v>
      </c>
      <c r="D281" s="355">
        <v>0</v>
      </c>
      <c r="E281" s="355">
        <v>0</v>
      </c>
      <c r="F281" s="355">
        <v>0</v>
      </c>
      <c r="G281" s="355">
        <v>0</v>
      </c>
      <c r="H281" s="356">
        <f t="shared" si="99"/>
        <v>0</v>
      </c>
      <c r="I281" s="356">
        <f t="shared" si="100"/>
        <v>0</v>
      </c>
      <c r="J281" s="356">
        <f t="shared" si="101"/>
        <v>0</v>
      </c>
    </row>
    <row r="282" spans="1:10" ht="24" hidden="1" outlineLevel="1">
      <c r="A282" s="809"/>
      <c r="B282" s="809"/>
      <c r="C282" s="354" t="s">
        <v>368</v>
      </c>
      <c r="D282" s="355">
        <v>0</v>
      </c>
      <c r="E282" s="355">
        <v>0</v>
      </c>
      <c r="F282" s="355">
        <v>0</v>
      </c>
      <c r="G282" s="355">
        <v>0</v>
      </c>
      <c r="H282" s="356">
        <f t="shared" si="99"/>
        <v>0</v>
      </c>
      <c r="I282" s="356">
        <f t="shared" si="100"/>
        <v>0</v>
      </c>
      <c r="J282" s="356">
        <f t="shared" si="101"/>
        <v>0</v>
      </c>
    </row>
    <row r="283" spans="1:10" ht="24" hidden="1" outlineLevel="1">
      <c r="A283" s="809"/>
      <c r="B283" s="809"/>
      <c r="C283" s="354" t="s">
        <v>369</v>
      </c>
      <c r="D283" s="355">
        <v>0</v>
      </c>
      <c r="E283" s="355">
        <v>0</v>
      </c>
      <c r="F283" s="355">
        <v>0</v>
      </c>
      <c r="G283" s="355">
        <v>0</v>
      </c>
      <c r="H283" s="356">
        <f t="shared" si="99"/>
        <v>0</v>
      </c>
      <c r="I283" s="356">
        <f t="shared" si="100"/>
        <v>0</v>
      </c>
      <c r="J283" s="356">
        <f t="shared" si="101"/>
        <v>0</v>
      </c>
    </row>
    <row r="284" spans="1:10" ht="48" hidden="1" outlineLevel="1">
      <c r="A284" s="809"/>
      <c r="B284" s="354" t="s">
        <v>370</v>
      </c>
      <c r="C284" s="354" t="s">
        <v>371</v>
      </c>
      <c r="D284" s="355">
        <v>0</v>
      </c>
      <c r="E284" s="355">
        <v>0</v>
      </c>
      <c r="F284" s="355">
        <v>0</v>
      </c>
      <c r="G284" s="355">
        <v>0</v>
      </c>
      <c r="H284" s="356">
        <f t="shared" si="99"/>
        <v>0</v>
      </c>
      <c r="I284" s="356">
        <f t="shared" si="100"/>
        <v>0</v>
      </c>
      <c r="J284" s="356">
        <f t="shared" si="101"/>
        <v>0</v>
      </c>
    </row>
    <row r="285" spans="1:10" ht="24" hidden="1" outlineLevel="1">
      <c r="A285" s="809"/>
      <c r="B285" s="809" t="s">
        <v>372</v>
      </c>
      <c r="C285" s="354" t="s">
        <v>373</v>
      </c>
      <c r="D285" s="355">
        <v>24</v>
      </c>
      <c r="E285" s="355">
        <v>0</v>
      </c>
      <c r="F285" s="355">
        <v>0</v>
      </c>
      <c r="G285" s="355">
        <v>0</v>
      </c>
      <c r="H285" s="356">
        <f t="shared" si="99"/>
        <v>24</v>
      </c>
      <c r="I285" s="356">
        <f t="shared" si="100"/>
        <v>0</v>
      </c>
      <c r="J285" s="356">
        <f t="shared" si="101"/>
        <v>24</v>
      </c>
    </row>
    <row r="286" spans="1:10" ht="24" hidden="1" outlineLevel="1">
      <c r="A286" s="809"/>
      <c r="B286" s="809"/>
      <c r="C286" s="354" t="s">
        <v>374</v>
      </c>
      <c r="D286" s="355">
        <v>0</v>
      </c>
      <c r="E286" s="355">
        <v>0</v>
      </c>
      <c r="F286" s="355">
        <v>0</v>
      </c>
      <c r="G286" s="355">
        <v>0</v>
      </c>
      <c r="H286" s="356">
        <f t="shared" si="99"/>
        <v>0</v>
      </c>
      <c r="I286" s="356">
        <f t="shared" si="100"/>
        <v>0</v>
      </c>
      <c r="J286" s="356">
        <f t="shared" si="101"/>
        <v>0</v>
      </c>
    </row>
    <row r="287" spans="1:10" ht="48" hidden="1" outlineLevel="1">
      <c r="A287" s="809"/>
      <c r="B287" s="354" t="s">
        <v>375</v>
      </c>
      <c r="C287" s="354" t="s">
        <v>376</v>
      </c>
      <c r="D287" s="355">
        <v>0</v>
      </c>
      <c r="E287" s="355">
        <v>0</v>
      </c>
      <c r="F287" s="355">
        <v>0</v>
      </c>
      <c r="G287" s="355">
        <v>0</v>
      </c>
      <c r="H287" s="356">
        <f t="shared" si="99"/>
        <v>0</v>
      </c>
      <c r="I287" s="356">
        <f t="shared" si="100"/>
        <v>0</v>
      </c>
      <c r="J287" s="356">
        <f t="shared" si="101"/>
        <v>0</v>
      </c>
    </row>
    <row r="288" spans="1:10" ht="15" customHeight="1" collapsed="1">
      <c r="A288" s="808" t="s">
        <v>377</v>
      </c>
      <c r="B288" s="808"/>
      <c r="C288" s="808"/>
      <c r="D288" s="352">
        <f t="shared" ref="D288:J288" si="102">SUM(D289:D312)</f>
        <v>0</v>
      </c>
      <c r="E288" s="352">
        <f t="shared" si="102"/>
        <v>0</v>
      </c>
      <c r="F288" s="352">
        <f t="shared" si="102"/>
        <v>0</v>
      </c>
      <c r="G288" s="352">
        <f t="shared" si="102"/>
        <v>0</v>
      </c>
      <c r="H288" s="353">
        <f t="shared" si="102"/>
        <v>0</v>
      </c>
      <c r="I288" s="353">
        <f t="shared" si="102"/>
        <v>0</v>
      </c>
      <c r="J288" s="353">
        <f t="shared" si="102"/>
        <v>0</v>
      </c>
    </row>
    <row r="289" spans="1:10" ht="36" hidden="1" outlineLevel="1">
      <c r="A289" s="809" t="s">
        <v>377</v>
      </c>
      <c r="B289" s="809" t="s">
        <v>378</v>
      </c>
      <c r="C289" s="354" t="s">
        <v>379</v>
      </c>
      <c r="D289" s="355">
        <v>0</v>
      </c>
      <c r="E289" s="355">
        <v>0</v>
      </c>
      <c r="F289" s="355">
        <v>0</v>
      </c>
      <c r="G289" s="355">
        <v>0</v>
      </c>
      <c r="H289" s="356">
        <f t="shared" ref="H289:H312" si="103">+D289+F289</f>
        <v>0</v>
      </c>
      <c r="I289" s="356">
        <f t="shared" ref="I289:I312" si="104">+G289+E289</f>
        <v>0</v>
      </c>
      <c r="J289" s="356">
        <f t="shared" ref="J289:J312" si="105">+I289+H289</f>
        <v>0</v>
      </c>
    </row>
    <row r="290" spans="1:10" ht="36" hidden="1" outlineLevel="1">
      <c r="A290" s="809"/>
      <c r="B290" s="809"/>
      <c r="C290" s="354" t="s">
        <v>380</v>
      </c>
      <c r="D290" s="355">
        <v>0</v>
      </c>
      <c r="E290" s="355">
        <v>0</v>
      </c>
      <c r="F290" s="355">
        <v>0</v>
      </c>
      <c r="G290" s="355">
        <v>0</v>
      </c>
      <c r="H290" s="356">
        <f t="shared" si="103"/>
        <v>0</v>
      </c>
      <c r="I290" s="356">
        <f t="shared" si="104"/>
        <v>0</v>
      </c>
      <c r="J290" s="356">
        <f t="shared" si="105"/>
        <v>0</v>
      </c>
    </row>
    <row r="291" spans="1:10" ht="36" hidden="1" outlineLevel="1">
      <c r="A291" s="809"/>
      <c r="B291" s="809"/>
      <c r="C291" s="354" t="s">
        <v>381</v>
      </c>
      <c r="D291" s="355">
        <v>0</v>
      </c>
      <c r="E291" s="355">
        <v>0</v>
      </c>
      <c r="F291" s="355">
        <v>0</v>
      </c>
      <c r="G291" s="355">
        <v>0</v>
      </c>
      <c r="H291" s="356">
        <f t="shared" si="103"/>
        <v>0</v>
      </c>
      <c r="I291" s="356">
        <f t="shared" si="104"/>
        <v>0</v>
      </c>
      <c r="J291" s="356">
        <f t="shared" si="105"/>
        <v>0</v>
      </c>
    </row>
    <row r="292" spans="1:10" ht="24" hidden="1" outlineLevel="1">
      <c r="A292" s="809"/>
      <c r="B292" s="809"/>
      <c r="C292" s="354" t="s">
        <v>382</v>
      </c>
      <c r="D292" s="355">
        <v>0</v>
      </c>
      <c r="E292" s="355">
        <v>0</v>
      </c>
      <c r="F292" s="355">
        <v>0</v>
      </c>
      <c r="G292" s="355">
        <v>0</v>
      </c>
      <c r="H292" s="356">
        <f t="shared" si="103"/>
        <v>0</v>
      </c>
      <c r="I292" s="356">
        <f t="shared" si="104"/>
        <v>0</v>
      </c>
      <c r="J292" s="356">
        <f t="shared" si="105"/>
        <v>0</v>
      </c>
    </row>
    <row r="293" spans="1:10" hidden="1" outlineLevel="1">
      <c r="A293" s="809"/>
      <c r="B293" s="809"/>
      <c r="C293" s="354" t="s">
        <v>383</v>
      </c>
      <c r="D293" s="355">
        <v>0</v>
      </c>
      <c r="E293" s="355">
        <v>0</v>
      </c>
      <c r="F293" s="355">
        <v>0</v>
      </c>
      <c r="G293" s="355">
        <v>0</v>
      </c>
      <c r="H293" s="356">
        <f t="shared" si="103"/>
        <v>0</v>
      </c>
      <c r="I293" s="356">
        <f t="shared" si="104"/>
        <v>0</v>
      </c>
      <c r="J293" s="356">
        <f t="shared" si="105"/>
        <v>0</v>
      </c>
    </row>
    <row r="294" spans="1:10" ht="36" hidden="1" outlineLevel="1">
      <c r="A294" s="809"/>
      <c r="B294" s="809"/>
      <c r="C294" s="354" t="s">
        <v>384</v>
      </c>
      <c r="D294" s="355">
        <v>0</v>
      </c>
      <c r="E294" s="355">
        <v>0</v>
      </c>
      <c r="F294" s="355">
        <v>0</v>
      </c>
      <c r="G294" s="355">
        <v>0</v>
      </c>
      <c r="H294" s="356">
        <f t="shared" si="103"/>
        <v>0</v>
      </c>
      <c r="I294" s="356">
        <f t="shared" si="104"/>
        <v>0</v>
      </c>
      <c r="J294" s="356">
        <f t="shared" si="105"/>
        <v>0</v>
      </c>
    </row>
    <row r="295" spans="1:10" ht="24" hidden="1" outlineLevel="1">
      <c r="A295" s="809"/>
      <c r="B295" s="809" t="s">
        <v>385</v>
      </c>
      <c r="C295" s="354" t="s">
        <v>386</v>
      </c>
      <c r="D295" s="355">
        <v>0</v>
      </c>
      <c r="E295" s="355">
        <v>0</v>
      </c>
      <c r="F295" s="355">
        <v>0</v>
      </c>
      <c r="G295" s="355">
        <v>0</v>
      </c>
      <c r="H295" s="356">
        <f t="shared" si="103"/>
        <v>0</v>
      </c>
      <c r="I295" s="356">
        <f t="shared" si="104"/>
        <v>0</v>
      </c>
      <c r="J295" s="356">
        <f t="shared" si="105"/>
        <v>0</v>
      </c>
    </row>
    <row r="296" spans="1:10" ht="24" hidden="1" outlineLevel="1">
      <c r="A296" s="809"/>
      <c r="B296" s="809"/>
      <c r="C296" s="354" t="s">
        <v>387</v>
      </c>
      <c r="D296" s="355">
        <v>0</v>
      </c>
      <c r="E296" s="355">
        <v>0</v>
      </c>
      <c r="F296" s="355">
        <v>0</v>
      </c>
      <c r="G296" s="355">
        <v>0</v>
      </c>
      <c r="H296" s="356">
        <f t="shared" si="103"/>
        <v>0</v>
      </c>
      <c r="I296" s="356">
        <f t="shared" si="104"/>
        <v>0</v>
      </c>
      <c r="J296" s="356">
        <f t="shared" si="105"/>
        <v>0</v>
      </c>
    </row>
    <row r="297" spans="1:10" ht="48" hidden="1" outlineLevel="1">
      <c r="A297" s="809"/>
      <c r="B297" s="809"/>
      <c r="C297" s="354" t="s">
        <v>388</v>
      </c>
      <c r="D297" s="355">
        <v>0</v>
      </c>
      <c r="E297" s="355">
        <v>0</v>
      </c>
      <c r="F297" s="355">
        <v>0</v>
      </c>
      <c r="G297" s="355">
        <v>0</v>
      </c>
      <c r="H297" s="356">
        <f t="shared" si="103"/>
        <v>0</v>
      </c>
      <c r="I297" s="356">
        <f t="shared" si="104"/>
        <v>0</v>
      </c>
      <c r="J297" s="356">
        <f t="shared" si="105"/>
        <v>0</v>
      </c>
    </row>
    <row r="298" spans="1:10" ht="36" hidden="1" outlineLevel="1">
      <c r="A298" s="809"/>
      <c r="B298" s="809"/>
      <c r="C298" s="354" t="s">
        <v>389</v>
      </c>
      <c r="D298" s="355">
        <v>0</v>
      </c>
      <c r="E298" s="355">
        <v>0</v>
      </c>
      <c r="F298" s="355">
        <v>0</v>
      </c>
      <c r="G298" s="355">
        <v>0</v>
      </c>
      <c r="H298" s="356">
        <f t="shared" si="103"/>
        <v>0</v>
      </c>
      <c r="I298" s="356">
        <f t="shared" si="104"/>
        <v>0</v>
      </c>
      <c r="J298" s="356">
        <f t="shared" si="105"/>
        <v>0</v>
      </c>
    </row>
    <row r="299" spans="1:10" ht="36" hidden="1" outlineLevel="1">
      <c r="A299" s="809"/>
      <c r="B299" s="809"/>
      <c r="C299" s="354" t="s">
        <v>390</v>
      </c>
      <c r="D299" s="355">
        <v>0</v>
      </c>
      <c r="E299" s="355">
        <v>0</v>
      </c>
      <c r="F299" s="355">
        <v>0</v>
      </c>
      <c r="G299" s="355">
        <v>0</v>
      </c>
      <c r="H299" s="356">
        <f t="shared" si="103"/>
        <v>0</v>
      </c>
      <c r="I299" s="356">
        <f t="shared" si="104"/>
        <v>0</v>
      </c>
      <c r="J299" s="356">
        <f t="shared" si="105"/>
        <v>0</v>
      </c>
    </row>
    <row r="300" spans="1:10" ht="36" hidden="1" outlineLevel="1">
      <c r="A300" s="809"/>
      <c r="B300" s="809"/>
      <c r="C300" s="354" t="s">
        <v>391</v>
      </c>
      <c r="D300" s="355">
        <v>0</v>
      </c>
      <c r="E300" s="355">
        <v>0</v>
      </c>
      <c r="F300" s="355">
        <v>0</v>
      </c>
      <c r="G300" s="355">
        <v>0</v>
      </c>
      <c r="H300" s="356">
        <f t="shared" si="103"/>
        <v>0</v>
      </c>
      <c r="I300" s="356">
        <f t="shared" si="104"/>
        <v>0</v>
      </c>
      <c r="J300" s="356">
        <f t="shared" si="105"/>
        <v>0</v>
      </c>
    </row>
    <row r="301" spans="1:10" hidden="1" outlineLevel="1">
      <c r="A301" s="809"/>
      <c r="B301" s="809"/>
      <c r="C301" s="354" t="s">
        <v>392</v>
      </c>
      <c r="D301" s="355">
        <v>0</v>
      </c>
      <c r="E301" s="355">
        <v>0</v>
      </c>
      <c r="F301" s="355">
        <v>0</v>
      </c>
      <c r="G301" s="355">
        <v>0</v>
      </c>
      <c r="H301" s="356">
        <f t="shared" si="103"/>
        <v>0</v>
      </c>
      <c r="I301" s="356">
        <f t="shared" si="104"/>
        <v>0</v>
      </c>
      <c r="J301" s="356">
        <f t="shared" si="105"/>
        <v>0</v>
      </c>
    </row>
    <row r="302" spans="1:10" ht="36" hidden="1" outlineLevel="1">
      <c r="A302" s="809"/>
      <c r="B302" s="809"/>
      <c r="C302" s="354" t="s">
        <v>393</v>
      </c>
      <c r="D302" s="355">
        <v>0</v>
      </c>
      <c r="E302" s="355">
        <v>0</v>
      </c>
      <c r="F302" s="355">
        <v>0</v>
      </c>
      <c r="G302" s="355">
        <v>0</v>
      </c>
      <c r="H302" s="356">
        <f t="shared" si="103"/>
        <v>0</v>
      </c>
      <c r="I302" s="356">
        <f t="shared" si="104"/>
        <v>0</v>
      </c>
      <c r="J302" s="356">
        <f t="shared" si="105"/>
        <v>0</v>
      </c>
    </row>
    <row r="303" spans="1:10" ht="48" hidden="1" outlineLevel="1">
      <c r="A303" s="809"/>
      <c r="B303" s="354" t="s">
        <v>394</v>
      </c>
      <c r="C303" s="354" t="s">
        <v>395</v>
      </c>
      <c r="D303" s="355">
        <v>0</v>
      </c>
      <c r="E303" s="355">
        <v>0</v>
      </c>
      <c r="F303" s="355">
        <v>0</v>
      </c>
      <c r="G303" s="355">
        <v>0</v>
      </c>
      <c r="H303" s="356">
        <f t="shared" si="103"/>
        <v>0</v>
      </c>
      <c r="I303" s="356">
        <f t="shared" si="104"/>
        <v>0</v>
      </c>
      <c r="J303" s="356">
        <f t="shared" si="105"/>
        <v>0</v>
      </c>
    </row>
    <row r="304" spans="1:10" ht="24" hidden="1" outlineLevel="1">
      <c r="A304" s="809"/>
      <c r="B304" s="809" t="s">
        <v>396</v>
      </c>
      <c r="C304" s="354" t="s">
        <v>397</v>
      </c>
      <c r="D304" s="355">
        <v>0</v>
      </c>
      <c r="E304" s="355">
        <v>0</v>
      </c>
      <c r="F304" s="355">
        <v>0</v>
      </c>
      <c r="G304" s="355">
        <v>0</v>
      </c>
      <c r="H304" s="356">
        <f t="shared" si="103"/>
        <v>0</v>
      </c>
      <c r="I304" s="356">
        <f t="shared" si="104"/>
        <v>0</v>
      </c>
      <c r="J304" s="356">
        <f t="shared" si="105"/>
        <v>0</v>
      </c>
    </row>
    <row r="305" spans="1:10" ht="24" hidden="1" outlineLevel="1">
      <c r="A305" s="809"/>
      <c r="B305" s="809"/>
      <c r="C305" s="354" t="s">
        <v>398</v>
      </c>
      <c r="D305" s="355">
        <v>0</v>
      </c>
      <c r="E305" s="355">
        <v>0</v>
      </c>
      <c r="F305" s="355">
        <v>0</v>
      </c>
      <c r="G305" s="355">
        <v>0</v>
      </c>
      <c r="H305" s="356">
        <f t="shared" si="103"/>
        <v>0</v>
      </c>
      <c r="I305" s="356">
        <f t="shared" si="104"/>
        <v>0</v>
      </c>
      <c r="J305" s="356">
        <f t="shared" si="105"/>
        <v>0</v>
      </c>
    </row>
    <row r="306" spans="1:10" hidden="1" outlineLevel="1">
      <c r="A306" s="809"/>
      <c r="B306" s="809" t="s">
        <v>399</v>
      </c>
      <c r="C306" s="354" t="s">
        <v>400</v>
      </c>
      <c r="D306" s="355">
        <v>0</v>
      </c>
      <c r="E306" s="355">
        <v>0</v>
      </c>
      <c r="F306" s="355">
        <v>0</v>
      </c>
      <c r="G306" s="355">
        <v>0</v>
      </c>
      <c r="H306" s="356">
        <f t="shared" si="103"/>
        <v>0</v>
      </c>
      <c r="I306" s="356">
        <f t="shared" si="104"/>
        <v>0</v>
      </c>
      <c r="J306" s="356">
        <f t="shared" si="105"/>
        <v>0</v>
      </c>
    </row>
    <row r="307" spans="1:10" ht="24" hidden="1" outlineLevel="1">
      <c r="A307" s="809"/>
      <c r="B307" s="809"/>
      <c r="C307" s="354" t="s">
        <v>401</v>
      </c>
      <c r="D307" s="355">
        <v>0</v>
      </c>
      <c r="E307" s="355">
        <v>0</v>
      </c>
      <c r="F307" s="355">
        <v>0</v>
      </c>
      <c r="G307" s="355">
        <v>0</v>
      </c>
      <c r="H307" s="356">
        <f t="shared" si="103"/>
        <v>0</v>
      </c>
      <c r="I307" s="356">
        <f t="shared" si="104"/>
        <v>0</v>
      </c>
      <c r="J307" s="356">
        <f t="shared" si="105"/>
        <v>0</v>
      </c>
    </row>
    <row r="308" spans="1:10" ht="24" hidden="1" outlineLevel="1">
      <c r="A308" s="809"/>
      <c r="B308" s="809"/>
      <c r="C308" s="354" t="s">
        <v>402</v>
      </c>
      <c r="D308" s="355">
        <v>0</v>
      </c>
      <c r="E308" s="355">
        <v>0</v>
      </c>
      <c r="F308" s="355">
        <v>0</v>
      </c>
      <c r="G308" s="355">
        <v>0</v>
      </c>
      <c r="H308" s="356">
        <f t="shared" si="103"/>
        <v>0</v>
      </c>
      <c r="I308" s="356">
        <f t="shared" si="104"/>
        <v>0</v>
      </c>
      <c r="J308" s="356">
        <f t="shared" si="105"/>
        <v>0</v>
      </c>
    </row>
    <row r="309" spans="1:10" ht="36" hidden="1" outlineLevel="1">
      <c r="A309" s="809"/>
      <c r="B309" s="809"/>
      <c r="C309" s="354" t="s">
        <v>403</v>
      </c>
      <c r="D309" s="355">
        <v>0</v>
      </c>
      <c r="E309" s="355">
        <v>0</v>
      </c>
      <c r="F309" s="355">
        <v>0</v>
      </c>
      <c r="G309" s="355">
        <v>0</v>
      </c>
      <c r="H309" s="356">
        <f t="shared" si="103"/>
        <v>0</v>
      </c>
      <c r="I309" s="356">
        <f t="shared" si="104"/>
        <v>0</v>
      </c>
      <c r="J309" s="356">
        <f t="shared" si="105"/>
        <v>0</v>
      </c>
    </row>
    <row r="310" spans="1:10" ht="36" hidden="1" outlineLevel="1">
      <c r="A310" s="809"/>
      <c r="B310" s="809"/>
      <c r="C310" s="354" t="s">
        <v>404</v>
      </c>
      <c r="D310" s="355">
        <v>0</v>
      </c>
      <c r="E310" s="355">
        <v>0</v>
      </c>
      <c r="F310" s="355">
        <v>0</v>
      </c>
      <c r="G310" s="355">
        <v>0</v>
      </c>
      <c r="H310" s="356">
        <f t="shared" si="103"/>
        <v>0</v>
      </c>
      <c r="I310" s="356">
        <f t="shared" si="104"/>
        <v>0</v>
      </c>
      <c r="J310" s="356">
        <f t="shared" si="105"/>
        <v>0</v>
      </c>
    </row>
    <row r="311" spans="1:10" ht="24" hidden="1" outlineLevel="1">
      <c r="A311" s="809"/>
      <c r="B311" s="809"/>
      <c r="C311" s="354" t="s">
        <v>405</v>
      </c>
      <c r="D311" s="355">
        <v>0</v>
      </c>
      <c r="E311" s="355">
        <v>0</v>
      </c>
      <c r="F311" s="355">
        <v>0</v>
      </c>
      <c r="G311" s="355">
        <v>0</v>
      </c>
      <c r="H311" s="356">
        <f t="shared" si="103"/>
        <v>0</v>
      </c>
      <c r="I311" s="356">
        <f t="shared" si="104"/>
        <v>0</v>
      </c>
      <c r="J311" s="356">
        <f t="shared" si="105"/>
        <v>0</v>
      </c>
    </row>
    <row r="312" spans="1:10" ht="36" hidden="1" outlineLevel="1">
      <c r="A312" s="809"/>
      <c r="B312" s="809"/>
      <c r="C312" s="354" t="s">
        <v>406</v>
      </c>
      <c r="D312" s="355">
        <v>0</v>
      </c>
      <c r="E312" s="355">
        <v>0</v>
      </c>
      <c r="F312" s="355">
        <v>0</v>
      </c>
      <c r="G312" s="355">
        <v>0</v>
      </c>
      <c r="H312" s="356">
        <f t="shared" si="103"/>
        <v>0</v>
      </c>
      <c r="I312" s="356">
        <f t="shared" si="104"/>
        <v>0</v>
      </c>
      <c r="J312" s="356">
        <f t="shared" si="105"/>
        <v>0</v>
      </c>
    </row>
    <row r="313" spans="1:10" ht="21" customHeight="1" collapsed="1">
      <c r="A313" s="808" t="s">
        <v>407</v>
      </c>
      <c r="B313" s="808"/>
      <c r="C313" s="808"/>
      <c r="D313" s="352">
        <f t="shared" ref="D313:J313" si="106">SUM(D314:D317)</f>
        <v>60</v>
      </c>
      <c r="E313" s="352">
        <f t="shared" si="106"/>
        <v>0</v>
      </c>
      <c r="F313" s="352">
        <f t="shared" si="106"/>
        <v>21</v>
      </c>
      <c r="G313" s="352">
        <f t="shared" si="106"/>
        <v>0</v>
      </c>
      <c r="H313" s="353">
        <f t="shared" si="106"/>
        <v>81</v>
      </c>
      <c r="I313" s="353">
        <f t="shared" si="106"/>
        <v>0</v>
      </c>
      <c r="J313" s="353">
        <f t="shared" si="106"/>
        <v>81</v>
      </c>
    </row>
    <row r="314" spans="1:10" ht="48" hidden="1" outlineLevel="1">
      <c r="A314" s="809" t="s">
        <v>407</v>
      </c>
      <c r="B314" s="354" t="s">
        <v>408</v>
      </c>
      <c r="C314" s="354" t="s">
        <v>409</v>
      </c>
      <c r="D314" s="355">
        <v>35</v>
      </c>
      <c r="E314" s="355">
        <v>0</v>
      </c>
      <c r="F314" s="355">
        <v>21</v>
      </c>
      <c r="G314" s="355">
        <v>0</v>
      </c>
      <c r="H314" s="356">
        <f t="shared" ref="H314:H317" si="107">+D314+F314</f>
        <v>56</v>
      </c>
      <c r="I314" s="356">
        <f t="shared" ref="I314:I317" si="108">+G314+E314</f>
        <v>0</v>
      </c>
      <c r="J314" s="356">
        <f t="shared" ref="J314:J317" si="109">+I314+H314</f>
        <v>56</v>
      </c>
    </row>
    <row r="315" spans="1:10" ht="120" hidden="1" outlineLevel="1">
      <c r="A315" s="809"/>
      <c r="B315" s="354" t="s">
        <v>410</v>
      </c>
      <c r="C315" s="354" t="s">
        <v>411</v>
      </c>
      <c r="D315" s="355">
        <v>0</v>
      </c>
      <c r="E315" s="355">
        <v>0</v>
      </c>
      <c r="F315" s="355">
        <v>0</v>
      </c>
      <c r="G315" s="355">
        <v>0</v>
      </c>
      <c r="H315" s="356">
        <f t="shared" si="107"/>
        <v>0</v>
      </c>
      <c r="I315" s="356">
        <f t="shared" si="108"/>
        <v>0</v>
      </c>
      <c r="J315" s="356">
        <f t="shared" si="109"/>
        <v>0</v>
      </c>
    </row>
    <row r="316" spans="1:10" ht="36" hidden="1" outlineLevel="1">
      <c r="A316" s="809"/>
      <c r="B316" s="809" t="s">
        <v>412</v>
      </c>
      <c r="C316" s="354" t="s">
        <v>413</v>
      </c>
      <c r="D316" s="355">
        <v>0</v>
      </c>
      <c r="E316" s="355">
        <v>0</v>
      </c>
      <c r="F316" s="355">
        <v>0</v>
      </c>
      <c r="G316" s="355">
        <v>0</v>
      </c>
      <c r="H316" s="356">
        <f t="shared" si="107"/>
        <v>0</v>
      </c>
      <c r="I316" s="356">
        <f t="shared" si="108"/>
        <v>0</v>
      </c>
      <c r="J316" s="356">
        <f t="shared" si="109"/>
        <v>0</v>
      </c>
    </row>
    <row r="317" spans="1:10" ht="36" hidden="1" outlineLevel="1">
      <c r="A317" s="809"/>
      <c r="B317" s="809"/>
      <c r="C317" s="354" t="s">
        <v>414</v>
      </c>
      <c r="D317" s="355">
        <v>25</v>
      </c>
      <c r="E317" s="355">
        <v>0</v>
      </c>
      <c r="F317" s="355">
        <v>0</v>
      </c>
      <c r="G317" s="355">
        <v>0</v>
      </c>
      <c r="H317" s="356">
        <f t="shared" si="107"/>
        <v>25</v>
      </c>
      <c r="I317" s="356">
        <f t="shared" si="108"/>
        <v>0</v>
      </c>
      <c r="J317" s="356">
        <f t="shared" si="109"/>
        <v>25</v>
      </c>
    </row>
    <row r="318" spans="1:10" ht="15" customHeight="1" collapsed="1">
      <c r="A318" s="808" t="s">
        <v>415</v>
      </c>
      <c r="B318" s="808"/>
      <c r="C318" s="808"/>
      <c r="D318" s="352">
        <f t="shared" ref="D318:J318" si="110">SUM(D319:D326)</f>
        <v>0</v>
      </c>
      <c r="E318" s="352">
        <f t="shared" si="110"/>
        <v>0</v>
      </c>
      <c r="F318" s="352">
        <f t="shared" si="110"/>
        <v>0</v>
      </c>
      <c r="G318" s="352">
        <f t="shared" si="110"/>
        <v>0</v>
      </c>
      <c r="H318" s="353">
        <f t="shared" si="110"/>
        <v>0</v>
      </c>
      <c r="I318" s="353">
        <f t="shared" si="110"/>
        <v>0</v>
      </c>
      <c r="J318" s="353">
        <f t="shared" si="110"/>
        <v>0</v>
      </c>
    </row>
    <row r="319" spans="1:10" ht="24" hidden="1" outlineLevel="1">
      <c r="A319" s="809" t="s">
        <v>415</v>
      </c>
      <c r="B319" s="809" t="s">
        <v>416</v>
      </c>
      <c r="C319" s="354" t="s">
        <v>417</v>
      </c>
      <c r="D319" s="355">
        <v>0</v>
      </c>
      <c r="E319" s="355">
        <v>0</v>
      </c>
      <c r="F319" s="355">
        <v>0</v>
      </c>
      <c r="G319" s="355">
        <v>0</v>
      </c>
      <c r="H319" s="356">
        <f t="shared" ref="H319:H326" si="111">+D319+F319</f>
        <v>0</v>
      </c>
      <c r="I319" s="356">
        <f t="shared" ref="I319:I326" si="112">+G319+E319</f>
        <v>0</v>
      </c>
      <c r="J319" s="356">
        <f t="shared" ref="J319:J326" si="113">+I319+H319</f>
        <v>0</v>
      </c>
    </row>
    <row r="320" spans="1:10" ht="24" hidden="1" outlineLevel="1">
      <c r="A320" s="809"/>
      <c r="B320" s="809"/>
      <c r="C320" s="354" t="s">
        <v>418</v>
      </c>
      <c r="D320" s="355">
        <v>0</v>
      </c>
      <c r="E320" s="355">
        <v>0</v>
      </c>
      <c r="F320" s="355">
        <v>0</v>
      </c>
      <c r="G320" s="355">
        <v>0</v>
      </c>
      <c r="H320" s="356">
        <f t="shared" si="111"/>
        <v>0</v>
      </c>
      <c r="I320" s="356">
        <f t="shared" si="112"/>
        <v>0</v>
      </c>
      <c r="J320" s="356">
        <f t="shared" si="113"/>
        <v>0</v>
      </c>
    </row>
    <row r="321" spans="1:10" ht="72" hidden="1" outlineLevel="1">
      <c r="A321" s="809"/>
      <c r="B321" s="354" t="s">
        <v>419</v>
      </c>
      <c r="C321" s="354" t="s">
        <v>420</v>
      </c>
      <c r="D321" s="355">
        <v>0</v>
      </c>
      <c r="E321" s="355">
        <v>0</v>
      </c>
      <c r="F321" s="355">
        <v>0</v>
      </c>
      <c r="G321" s="355">
        <v>0</v>
      </c>
      <c r="H321" s="356">
        <f t="shared" si="111"/>
        <v>0</v>
      </c>
      <c r="I321" s="356">
        <f t="shared" si="112"/>
        <v>0</v>
      </c>
      <c r="J321" s="356">
        <f t="shared" si="113"/>
        <v>0</v>
      </c>
    </row>
    <row r="322" spans="1:10" ht="72" hidden="1" outlineLevel="1">
      <c r="A322" s="809"/>
      <c r="B322" s="354" t="s">
        <v>421</v>
      </c>
      <c r="C322" s="354" t="s">
        <v>422</v>
      </c>
      <c r="D322" s="355">
        <v>0</v>
      </c>
      <c r="E322" s="355">
        <v>0</v>
      </c>
      <c r="F322" s="355">
        <v>0</v>
      </c>
      <c r="G322" s="355">
        <v>0</v>
      </c>
      <c r="H322" s="356">
        <f t="shared" si="111"/>
        <v>0</v>
      </c>
      <c r="I322" s="356">
        <f t="shared" si="112"/>
        <v>0</v>
      </c>
      <c r="J322" s="356">
        <f t="shared" si="113"/>
        <v>0</v>
      </c>
    </row>
    <row r="323" spans="1:10" ht="48" hidden="1" outlineLevel="1">
      <c r="A323" s="809"/>
      <c r="B323" s="354" t="s">
        <v>423</v>
      </c>
      <c r="C323" s="354" t="s">
        <v>424</v>
      </c>
      <c r="D323" s="355">
        <v>0</v>
      </c>
      <c r="E323" s="355">
        <v>0</v>
      </c>
      <c r="F323" s="355">
        <v>0</v>
      </c>
      <c r="G323" s="355">
        <v>0</v>
      </c>
      <c r="H323" s="356">
        <f t="shared" si="111"/>
        <v>0</v>
      </c>
      <c r="I323" s="356">
        <f t="shared" si="112"/>
        <v>0</v>
      </c>
      <c r="J323" s="356">
        <f t="shared" si="113"/>
        <v>0</v>
      </c>
    </row>
    <row r="324" spans="1:10" hidden="1" outlineLevel="1">
      <c r="A324" s="809"/>
      <c r="B324" s="809" t="s">
        <v>425</v>
      </c>
      <c r="C324" s="354" t="s">
        <v>426</v>
      </c>
      <c r="D324" s="355">
        <v>0</v>
      </c>
      <c r="E324" s="355">
        <v>0</v>
      </c>
      <c r="F324" s="355">
        <v>0</v>
      </c>
      <c r="G324" s="355">
        <v>0</v>
      </c>
      <c r="H324" s="356">
        <f t="shared" si="111"/>
        <v>0</v>
      </c>
      <c r="I324" s="356">
        <f t="shared" si="112"/>
        <v>0</v>
      </c>
      <c r="J324" s="356">
        <f t="shared" si="113"/>
        <v>0</v>
      </c>
    </row>
    <row r="325" spans="1:10" ht="24" hidden="1" outlineLevel="1">
      <c r="A325" s="809"/>
      <c r="B325" s="809"/>
      <c r="C325" s="354" t="s">
        <v>427</v>
      </c>
      <c r="D325" s="355">
        <v>0</v>
      </c>
      <c r="E325" s="355">
        <v>0</v>
      </c>
      <c r="F325" s="355">
        <v>0</v>
      </c>
      <c r="G325" s="355">
        <v>0</v>
      </c>
      <c r="H325" s="356">
        <f t="shared" si="111"/>
        <v>0</v>
      </c>
      <c r="I325" s="356">
        <f t="shared" si="112"/>
        <v>0</v>
      </c>
      <c r="J325" s="356">
        <f t="shared" si="113"/>
        <v>0</v>
      </c>
    </row>
    <row r="326" spans="1:10" ht="36" hidden="1" outlineLevel="1">
      <c r="A326" s="809"/>
      <c r="B326" s="809"/>
      <c r="C326" s="354" t="s">
        <v>428</v>
      </c>
      <c r="D326" s="355">
        <v>0</v>
      </c>
      <c r="E326" s="355">
        <v>0</v>
      </c>
      <c r="F326" s="355">
        <v>0</v>
      </c>
      <c r="G326" s="355">
        <v>0</v>
      </c>
      <c r="H326" s="356">
        <f t="shared" si="111"/>
        <v>0</v>
      </c>
      <c r="I326" s="356">
        <f t="shared" si="112"/>
        <v>0</v>
      </c>
      <c r="J326" s="356">
        <f t="shared" si="113"/>
        <v>0</v>
      </c>
    </row>
    <row r="327" spans="1:10" ht="15" customHeight="1" collapsed="1">
      <c r="A327" s="808" t="s">
        <v>429</v>
      </c>
      <c r="B327" s="808"/>
      <c r="C327" s="808"/>
      <c r="D327" s="352">
        <f t="shared" ref="D327:J327" si="114">SUM(D328:D332)</f>
        <v>0</v>
      </c>
      <c r="E327" s="352">
        <f t="shared" si="114"/>
        <v>0</v>
      </c>
      <c r="F327" s="352">
        <f t="shared" si="114"/>
        <v>0</v>
      </c>
      <c r="G327" s="352">
        <f t="shared" si="114"/>
        <v>0</v>
      </c>
      <c r="H327" s="353">
        <f t="shared" si="114"/>
        <v>0</v>
      </c>
      <c r="I327" s="353">
        <f t="shared" si="114"/>
        <v>0</v>
      </c>
      <c r="J327" s="353">
        <f t="shared" si="114"/>
        <v>0</v>
      </c>
    </row>
    <row r="328" spans="1:10" ht="24" hidden="1" outlineLevel="1">
      <c r="A328" s="809" t="s">
        <v>429</v>
      </c>
      <c r="B328" s="809" t="s">
        <v>430</v>
      </c>
      <c r="C328" s="354" t="s">
        <v>431</v>
      </c>
      <c r="D328" s="355">
        <v>0</v>
      </c>
      <c r="E328" s="355">
        <v>0</v>
      </c>
      <c r="F328" s="355">
        <v>0</v>
      </c>
      <c r="G328" s="355">
        <v>0</v>
      </c>
      <c r="H328" s="356">
        <f t="shared" ref="H328:H332" si="115">+D328+F328</f>
        <v>0</v>
      </c>
      <c r="I328" s="356">
        <f t="shared" ref="I328:I332" si="116">+G328+E328</f>
        <v>0</v>
      </c>
      <c r="J328" s="356">
        <f t="shared" ref="J328:J332" si="117">+I328+H328</f>
        <v>0</v>
      </c>
    </row>
    <row r="329" spans="1:10" ht="24" hidden="1" outlineLevel="1">
      <c r="A329" s="809"/>
      <c r="B329" s="809"/>
      <c r="C329" s="354" t="s">
        <v>432</v>
      </c>
      <c r="D329" s="355">
        <v>0</v>
      </c>
      <c r="E329" s="355">
        <v>0</v>
      </c>
      <c r="F329" s="355">
        <v>0</v>
      </c>
      <c r="G329" s="355">
        <v>0</v>
      </c>
      <c r="H329" s="356">
        <f t="shared" si="115"/>
        <v>0</v>
      </c>
      <c r="I329" s="356">
        <f t="shared" si="116"/>
        <v>0</v>
      </c>
      <c r="J329" s="356">
        <f t="shared" si="117"/>
        <v>0</v>
      </c>
    </row>
    <row r="330" spans="1:10" hidden="1" outlineLevel="1">
      <c r="A330" s="809"/>
      <c r="B330" s="809"/>
      <c r="C330" s="354" t="s">
        <v>433</v>
      </c>
      <c r="D330" s="355">
        <v>0</v>
      </c>
      <c r="E330" s="355">
        <v>0</v>
      </c>
      <c r="F330" s="355">
        <v>0</v>
      </c>
      <c r="G330" s="355">
        <v>0</v>
      </c>
      <c r="H330" s="356">
        <f t="shared" si="115"/>
        <v>0</v>
      </c>
      <c r="I330" s="356">
        <f t="shared" si="116"/>
        <v>0</v>
      </c>
      <c r="J330" s="356">
        <f t="shared" si="117"/>
        <v>0</v>
      </c>
    </row>
    <row r="331" spans="1:10" hidden="1" outlineLevel="1">
      <c r="A331" s="809"/>
      <c r="B331" s="809"/>
      <c r="C331" s="354" t="s">
        <v>434</v>
      </c>
      <c r="D331" s="355">
        <v>0</v>
      </c>
      <c r="E331" s="355">
        <v>0</v>
      </c>
      <c r="F331" s="355">
        <v>0</v>
      </c>
      <c r="G331" s="355">
        <v>0</v>
      </c>
      <c r="H331" s="356">
        <f t="shared" si="115"/>
        <v>0</v>
      </c>
      <c r="I331" s="356">
        <f t="shared" si="116"/>
        <v>0</v>
      </c>
      <c r="J331" s="356">
        <f t="shared" si="117"/>
        <v>0</v>
      </c>
    </row>
    <row r="332" spans="1:10" hidden="1" outlineLevel="1">
      <c r="A332" s="809"/>
      <c r="B332" s="809"/>
      <c r="C332" s="354" t="s">
        <v>435</v>
      </c>
      <c r="D332" s="355">
        <v>0</v>
      </c>
      <c r="E332" s="355">
        <v>0</v>
      </c>
      <c r="F332" s="355">
        <v>0</v>
      </c>
      <c r="G332" s="355">
        <v>0</v>
      </c>
      <c r="H332" s="356">
        <f t="shared" si="115"/>
        <v>0</v>
      </c>
      <c r="I332" s="356">
        <f t="shared" si="116"/>
        <v>0</v>
      </c>
      <c r="J332" s="356">
        <f t="shared" si="117"/>
        <v>0</v>
      </c>
    </row>
    <row r="333" spans="1:10" ht="15" customHeight="1" collapsed="1">
      <c r="A333" s="808" t="s">
        <v>436</v>
      </c>
      <c r="B333" s="808"/>
      <c r="C333" s="808"/>
      <c r="D333" s="352">
        <f t="shared" ref="D333:J333" si="118">SUM(D334:D345)</f>
        <v>39</v>
      </c>
      <c r="E333" s="352">
        <f t="shared" si="118"/>
        <v>0</v>
      </c>
      <c r="F333" s="352">
        <f t="shared" si="118"/>
        <v>14</v>
      </c>
      <c r="G333" s="352">
        <f t="shared" si="118"/>
        <v>0</v>
      </c>
      <c r="H333" s="353">
        <f t="shared" si="118"/>
        <v>53</v>
      </c>
      <c r="I333" s="353">
        <f t="shared" si="118"/>
        <v>0</v>
      </c>
      <c r="J333" s="353">
        <f t="shared" si="118"/>
        <v>53</v>
      </c>
    </row>
    <row r="334" spans="1:10" hidden="1" outlineLevel="1">
      <c r="A334" s="810" t="s">
        <v>436</v>
      </c>
      <c r="B334" s="809" t="s">
        <v>437</v>
      </c>
      <c r="C334" s="354" t="s">
        <v>438</v>
      </c>
      <c r="D334" s="355">
        <v>0</v>
      </c>
      <c r="E334" s="355">
        <v>0</v>
      </c>
      <c r="F334" s="355">
        <v>0</v>
      </c>
      <c r="G334" s="355">
        <v>0</v>
      </c>
      <c r="H334" s="356">
        <f t="shared" ref="H334:H345" si="119">+D334+F334</f>
        <v>0</v>
      </c>
      <c r="I334" s="356">
        <f t="shared" ref="I334:I345" si="120">+G334+E334</f>
        <v>0</v>
      </c>
      <c r="J334" s="356">
        <f t="shared" ref="J334:J345" si="121">+I334+H334</f>
        <v>0</v>
      </c>
    </row>
    <row r="335" spans="1:10" ht="24" hidden="1" outlineLevel="1">
      <c r="A335" s="811"/>
      <c r="B335" s="809"/>
      <c r="C335" s="354" t="s">
        <v>439</v>
      </c>
      <c r="D335" s="355">
        <v>0</v>
      </c>
      <c r="E335" s="355">
        <v>0</v>
      </c>
      <c r="F335" s="355">
        <v>0</v>
      </c>
      <c r="G335" s="355">
        <v>0</v>
      </c>
      <c r="H335" s="356">
        <f t="shared" si="119"/>
        <v>0</v>
      </c>
      <c r="I335" s="356">
        <f t="shared" si="120"/>
        <v>0</v>
      </c>
      <c r="J335" s="356">
        <f t="shared" si="121"/>
        <v>0</v>
      </c>
    </row>
    <row r="336" spans="1:10" ht="24" hidden="1" outlineLevel="1">
      <c r="A336" s="811"/>
      <c r="B336" s="809"/>
      <c r="C336" s="354" t="s">
        <v>440</v>
      </c>
      <c r="D336" s="355">
        <v>0</v>
      </c>
      <c r="E336" s="355">
        <v>0</v>
      </c>
      <c r="F336" s="355">
        <v>0</v>
      </c>
      <c r="G336" s="355">
        <v>0</v>
      </c>
      <c r="H336" s="356">
        <f t="shared" si="119"/>
        <v>0</v>
      </c>
      <c r="I336" s="356">
        <f t="shared" si="120"/>
        <v>0</v>
      </c>
      <c r="J336" s="356">
        <f t="shared" si="121"/>
        <v>0</v>
      </c>
    </row>
    <row r="337" spans="1:10" hidden="1" outlineLevel="1">
      <c r="A337" s="811"/>
      <c r="B337" s="354"/>
      <c r="C337" s="354" t="s">
        <v>441</v>
      </c>
      <c r="D337" s="355">
        <v>0</v>
      </c>
      <c r="E337" s="355">
        <v>0</v>
      </c>
      <c r="F337" s="355">
        <v>0</v>
      </c>
      <c r="G337" s="355">
        <v>0</v>
      </c>
      <c r="H337" s="356">
        <f t="shared" si="119"/>
        <v>0</v>
      </c>
      <c r="I337" s="356">
        <f t="shared" si="120"/>
        <v>0</v>
      </c>
      <c r="J337" s="356">
        <f t="shared" si="121"/>
        <v>0</v>
      </c>
    </row>
    <row r="338" spans="1:10" ht="36" hidden="1" outlineLevel="1">
      <c r="A338" s="811"/>
      <c r="B338" s="354" t="s">
        <v>442</v>
      </c>
      <c r="C338" s="354" t="s">
        <v>443</v>
      </c>
      <c r="D338" s="355">
        <v>0</v>
      </c>
      <c r="E338" s="355">
        <v>0</v>
      </c>
      <c r="F338" s="355">
        <v>0</v>
      </c>
      <c r="G338" s="355">
        <v>0</v>
      </c>
      <c r="H338" s="356">
        <f t="shared" si="119"/>
        <v>0</v>
      </c>
      <c r="I338" s="356">
        <f t="shared" si="120"/>
        <v>0</v>
      </c>
      <c r="J338" s="356">
        <f t="shared" si="121"/>
        <v>0</v>
      </c>
    </row>
    <row r="339" spans="1:10" ht="36" hidden="1" outlineLevel="1">
      <c r="A339" s="811"/>
      <c r="B339" s="354" t="s">
        <v>444</v>
      </c>
      <c r="C339" s="354" t="s">
        <v>445</v>
      </c>
      <c r="D339" s="355">
        <v>0</v>
      </c>
      <c r="E339" s="355">
        <v>0</v>
      </c>
      <c r="F339" s="355">
        <v>0</v>
      </c>
      <c r="G339" s="355">
        <v>0</v>
      </c>
      <c r="H339" s="356">
        <f t="shared" si="119"/>
        <v>0</v>
      </c>
      <c r="I339" s="356">
        <f t="shared" si="120"/>
        <v>0</v>
      </c>
      <c r="J339" s="356">
        <f t="shared" si="121"/>
        <v>0</v>
      </c>
    </row>
    <row r="340" spans="1:10" ht="36" hidden="1" outlineLevel="1">
      <c r="A340" s="811"/>
      <c r="B340" s="354" t="s">
        <v>446</v>
      </c>
      <c r="C340" s="354" t="s">
        <v>447</v>
      </c>
      <c r="D340" s="355">
        <v>0</v>
      </c>
      <c r="E340" s="355">
        <v>0</v>
      </c>
      <c r="F340" s="355">
        <v>0</v>
      </c>
      <c r="G340" s="355">
        <v>0</v>
      </c>
      <c r="H340" s="356">
        <f t="shared" si="119"/>
        <v>0</v>
      </c>
      <c r="I340" s="356">
        <f t="shared" si="120"/>
        <v>0</v>
      </c>
      <c r="J340" s="356">
        <f t="shared" si="121"/>
        <v>0</v>
      </c>
    </row>
    <row r="341" spans="1:10" ht="60" hidden="1" outlineLevel="1">
      <c r="A341" s="811"/>
      <c r="B341" s="354" t="s">
        <v>448</v>
      </c>
      <c r="C341" s="354" t="s">
        <v>449</v>
      </c>
      <c r="D341" s="355">
        <v>0</v>
      </c>
      <c r="E341" s="355">
        <v>0</v>
      </c>
      <c r="F341" s="355">
        <v>0</v>
      </c>
      <c r="G341" s="355">
        <v>0</v>
      </c>
      <c r="H341" s="356">
        <f t="shared" si="119"/>
        <v>0</v>
      </c>
      <c r="I341" s="356">
        <f t="shared" si="120"/>
        <v>0</v>
      </c>
      <c r="J341" s="356">
        <f t="shared" si="121"/>
        <v>0</v>
      </c>
    </row>
    <row r="342" spans="1:10" hidden="1" outlineLevel="1">
      <c r="A342" s="811"/>
      <c r="B342" s="809" t="s">
        <v>450</v>
      </c>
      <c r="C342" s="354" t="s">
        <v>451</v>
      </c>
      <c r="D342" s="355">
        <v>0</v>
      </c>
      <c r="E342" s="355">
        <v>0</v>
      </c>
      <c r="F342" s="355">
        <v>0</v>
      </c>
      <c r="G342" s="355">
        <v>0</v>
      </c>
      <c r="H342" s="356">
        <f t="shared" si="119"/>
        <v>0</v>
      </c>
      <c r="I342" s="356">
        <f t="shared" si="120"/>
        <v>0</v>
      </c>
      <c r="J342" s="356">
        <f t="shared" si="121"/>
        <v>0</v>
      </c>
    </row>
    <row r="343" spans="1:10" ht="48" hidden="1" outlineLevel="1">
      <c r="A343" s="811"/>
      <c r="B343" s="809"/>
      <c r="C343" s="354" t="s">
        <v>452</v>
      </c>
      <c r="D343" s="355">
        <v>0</v>
      </c>
      <c r="E343" s="355">
        <v>0</v>
      </c>
      <c r="F343" s="355">
        <v>0</v>
      </c>
      <c r="G343" s="355">
        <v>0</v>
      </c>
      <c r="H343" s="356">
        <f t="shared" si="119"/>
        <v>0</v>
      </c>
      <c r="I343" s="356">
        <f t="shared" si="120"/>
        <v>0</v>
      </c>
      <c r="J343" s="356">
        <f t="shared" si="121"/>
        <v>0</v>
      </c>
    </row>
    <row r="344" spans="1:10" ht="48" hidden="1" outlineLevel="1">
      <c r="A344" s="811"/>
      <c r="B344" s="809"/>
      <c r="C344" s="354" t="s">
        <v>453</v>
      </c>
      <c r="D344" s="355">
        <v>0</v>
      </c>
      <c r="E344" s="355">
        <v>0</v>
      </c>
      <c r="F344" s="355">
        <v>0</v>
      </c>
      <c r="G344" s="355">
        <v>0</v>
      </c>
      <c r="H344" s="356">
        <f t="shared" si="119"/>
        <v>0</v>
      </c>
      <c r="I344" s="356">
        <f t="shared" si="120"/>
        <v>0</v>
      </c>
      <c r="J344" s="356">
        <f t="shared" si="121"/>
        <v>0</v>
      </c>
    </row>
    <row r="345" spans="1:10" ht="36" hidden="1" outlineLevel="1">
      <c r="A345" s="812"/>
      <c r="B345" s="809"/>
      <c r="C345" s="354" t="s">
        <v>454</v>
      </c>
      <c r="D345" s="355">
        <v>39</v>
      </c>
      <c r="E345" s="355">
        <v>0</v>
      </c>
      <c r="F345" s="355">
        <v>14</v>
      </c>
      <c r="G345" s="355">
        <v>0</v>
      </c>
      <c r="H345" s="356">
        <f t="shared" si="119"/>
        <v>53</v>
      </c>
      <c r="I345" s="356">
        <f t="shared" si="120"/>
        <v>0</v>
      </c>
      <c r="J345" s="356">
        <f t="shared" si="121"/>
        <v>53</v>
      </c>
    </row>
    <row r="346" spans="1:10" ht="15" customHeight="1" collapsed="1">
      <c r="A346" s="808" t="s">
        <v>455</v>
      </c>
      <c r="B346" s="808"/>
      <c r="C346" s="808"/>
      <c r="D346" s="352">
        <f t="shared" ref="D346:J346" si="122">SUM(D347:D355)</f>
        <v>1</v>
      </c>
      <c r="E346" s="352">
        <f t="shared" si="122"/>
        <v>0</v>
      </c>
      <c r="F346" s="352">
        <f t="shared" si="122"/>
        <v>8</v>
      </c>
      <c r="G346" s="352">
        <f t="shared" si="122"/>
        <v>0</v>
      </c>
      <c r="H346" s="353">
        <f t="shared" si="122"/>
        <v>9</v>
      </c>
      <c r="I346" s="353">
        <f t="shared" si="122"/>
        <v>0</v>
      </c>
      <c r="J346" s="353">
        <f t="shared" si="122"/>
        <v>9</v>
      </c>
    </row>
    <row r="347" spans="1:10" ht="24" hidden="1" outlineLevel="1">
      <c r="A347" s="809" t="s">
        <v>455</v>
      </c>
      <c r="B347" s="809" t="s">
        <v>456</v>
      </c>
      <c r="C347" s="354" t="s">
        <v>457</v>
      </c>
      <c r="D347" s="355">
        <v>1</v>
      </c>
      <c r="E347" s="355">
        <v>0</v>
      </c>
      <c r="F347" s="355">
        <v>8</v>
      </c>
      <c r="G347" s="355">
        <v>0</v>
      </c>
      <c r="H347" s="356">
        <f t="shared" ref="H347:H355" si="123">+D347+F347</f>
        <v>9</v>
      </c>
      <c r="I347" s="356">
        <f t="shared" ref="I347:I355" si="124">+G347+E347</f>
        <v>0</v>
      </c>
      <c r="J347" s="356">
        <f t="shared" ref="J347:J355" si="125">+I347+H347</f>
        <v>9</v>
      </c>
    </row>
    <row r="348" spans="1:10" hidden="1" outlineLevel="1">
      <c r="A348" s="809"/>
      <c r="B348" s="809"/>
      <c r="C348" s="354" t="s">
        <v>458</v>
      </c>
      <c r="D348" s="355">
        <v>0</v>
      </c>
      <c r="E348" s="355">
        <v>0</v>
      </c>
      <c r="F348" s="355">
        <v>0</v>
      </c>
      <c r="G348" s="355">
        <v>0</v>
      </c>
      <c r="H348" s="356">
        <f t="shared" si="123"/>
        <v>0</v>
      </c>
      <c r="I348" s="356">
        <f t="shared" si="124"/>
        <v>0</v>
      </c>
      <c r="J348" s="356">
        <f t="shared" si="125"/>
        <v>0</v>
      </c>
    </row>
    <row r="349" spans="1:10" ht="24" hidden="1" outlineLevel="1">
      <c r="A349" s="809"/>
      <c r="B349" s="809"/>
      <c r="C349" s="354" t="s">
        <v>459</v>
      </c>
      <c r="D349" s="355">
        <v>0</v>
      </c>
      <c r="E349" s="355">
        <v>0</v>
      </c>
      <c r="F349" s="355">
        <v>0</v>
      </c>
      <c r="G349" s="355">
        <v>0</v>
      </c>
      <c r="H349" s="356">
        <f t="shared" si="123"/>
        <v>0</v>
      </c>
      <c r="I349" s="356">
        <f t="shared" si="124"/>
        <v>0</v>
      </c>
      <c r="J349" s="356">
        <f t="shared" si="125"/>
        <v>0</v>
      </c>
    </row>
    <row r="350" spans="1:10" ht="24" hidden="1" outlineLevel="1">
      <c r="A350" s="809"/>
      <c r="B350" s="809"/>
      <c r="C350" s="354" t="s">
        <v>460</v>
      </c>
      <c r="D350" s="355">
        <v>0</v>
      </c>
      <c r="E350" s="355">
        <v>0</v>
      </c>
      <c r="F350" s="355">
        <v>0</v>
      </c>
      <c r="G350" s="355">
        <v>0</v>
      </c>
      <c r="H350" s="356">
        <f t="shared" si="123"/>
        <v>0</v>
      </c>
      <c r="I350" s="356">
        <f t="shared" si="124"/>
        <v>0</v>
      </c>
      <c r="J350" s="356">
        <f t="shared" si="125"/>
        <v>0</v>
      </c>
    </row>
    <row r="351" spans="1:10" ht="24" hidden="1" outlineLevel="1">
      <c r="A351" s="809"/>
      <c r="B351" s="809"/>
      <c r="C351" s="354" t="s">
        <v>461</v>
      </c>
      <c r="D351" s="355">
        <v>0</v>
      </c>
      <c r="E351" s="355">
        <v>0</v>
      </c>
      <c r="F351" s="355">
        <v>0</v>
      </c>
      <c r="G351" s="355">
        <v>0</v>
      </c>
      <c r="H351" s="356">
        <f t="shared" si="123"/>
        <v>0</v>
      </c>
      <c r="I351" s="356">
        <f t="shared" si="124"/>
        <v>0</v>
      </c>
      <c r="J351" s="356">
        <f t="shared" si="125"/>
        <v>0</v>
      </c>
    </row>
    <row r="352" spans="1:10" ht="24" hidden="1" outlineLevel="1">
      <c r="A352" s="809"/>
      <c r="B352" s="809"/>
      <c r="C352" s="354" t="s">
        <v>462</v>
      </c>
      <c r="D352" s="355">
        <v>0</v>
      </c>
      <c r="E352" s="355">
        <v>0</v>
      </c>
      <c r="F352" s="355">
        <v>0</v>
      </c>
      <c r="G352" s="355">
        <v>0</v>
      </c>
      <c r="H352" s="356">
        <f t="shared" si="123"/>
        <v>0</v>
      </c>
      <c r="I352" s="356">
        <f t="shared" si="124"/>
        <v>0</v>
      </c>
      <c r="J352" s="356">
        <f t="shared" si="125"/>
        <v>0</v>
      </c>
    </row>
    <row r="353" spans="1:10" ht="24" hidden="1" outlineLevel="1">
      <c r="A353" s="809"/>
      <c r="B353" s="809"/>
      <c r="C353" s="354" t="s">
        <v>463</v>
      </c>
      <c r="D353" s="355">
        <v>0</v>
      </c>
      <c r="E353" s="355">
        <v>0</v>
      </c>
      <c r="F353" s="355">
        <v>0</v>
      </c>
      <c r="G353" s="355">
        <v>0</v>
      </c>
      <c r="H353" s="356">
        <f t="shared" si="123"/>
        <v>0</v>
      </c>
      <c r="I353" s="356">
        <f t="shared" si="124"/>
        <v>0</v>
      </c>
      <c r="J353" s="356">
        <f t="shared" si="125"/>
        <v>0</v>
      </c>
    </row>
    <row r="354" spans="1:10" hidden="1" outlineLevel="1">
      <c r="A354" s="809"/>
      <c r="B354" s="809"/>
      <c r="C354" s="354" t="s">
        <v>464</v>
      </c>
      <c r="D354" s="355">
        <v>0</v>
      </c>
      <c r="E354" s="355">
        <v>0</v>
      </c>
      <c r="F354" s="355">
        <v>0</v>
      </c>
      <c r="G354" s="355">
        <v>0</v>
      </c>
      <c r="H354" s="356">
        <f t="shared" si="123"/>
        <v>0</v>
      </c>
      <c r="I354" s="356">
        <f t="shared" si="124"/>
        <v>0</v>
      </c>
      <c r="J354" s="356">
        <f t="shared" si="125"/>
        <v>0</v>
      </c>
    </row>
    <row r="355" spans="1:10" ht="60" hidden="1" outlineLevel="1">
      <c r="A355" s="809"/>
      <c r="B355" s="354" t="s">
        <v>465</v>
      </c>
      <c r="C355" s="354" t="s">
        <v>466</v>
      </c>
      <c r="D355" s="355">
        <v>0</v>
      </c>
      <c r="E355" s="355">
        <v>0</v>
      </c>
      <c r="F355" s="355">
        <v>0</v>
      </c>
      <c r="G355" s="355">
        <v>0</v>
      </c>
      <c r="H355" s="356">
        <f t="shared" si="123"/>
        <v>0</v>
      </c>
      <c r="I355" s="356">
        <f t="shared" si="124"/>
        <v>0</v>
      </c>
      <c r="J355" s="356">
        <f t="shared" si="125"/>
        <v>0</v>
      </c>
    </row>
    <row r="356" spans="1:10" ht="20.25" customHeight="1" collapsed="1">
      <c r="A356" s="808" t="s">
        <v>467</v>
      </c>
      <c r="B356" s="808"/>
      <c r="C356" s="808"/>
      <c r="D356" s="352">
        <f t="shared" ref="D356:J356" si="126">SUM(D357:D364)</f>
        <v>0</v>
      </c>
      <c r="E356" s="352">
        <f t="shared" si="126"/>
        <v>0</v>
      </c>
      <c r="F356" s="352">
        <f t="shared" si="126"/>
        <v>0</v>
      </c>
      <c r="G356" s="352">
        <f t="shared" si="126"/>
        <v>0</v>
      </c>
      <c r="H356" s="353">
        <f t="shared" si="126"/>
        <v>0</v>
      </c>
      <c r="I356" s="353">
        <f t="shared" si="126"/>
        <v>0</v>
      </c>
      <c r="J356" s="353">
        <f t="shared" si="126"/>
        <v>0</v>
      </c>
    </row>
    <row r="357" spans="1:10" hidden="1" outlineLevel="1">
      <c r="A357" s="809" t="s">
        <v>467</v>
      </c>
      <c r="B357" s="809" t="s">
        <v>468</v>
      </c>
      <c r="C357" s="354" t="s">
        <v>469</v>
      </c>
      <c r="D357" s="355">
        <v>0</v>
      </c>
      <c r="E357" s="355">
        <v>0</v>
      </c>
      <c r="F357" s="355">
        <v>0</v>
      </c>
      <c r="G357" s="355">
        <v>0</v>
      </c>
      <c r="H357" s="356">
        <f t="shared" ref="H357:H364" si="127">+D357+F357</f>
        <v>0</v>
      </c>
      <c r="I357" s="356">
        <f t="shared" ref="I357:I364" si="128">+G357+E357</f>
        <v>0</v>
      </c>
      <c r="J357" s="356">
        <f t="shared" ref="J357:J364" si="129">+I357+H357</f>
        <v>0</v>
      </c>
    </row>
    <row r="358" spans="1:10" hidden="1" outlineLevel="1">
      <c r="A358" s="809"/>
      <c r="B358" s="809"/>
      <c r="C358" s="354" t="s">
        <v>470</v>
      </c>
      <c r="D358" s="355">
        <v>0</v>
      </c>
      <c r="E358" s="355">
        <v>0</v>
      </c>
      <c r="F358" s="355">
        <v>0</v>
      </c>
      <c r="G358" s="355">
        <v>0</v>
      </c>
      <c r="H358" s="356">
        <f t="shared" si="127"/>
        <v>0</v>
      </c>
      <c r="I358" s="356">
        <f t="shared" si="128"/>
        <v>0</v>
      </c>
      <c r="J358" s="356">
        <f t="shared" si="129"/>
        <v>0</v>
      </c>
    </row>
    <row r="359" spans="1:10" hidden="1" outlineLevel="1">
      <c r="A359" s="809"/>
      <c r="B359" s="809"/>
      <c r="C359" s="354" t="s">
        <v>471</v>
      </c>
      <c r="D359" s="355">
        <v>0</v>
      </c>
      <c r="E359" s="355">
        <v>0</v>
      </c>
      <c r="F359" s="355">
        <v>0</v>
      </c>
      <c r="G359" s="355">
        <v>0</v>
      </c>
      <c r="H359" s="356">
        <f t="shared" si="127"/>
        <v>0</v>
      </c>
      <c r="I359" s="356">
        <f t="shared" si="128"/>
        <v>0</v>
      </c>
      <c r="J359" s="356">
        <f t="shared" si="129"/>
        <v>0</v>
      </c>
    </row>
    <row r="360" spans="1:10" hidden="1" outlineLevel="1">
      <c r="A360" s="809"/>
      <c r="B360" s="809"/>
      <c r="C360" s="354" t="s">
        <v>472</v>
      </c>
      <c r="D360" s="355">
        <v>0</v>
      </c>
      <c r="E360" s="355">
        <v>0</v>
      </c>
      <c r="F360" s="355">
        <v>0</v>
      </c>
      <c r="G360" s="355">
        <v>0</v>
      </c>
      <c r="H360" s="356">
        <f t="shared" si="127"/>
        <v>0</v>
      </c>
      <c r="I360" s="356">
        <f t="shared" si="128"/>
        <v>0</v>
      </c>
      <c r="J360" s="356">
        <f t="shared" si="129"/>
        <v>0</v>
      </c>
    </row>
    <row r="361" spans="1:10" hidden="1" outlineLevel="1">
      <c r="A361" s="809"/>
      <c r="B361" s="809" t="s">
        <v>473</v>
      </c>
      <c r="C361" s="354" t="s">
        <v>474</v>
      </c>
      <c r="D361" s="355">
        <v>0</v>
      </c>
      <c r="E361" s="355">
        <v>0</v>
      </c>
      <c r="F361" s="355">
        <v>0</v>
      </c>
      <c r="G361" s="355">
        <v>0</v>
      </c>
      <c r="H361" s="356">
        <f t="shared" si="127"/>
        <v>0</v>
      </c>
      <c r="I361" s="356">
        <f t="shared" si="128"/>
        <v>0</v>
      </c>
      <c r="J361" s="356">
        <f t="shared" si="129"/>
        <v>0</v>
      </c>
    </row>
    <row r="362" spans="1:10" ht="24" hidden="1" outlineLevel="1">
      <c r="A362" s="809"/>
      <c r="B362" s="809"/>
      <c r="C362" s="354" t="s">
        <v>475</v>
      </c>
      <c r="D362" s="355">
        <v>0</v>
      </c>
      <c r="E362" s="355">
        <v>0</v>
      </c>
      <c r="F362" s="355">
        <v>0</v>
      </c>
      <c r="G362" s="355">
        <v>0</v>
      </c>
      <c r="H362" s="356">
        <f t="shared" si="127"/>
        <v>0</v>
      </c>
      <c r="I362" s="356">
        <f t="shared" si="128"/>
        <v>0</v>
      </c>
      <c r="J362" s="356">
        <f t="shared" si="129"/>
        <v>0</v>
      </c>
    </row>
    <row r="363" spans="1:10" ht="24" hidden="1" outlineLevel="1">
      <c r="A363" s="809"/>
      <c r="B363" s="809"/>
      <c r="C363" s="354" t="s">
        <v>476</v>
      </c>
      <c r="D363" s="355">
        <v>0</v>
      </c>
      <c r="E363" s="355">
        <v>0</v>
      </c>
      <c r="F363" s="355">
        <v>0</v>
      </c>
      <c r="G363" s="355">
        <v>0</v>
      </c>
      <c r="H363" s="356">
        <f t="shared" si="127"/>
        <v>0</v>
      </c>
      <c r="I363" s="356">
        <f t="shared" si="128"/>
        <v>0</v>
      </c>
      <c r="J363" s="356">
        <f t="shared" si="129"/>
        <v>0</v>
      </c>
    </row>
    <row r="364" spans="1:10" ht="36" hidden="1" outlineLevel="1">
      <c r="A364" s="809"/>
      <c r="B364" s="354" t="s">
        <v>477</v>
      </c>
      <c r="C364" s="354" t="s">
        <v>478</v>
      </c>
      <c r="D364" s="355">
        <v>0</v>
      </c>
      <c r="E364" s="355">
        <v>0</v>
      </c>
      <c r="F364" s="355">
        <v>0</v>
      </c>
      <c r="G364" s="355">
        <v>0</v>
      </c>
      <c r="H364" s="356">
        <f t="shared" si="127"/>
        <v>0</v>
      </c>
      <c r="I364" s="356">
        <f t="shared" si="128"/>
        <v>0</v>
      </c>
      <c r="J364" s="356">
        <f t="shared" si="129"/>
        <v>0</v>
      </c>
    </row>
    <row r="365" spans="1:10" ht="15" customHeight="1" collapsed="1">
      <c r="A365" s="808" t="s">
        <v>479</v>
      </c>
      <c r="B365" s="808"/>
      <c r="C365" s="808"/>
      <c r="D365" s="352">
        <v>0</v>
      </c>
      <c r="E365" s="352">
        <v>0</v>
      </c>
      <c r="F365" s="352">
        <v>0</v>
      </c>
      <c r="G365" s="352">
        <v>0</v>
      </c>
      <c r="H365" s="353">
        <f>+D365+F365</f>
        <v>0</v>
      </c>
      <c r="I365" s="353">
        <f>+G365+E365</f>
        <v>0</v>
      </c>
      <c r="J365" s="353">
        <f>+I365+H365</f>
        <v>0</v>
      </c>
    </row>
    <row r="366" spans="1:10" ht="15" customHeight="1" collapsed="1">
      <c r="A366" s="808" t="s">
        <v>480</v>
      </c>
      <c r="B366" s="808"/>
      <c r="C366" s="808"/>
      <c r="D366" s="352">
        <v>0</v>
      </c>
      <c r="E366" s="352">
        <v>0</v>
      </c>
      <c r="F366" s="352">
        <v>0</v>
      </c>
      <c r="G366" s="352">
        <v>0</v>
      </c>
      <c r="H366" s="353">
        <f>+D366+F366</f>
        <v>0</v>
      </c>
      <c r="I366" s="353">
        <f>+G366+E366</f>
        <v>0</v>
      </c>
      <c r="J366" s="353">
        <f>+I366+H366</f>
        <v>0</v>
      </c>
    </row>
    <row r="367" spans="1:10" ht="20.25" customHeight="1">
      <c r="A367" s="808" t="s">
        <v>481</v>
      </c>
      <c r="B367" s="808"/>
      <c r="C367" s="808"/>
      <c r="D367" s="352">
        <f t="shared" ref="D367:J367" si="130">SUM(D368:D373)</f>
        <v>0</v>
      </c>
      <c r="E367" s="352">
        <f t="shared" si="130"/>
        <v>0</v>
      </c>
      <c r="F367" s="352">
        <f t="shared" si="130"/>
        <v>0</v>
      </c>
      <c r="G367" s="352">
        <f t="shared" si="130"/>
        <v>0</v>
      </c>
      <c r="H367" s="353">
        <f t="shared" si="130"/>
        <v>0</v>
      </c>
      <c r="I367" s="353">
        <f t="shared" si="130"/>
        <v>0</v>
      </c>
      <c r="J367" s="353">
        <f t="shared" si="130"/>
        <v>0</v>
      </c>
    </row>
    <row r="368" spans="1:10" ht="24" hidden="1" outlineLevel="1">
      <c r="A368" s="809" t="s">
        <v>481</v>
      </c>
      <c r="B368" s="809" t="s">
        <v>482</v>
      </c>
      <c r="C368" s="354" t="s">
        <v>483</v>
      </c>
      <c r="D368" s="355">
        <v>0</v>
      </c>
      <c r="E368" s="355">
        <v>0</v>
      </c>
      <c r="F368" s="355">
        <v>0</v>
      </c>
      <c r="G368" s="355">
        <v>0</v>
      </c>
      <c r="H368" s="356">
        <f t="shared" ref="H368:H373" si="131">+D368+F368</f>
        <v>0</v>
      </c>
      <c r="I368" s="356">
        <f t="shared" ref="I368:I373" si="132">+G368+E368</f>
        <v>0</v>
      </c>
      <c r="J368" s="356">
        <f t="shared" ref="J368:J373" si="133">+I368+H368</f>
        <v>0</v>
      </c>
    </row>
    <row r="369" spans="1:10" ht="24" hidden="1" outlineLevel="1">
      <c r="A369" s="809"/>
      <c r="B369" s="809"/>
      <c r="C369" s="354" t="s">
        <v>484</v>
      </c>
      <c r="D369" s="355">
        <v>0</v>
      </c>
      <c r="E369" s="355">
        <v>0</v>
      </c>
      <c r="F369" s="355">
        <v>0</v>
      </c>
      <c r="G369" s="355">
        <v>0</v>
      </c>
      <c r="H369" s="356">
        <f t="shared" si="131"/>
        <v>0</v>
      </c>
      <c r="I369" s="356">
        <f t="shared" si="132"/>
        <v>0</v>
      </c>
      <c r="J369" s="356">
        <f t="shared" si="133"/>
        <v>0</v>
      </c>
    </row>
    <row r="370" spans="1:10" ht="24" hidden="1" outlineLevel="1">
      <c r="A370" s="809"/>
      <c r="B370" s="809" t="s">
        <v>485</v>
      </c>
      <c r="C370" s="354" t="s">
        <v>486</v>
      </c>
      <c r="D370" s="355">
        <v>0</v>
      </c>
      <c r="E370" s="355">
        <v>0</v>
      </c>
      <c r="F370" s="355">
        <v>0</v>
      </c>
      <c r="G370" s="355">
        <v>0</v>
      </c>
      <c r="H370" s="356">
        <f t="shared" si="131"/>
        <v>0</v>
      </c>
      <c r="I370" s="356">
        <f t="shared" si="132"/>
        <v>0</v>
      </c>
      <c r="J370" s="356">
        <f t="shared" si="133"/>
        <v>0</v>
      </c>
    </row>
    <row r="371" spans="1:10" ht="24" hidden="1" outlineLevel="1">
      <c r="A371" s="809"/>
      <c r="B371" s="809"/>
      <c r="C371" s="354" t="s">
        <v>487</v>
      </c>
      <c r="D371" s="355">
        <v>0</v>
      </c>
      <c r="E371" s="355">
        <v>0</v>
      </c>
      <c r="F371" s="355">
        <v>0</v>
      </c>
      <c r="G371" s="355">
        <v>0</v>
      </c>
      <c r="H371" s="356">
        <f t="shared" si="131"/>
        <v>0</v>
      </c>
      <c r="I371" s="356">
        <f t="shared" si="132"/>
        <v>0</v>
      </c>
      <c r="J371" s="356">
        <f t="shared" si="133"/>
        <v>0</v>
      </c>
    </row>
    <row r="372" spans="1:10" ht="24" hidden="1" outlineLevel="1">
      <c r="A372" s="809"/>
      <c r="B372" s="809" t="s">
        <v>488</v>
      </c>
      <c r="C372" s="354" t="s">
        <v>489</v>
      </c>
      <c r="D372" s="355">
        <v>0</v>
      </c>
      <c r="E372" s="355">
        <v>0</v>
      </c>
      <c r="F372" s="355">
        <v>0</v>
      </c>
      <c r="G372" s="355">
        <v>0</v>
      </c>
      <c r="H372" s="356">
        <f t="shared" si="131"/>
        <v>0</v>
      </c>
      <c r="I372" s="356">
        <f t="shared" si="132"/>
        <v>0</v>
      </c>
      <c r="J372" s="356">
        <f t="shared" si="133"/>
        <v>0</v>
      </c>
    </row>
    <row r="373" spans="1:10" ht="24" hidden="1" outlineLevel="1">
      <c r="A373" s="809"/>
      <c r="B373" s="809"/>
      <c r="C373" s="354" t="s">
        <v>490</v>
      </c>
      <c r="D373" s="355">
        <v>0</v>
      </c>
      <c r="E373" s="355">
        <v>0</v>
      </c>
      <c r="F373" s="355">
        <v>0</v>
      </c>
      <c r="G373" s="355">
        <v>0</v>
      </c>
      <c r="H373" s="356">
        <f t="shared" si="131"/>
        <v>0</v>
      </c>
      <c r="I373" s="356">
        <f t="shared" si="132"/>
        <v>0</v>
      </c>
      <c r="J373" s="356">
        <f t="shared" si="133"/>
        <v>0</v>
      </c>
    </row>
    <row r="374" spans="1:10" ht="15" customHeight="1" collapsed="1">
      <c r="A374" s="808" t="s">
        <v>491</v>
      </c>
      <c r="B374" s="808"/>
      <c r="C374" s="808"/>
      <c r="D374" s="352">
        <f t="shared" ref="D374:J374" si="134">+D375+D376</f>
        <v>0</v>
      </c>
      <c r="E374" s="352">
        <f t="shared" si="134"/>
        <v>0</v>
      </c>
      <c r="F374" s="352">
        <f t="shared" si="134"/>
        <v>0</v>
      </c>
      <c r="G374" s="352">
        <f t="shared" si="134"/>
        <v>0</v>
      </c>
      <c r="H374" s="353">
        <f t="shared" si="134"/>
        <v>0</v>
      </c>
      <c r="I374" s="353">
        <f t="shared" si="134"/>
        <v>0</v>
      </c>
      <c r="J374" s="353">
        <f t="shared" si="134"/>
        <v>0</v>
      </c>
    </row>
    <row r="375" spans="1:10" ht="24" hidden="1" outlineLevel="1">
      <c r="A375" s="809" t="s">
        <v>491</v>
      </c>
      <c r="B375" s="809" t="s">
        <v>492</v>
      </c>
      <c r="C375" s="354" t="s">
        <v>492</v>
      </c>
      <c r="D375" s="355">
        <v>0</v>
      </c>
      <c r="E375" s="355">
        <v>0</v>
      </c>
      <c r="F375" s="355">
        <v>0</v>
      </c>
      <c r="G375" s="355">
        <v>0</v>
      </c>
      <c r="H375" s="356">
        <f t="shared" ref="H375:H376" si="135">+D375+F375</f>
        <v>0</v>
      </c>
      <c r="I375" s="356">
        <f t="shared" ref="I375:I376" si="136">+G375+E375</f>
        <v>0</v>
      </c>
      <c r="J375" s="356">
        <f t="shared" ref="J375:J376" si="137">+I375+H375</f>
        <v>0</v>
      </c>
    </row>
    <row r="376" spans="1:10" hidden="1" outlineLevel="1">
      <c r="A376" s="809"/>
      <c r="B376" s="809"/>
      <c r="C376" s="354" t="s">
        <v>493</v>
      </c>
      <c r="D376" s="355">
        <v>0</v>
      </c>
      <c r="E376" s="355">
        <v>0</v>
      </c>
      <c r="F376" s="355">
        <v>0</v>
      </c>
      <c r="G376" s="355">
        <v>0</v>
      </c>
      <c r="H376" s="356">
        <f t="shared" si="135"/>
        <v>0</v>
      </c>
      <c r="I376" s="356">
        <f t="shared" si="136"/>
        <v>0</v>
      </c>
      <c r="J376" s="356">
        <f t="shared" si="137"/>
        <v>0</v>
      </c>
    </row>
    <row r="377" spans="1:10" ht="15" customHeight="1" collapsed="1">
      <c r="A377" s="808" t="s">
        <v>494</v>
      </c>
      <c r="B377" s="808"/>
      <c r="C377" s="808"/>
      <c r="D377" s="352">
        <f t="shared" ref="D377:J377" si="138">+D378+D379</f>
        <v>0</v>
      </c>
      <c r="E377" s="352">
        <f t="shared" si="138"/>
        <v>0</v>
      </c>
      <c r="F377" s="352">
        <f t="shared" si="138"/>
        <v>0</v>
      </c>
      <c r="G377" s="352">
        <f t="shared" si="138"/>
        <v>0</v>
      </c>
      <c r="H377" s="353">
        <f t="shared" si="138"/>
        <v>0</v>
      </c>
      <c r="I377" s="353">
        <f t="shared" si="138"/>
        <v>0</v>
      </c>
      <c r="J377" s="353">
        <f t="shared" si="138"/>
        <v>0</v>
      </c>
    </row>
    <row r="378" spans="1:10" ht="48" hidden="1" outlineLevel="1">
      <c r="A378" s="809" t="s">
        <v>494</v>
      </c>
      <c r="B378" s="354" t="s">
        <v>495</v>
      </c>
      <c r="C378" s="354" t="s">
        <v>496</v>
      </c>
      <c r="D378" s="355">
        <v>0</v>
      </c>
      <c r="E378" s="355">
        <v>0</v>
      </c>
      <c r="F378" s="355">
        <v>0</v>
      </c>
      <c r="G378" s="355">
        <v>0</v>
      </c>
      <c r="H378" s="356">
        <f t="shared" ref="H378:H379" si="139">+D378+F378</f>
        <v>0</v>
      </c>
      <c r="I378" s="356">
        <f t="shared" ref="I378:I379" si="140">+G378+E378</f>
        <v>0</v>
      </c>
      <c r="J378" s="356">
        <f t="shared" ref="J378:J379" si="141">+I378+H378</f>
        <v>0</v>
      </c>
    </row>
    <row r="379" spans="1:10" ht="72" hidden="1" outlineLevel="1">
      <c r="A379" s="809"/>
      <c r="B379" s="354" t="s">
        <v>497</v>
      </c>
      <c r="C379" s="354" t="s">
        <v>498</v>
      </c>
      <c r="D379" s="355">
        <v>0</v>
      </c>
      <c r="E379" s="355">
        <v>0</v>
      </c>
      <c r="F379" s="355">
        <v>0</v>
      </c>
      <c r="G379" s="355">
        <v>0</v>
      </c>
      <c r="H379" s="356">
        <f t="shared" si="139"/>
        <v>0</v>
      </c>
      <c r="I379" s="356">
        <f t="shared" si="140"/>
        <v>0</v>
      </c>
      <c r="J379" s="356">
        <f t="shared" si="141"/>
        <v>0</v>
      </c>
    </row>
    <row r="380" spans="1:10" ht="15" customHeight="1" collapsed="1">
      <c r="A380" s="808" t="s">
        <v>499</v>
      </c>
      <c r="B380" s="808"/>
      <c r="C380" s="808"/>
      <c r="D380" s="352">
        <f t="shared" ref="D380:J380" si="142">SUM(D381:D390)</f>
        <v>4</v>
      </c>
      <c r="E380" s="352">
        <f t="shared" si="142"/>
        <v>0</v>
      </c>
      <c r="F380" s="352">
        <f t="shared" si="142"/>
        <v>3</v>
      </c>
      <c r="G380" s="352">
        <f t="shared" si="142"/>
        <v>0</v>
      </c>
      <c r="H380" s="353">
        <f t="shared" si="142"/>
        <v>7</v>
      </c>
      <c r="I380" s="353">
        <f t="shared" si="142"/>
        <v>0</v>
      </c>
      <c r="J380" s="353">
        <f t="shared" si="142"/>
        <v>7</v>
      </c>
    </row>
    <row r="381" spans="1:10" ht="24" hidden="1" outlineLevel="1">
      <c r="A381" s="809" t="s">
        <v>499</v>
      </c>
      <c r="B381" s="809" t="s">
        <v>500</v>
      </c>
      <c r="C381" s="354" t="s">
        <v>501</v>
      </c>
      <c r="D381" s="355">
        <v>0</v>
      </c>
      <c r="E381" s="355">
        <v>0</v>
      </c>
      <c r="F381" s="355">
        <v>0</v>
      </c>
      <c r="G381" s="355">
        <v>0</v>
      </c>
      <c r="H381" s="356">
        <f t="shared" ref="H381:H390" si="143">+D381+F381</f>
        <v>0</v>
      </c>
      <c r="I381" s="356">
        <f t="shared" ref="I381:I390" si="144">+G381+E381</f>
        <v>0</v>
      </c>
      <c r="J381" s="356">
        <f t="shared" ref="J381:J390" si="145">+I381+H381</f>
        <v>0</v>
      </c>
    </row>
    <row r="382" spans="1:10" ht="36" hidden="1" outlineLevel="1">
      <c r="A382" s="809"/>
      <c r="B382" s="809"/>
      <c r="C382" s="354" t="s">
        <v>502</v>
      </c>
      <c r="D382" s="355">
        <v>0</v>
      </c>
      <c r="E382" s="355">
        <v>0</v>
      </c>
      <c r="F382" s="355">
        <v>0</v>
      </c>
      <c r="G382" s="355">
        <v>0</v>
      </c>
      <c r="H382" s="356">
        <f t="shared" si="143"/>
        <v>0</v>
      </c>
      <c r="I382" s="356">
        <f t="shared" si="144"/>
        <v>0</v>
      </c>
      <c r="J382" s="356">
        <f t="shared" si="145"/>
        <v>0</v>
      </c>
    </row>
    <row r="383" spans="1:10" ht="24" hidden="1" outlineLevel="1">
      <c r="A383" s="809"/>
      <c r="B383" s="809"/>
      <c r="C383" s="354" t="s">
        <v>503</v>
      </c>
      <c r="D383" s="355">
        <v>4</v>
      </c>
      <c r="E383" s="355">
        <v>0</v>
      </c>
      <c r="F383" s="355">
        <v>3</v>
      </c>
      <c r="G383" s="355">
        <v>0</v>
      </c>
      <c r="H383" s="356">
        <f t="shared" si="143"/>
        <v>7</v>
      </c>
      <c r="I383" s="356">
        <f t="shared" si="144"/>
        <v>0</v>
      </c>
      <c r="J383" s="356">
        <f t="shared" si="145"/>
        <v>7</v>
      </c>
    </row>
    <row r="384" spans="1:10" ht="24" hidden="1" outlineLevel="1">
      <c r="A384" s="809"/>
      <c r="B384" s="809"/>
      <c r="C384" s="354" t="s">
        <v>504</v>
      </c>
      <c r="D384" s="355">
        <v>0</v>
      </c>
      <c r="E384" s="355">
        <v>0</v>
      </c>
      <c r="F384" s="355">
        <v>0</v>
      </c>
      <c r="G384" s="355">
        <v>0</v>
      </c>
      <c r="H384" s="356">
        <f t="shared" si="143"/>
        <v>0</v>
      </c>
      <c r="I384" s="356">
        <f t="shared" si="144"/>
        <v>0</v>
      </c>
      <c r="J384" s="356">
        <f t="shared" si="145"/>
        <v>0</v>
      </c>
    </row>
    <row r="385" spans="1:10" ht="24" hidden="1" outlineLevel="1">
      <c r="A385" s="809"/>
      <c r="B385" s="809" t="s">
        <v>505</v>
      </c>
      <c r="C385" s="354" t="s">
        <v>506</v>
      </c>
      <c r="D385" s="355">
        <v>0</v>
      </c>
      <c r="E385" s="355">
        <v>0</v>
      </c>
      <c r="F385" s="355">
        <v>0</v>
      </c>
      <c r="G385" s="355">
        <v>0</v>
      </c>
      <c r="H385" s="356">
        <f t="shared" si="143"/>
        <v>0</v>
      </c>
      <c r="I385" s="356">
        <f t="shared" si="144"/>
        <v>0</v>
      </c>
      <c r="J385" s="356">
        <f t="shared" si="145"/>
        <v>0</v>
      </c>
    </row>
    <row r="386" spans="1:10" ht="36" hidden="1" outlineLevel="1">
      <c r="A386" s="809"/>
      <c r="B386" s="809"/>
      <c r="C386" s="354" t="s">
        <v>507</v>
      </c>
      <c r="D386" s="355">
        <v>0</v>
      </c>
      <c r="E386" s="355">
        <v>0</v>
      </c>
      <c r="F386" s="355">
        <v>0</v>
      </c>
      <c r="G386" s="355">
        <v>0</v>
      </c>
      <c r="H386" s="356">
        <f t="shared" si="143"/>
        <v>0</v>
      </c>
      <c r="I386" s="356">
        <f t="shared" si="144"/>
        <v>0</v>
      </c>
      <c r="J386" s="356">
        <f t="shared" si="145"/>
        <v>0</v>
      </c>
    </row>
    <row r="387" spans="1:10" ht="24" hidden="1" outlineLevel="1">
      <c r="A387" s="809"/>
      <c r="B387" s="809"/>
      <c r="C387" s="354" t="s">
        <v>508</v>
      </c>
      <c r="D387" s="355">
        <v>0</v>
      </c>
      <c r="E387" s="355">
        <v>0</v>
      </c>
      <c r="F387" s="355">
        <v>0</v>
      </c>
      <c r="G387" s="355">
        <v>0</v>
      </c>
      <c r="H387" s="356">
        <f t="shared" si="143"/>
        <v>0</v>
      </c>
      <c r="I387" s="356">
        <f t="shared" si="144"/>
        <v>0</v>
      </c>
      <c r="J387" s="356">
        <f t="shared" si="145"/>
        <v>0</v>
      </c>
    </row>
    <row r="388" spans="1:10" hidden="1" outlineLevel="1">
      <c r="A388" s="809"/>
      <c r="B388" s="809" t="s">
        <v>509</v>
      </c>
      <c r="C388" s="354" t="s">
        <v>510</v>
      </c>
      <c r="D388" s="355">
        <v>0</v>
      </c>
      <c r="E388" s="355">
        <v>0</v>
      </c>
      <c r="F388" s="355">
        <v>0</v>
      </c>
      <c r="G388" s="355">
        <v>0</v>
      </c>
      <c r="H388" s="356">
        <f t="shared" si="143"/>
        <v>0</v>
      </c>
      <c r="I388" s="356">
        <f t="shared" si="144"/>
        <v>0</v>
      </c>
      <c r="J388" s="356">
        <f t="shared" si="145"/>
        <v>0</v>
      </c>
    </row>
    <row r="389" spans="1:10" ht="24" hidden="1" outlineLevel="1">
      <c r="A389" s="809"/>
      <c r="B389" s="809"/>
      <c r="C389" s="354" t="s">
        <v>511</v>
      </c>
      <c r="D389" s="355">
        <v>0</v>
      </c>
      <c r="E389" s="355">
        <v>0</v>
      </c>
      <c r="F389" s="355">
        <v>0</v>
      </c>
      <c r="G389" s="355">
        <v>0</v>
      </c>
      <c r="H389" s="356">
        <f t="shared" si="143"/>
        <v>0</v>
      </c>
      <c r="I389" s="356">
        <f t="shared" si="144"/>
        <v>0</v>
      </c>
      <c r="J389" s="356">
        <f t="shared" si="145"/>
        <v>0</v>
      </c>
    </row>
    <row r="390" spans="1:10" ht="48" hidden="1" outlineLevel="1">
      <c r="A390" s="809"/>
      <c r="B390" s="809"/>
      <c r="C390" s="354" t="s">
        <v>512</v>
      </c>
      <c r="D390" s="355">
        <v>0</v>
      </c>
      <c r="E390" s="355">
        <v>0</v>
      </c>
      <c r="F390" s="355">
        <v>0</v>
      </c>
      <c r="G390" s="355">
        <v>0</v>
      </c>
      <c r="H390" s="356">
        <f t="shared" si="143"/>
        <v>0</v>
      </c>
      <c r="I390" s="356">
        <f t="shared" si="144"/>
        <v>0</v>
      </c>
      <c r="J390" s="356">
        <f t="shared" si="145"/>
        <v>0</v>
      </c>
    </row>
    <row r="391" spans="1:10" ht="15" customHeight="1" collapsed="1">
      <c r="A391" s="808" t="s">
        <v>513</v>
      </c>
      <c r="B391" s="808"/>
      <c r="C391" s="808"/>
      <c r="D391" s="352">
        <f t="shared" ref="D391:J391" si="146">SUM(D392:D405)</f>
        <v>0</v>
      </c>
      <c r="E391" s="352">
        <f t="shared" si="146"/>
        <v>0</v>
      </c>
      <c r="F391" s="352">
        <f t="shared" si="146"/>
        <v>0</v>
      </c>
      <c r="G391" s="352">
        <f t="shared" si="146"/>
        <v>0</v>
      </c>
      <c r="H391" s="353">
        <f t="shared" si="146"/>
        <v>0</v>
      </c>
      <c r="I391" s="353">
        <f t="shared" si="146"/>
        <v>0</v>
      </c>
      <c r="J391" s="353">
        <f t="shared" si="146"/>
        <v>0</v>
      </c>
    </row>
    <row r="392" spans="1:10" hidden="1" outlineLevel="1">
      <c r="A392" s="809" t="s">
        <v>513</v>
      </c>
      <c r="B392" s="809" t="s">
        <v>514</v>
      </c>
      <c r="C392" s="354" t="s">
        <v>515</v>
      </c>
      <c r="D392" s="355">
        <v>0</v>
      </c>
      <c r="E392" s="355">
        <v>0</v>
      </c>
      <c r="F392" s="355">
        <v>0</v>
      </c>
      <c r="G392" s="355">
        <v>0</v>
      </c>
      <c r="H392" s="356">
        <f t="shared" ref="H392:H405" si="147">+D392+F392</f>
        <v>0</v>
      </c>
      <c r="I392" s="356">
        <f t="shared" ref="I392:I405" si="148">+G392+E392</f>
        <v>0</v>
      </c>
      <c r="J392" s="356">
        <f t="shared" ref="J392:J405" si="149">+I392+H392</f>
        <v>0</v>
      </c>
    </row>
    <row r="393" spans="1:10" hidden="1" outlineLevel="1">
      <c r="A393" s="809"/>
      <c r="B393" s="809"/>
      <c r="C393" s="354" t="s">
        <v>516</v>
      </c>
      <c r="D393" s="355">
        <v>0</v>
      </c>
      <c r="E393" s="355">
        <v>0</v>
      </c>
      <c r="F393" s="355">
        <v>0</v>
      </c>
      <c r="G393" s="355">
        <v>0</v>
      </c>
      <c r="H393" s="356">
        <f t="shared" si="147"/>
        <v>0</v>
      </c>
      <c r="I393" s="356">
        <f t="shared" si="148"/>
        <v>0</v>
      </c>
      <c r="J393" s="356">
        <f t="shared" si="149"/>
        <v>0</v>
      </c>
    </row>
    <row r="394" spans="1:10" hidden="1" outlineLevel="1">
      <c r="A394" s="809"/>
      <c r="B394" s="809"/>
      <c r="C394" s="354" t="s">
        <v>517</v>
      </c>
      <c r="D394" s="355">
        <v>0</v>
      </c>
      <c r="E394" s="355">
        <v>0</v>
      </c>
      <c r="F394" s="355">
        <v>0</v>
      </c>
      <c r="G394" s="355">
        <v>0</v>
      </c>
      <c r="H394" s="356">
        <f t="shared" si="147"/>
        <v>0</v>
      </c>
      <c r="I394" s="356">
        <f t="shared" si="148"/>
        <v>0</v>
      </c>
      <c r="J394" s="356">
        <f t="shared" si="149"/>
        <v>0</v>
      </c>
    </row>
    <row r="395" spans="1:10" hidden="1" outlineLevel="1">
      <c r="A395" s="809"/>
      <c r="B395" s="809" t="s">
        <v>518</v>
      </c>
      <c r="C395" s="354" t="s">
        <v>519</v>
      </c>
      <c r="D395" s="355">
        <v>0</v>
      </c>
      <c r="E395" s="355">
        <v>0</v>
      </c>
      <c r="F395" s="355">
        <v>0</v>
      </c>
      <c r="G395" s="355">
        <v>0</v>
      </c>
      <c r="H395" s="356">
        <f t="shared" si="147"/>
        <v>0</v>
      </c>
      <c r="I395" s="356">
        <f t="shared" si="148"/>
        <v>0</v>
      </c>
      <c r="J395" s="356">
        <f t="shared" si="149"/>
        <v>0</v>
      </c>
    </row>
    <row r="396" spans="1:10" ht="24" hidden="1" outlineLevel="1">
      <c r="A396" s="809"/>
      <c r="B396" s="809"/>
      <c r="C396" s="354" t="s">
        <v>520</v>
      </c>
      <c r="D396" s="355">
        <v>0</v>
      </c>
      <c r="E396" s="355">
        <v>0</v>
      </c>
      <c r="F396" s="355">
        <v>0</v>
      </c>
      <c r="G396" s="355">
        <v>0</v>
      </c>
      <c r="H396" s="356">
        <f t="shared" si="147"/>
        <v>0</v>
      </c>
      <c r="I396" s="356">
        <f t="shared" si="148"/>
        <v>0</v>
      </c>
      <c r="J396" s="356">
        <f t="shared" si="149"/>
        <v>0</v>
      </c>
    </row>
    <row r="397" spans="1:10" ht="48" hidden="1" outlineLevel="1">
      <c r="A397" s="809"/>
      <c r="B397" s="809"/>
      <c r="C397" s="354" t="s">
        <v>521</v>
      </c>
      <c r="D397" s="355">
        <v>0</v>
      </c>
      <c r="E397" s="355">
        <v>0</v>
      </c>
      <c r="F397" s="355">
        <v>0</v>
      </c>
      <c r="G397" s="355">
        <v>0</v>
      </c>
      <c r="H397" s="356">
        <f t="shared" si="147"/>
        <v>0</v>
      </c>
      <c r="I397" s="356">
        <f t="shared" si="148"/>
        <v>0</v>
      </c>
      <c r="J397" s="356">
        <f t="shared" si="149"/>
        <v>0</v>
      </c>
    </row>
    <row r="398" spans="1:10" hidden="1" outlineLevel="1">
      <c r="A398" s="809"/>
      <c r="B398" s="809"/>
      <c r="C398" s="354" t="s">
        <v>522</v>
      </c>
      <c r="D398" s="355">
        <v>0</v>
      </c>
      <c r="E398" s="355">
        <v>0</v>
      </c>
      <c r="F398" s="355">
        <v>0</v>
      </c>
      <c r="G398" s="355">
        <v>0</v>
      </c>
      <c r="H398" s="356">
        <f t="shared" si="147"/>
        <v>0</v>
      </c>
      <c r="I398" s="356">
        <f t="shared" si="148"/>
        <v>0</v>
      </c>
      <c r="J398" s="356">
        <f t="shared" si="149"/>
        <v>0</v>
      </c>
    </row>
    <row r="399" spans="1:10" hidden="1" outlineLevel="1">
      <c r="A399" s="809"/>
      <c r="B399" s="809" t="s">
        <v>523</v>
      </c>
      <c r="C399" s="354" t="s">
        <v>524</v>
      </c>
      <c r="D399" s="355">
        <v>0</v>
      </c>
      <c r="E399" s="355">
        <v>0</v>
      </c>
      <c r="F399" s="355">
        <v>0</v>
      </c>
      <c r="G399" s="355">
        <v>0</v>
      </c>
      <c r="H399" s="356">
        <f t="shared" si="147"/>
        <v>0</v>
      </c>
      <c r="I399" s="356">
        <f t="shared" si="148"/>
        <v>0</v>
      </c>
      <c r="J399" s="356">
        <f t="shared" si="149"/>
        <v>0</v>
      </c>
    </row>
    <row r="400" spans="1:10" hidden="1" outlineLevel="1">
      <c r="A400" s="809"/>
      <c r="B400" s="809"/>
      <c r="C400" s="354" t="s">
        <v>525</v>
      </c>
      <c r="D400" s="355">
        <v>0</v>
      </c>
      <c r="E400" s="355">
        <v>0</v>
      </c>
      <c r="F400" s="355">
        <v>0</v>
      </c>
      <c r="G400" s="355">
        <v>0</v>
      </c>
      <c r="H400" s="356">
        <f t="shared" si="147"/>
        <v>0</v>
      </c>
      <c r="I400" s="356">
        <f t="shared" si="148"/>
        <v>0</v>
      </c>
      <c r="J400" s="356">
        <f t="shared" si="149"/>
        <v>0</v>
      </c>
    </row>
    <row r="401" spans="1:10" hidden="1" outlineLevel="1">
      <c r="A401" s="809"/>
      <c r="B401" s="809"/>
      <c r="C401" s="354" t="s">
        <v>526</v>
      </c>
      <c r="D401" s="355">
        <v>0</v>
      </c>
      <c r="E401" s="355">
        <v>0</v>
      </c>
      <c r="F401" s="355">
        <v>0</v>
      </c>
      <c r="G401" s="355">
        <v>0</v>
      </c>
      <c r="H401" s="356">
        <f t="shared" si="147"/>
        <v>0</v>
      </c>
      <c r="I401" s="356">
        <f t="shared" si="148"/>
        <v>0</v>
      </c>
      <c r="J401" s="356">
        <f t="shared" si="149"/>
        <v>0</v>
      </c>
    </row>
    <row r="402" spans="1:10" hidden="1" outlineLevel="1">
      <c r="A402" s="809"/>
      <c r="B402" s="809"/>
      <c r="C402" s="354" t="s">
        <v>527</v>
      </c>
      <c r="D402" s="355">
        <v>0</v>
      </c>
      <c r="E402" s="355">
        <v>0</v>
      </c>
      <c r="F402" s="355">
        <v>0</v>
      </c>
      <c r="G402" s="355">
        <v>0</v>
      </c>
      <c r="H402" s="356">
        <f t="shared" si="147"/>
        <v>0</v>
      </c>
      <c r="I402" s="356">
        <f t="shared" si="148"/>
        <v>0</v>
      </c>
      <c r="J402" s="356">
        <f t="shared" si="149"/>
        <v>0</v>
      </c>
    </row>
    <row r="403" spans="1:10" ht="36" hidden="1" outlineLevel="1">
      <c r="A403" s="809"/>
      <c r="B403" s="809"/>
      <c r="C403" s="354" t="s">
        <v>528</v>
      </c>
      <c r="D403" s="355">
        <v>0</v>
      </c>
      <c r="E403" s="355">
        <v>0</v>
      </c>
      <c r="F403" s="355">
        <v>0</v>
      </c>
      <c r="G403" s="355">
        <v>0</v>
      </c>
      <c r="H403" s="356">
        <f t="shared" si="147"/>
        <v>0</v>
      </c>
      <c r="I403" s="356">
        <f t="shared" si="148"/>
        <v>0</v>
      </c>
      <c r="J403" s="356">
        <f t="shared" si="149"/>
        <v>0</v>
      </c>
    </row>
    <row r="404" spans="1:10" hidden="1" outlineLevel="1">
      <c r="A404" s="809"/>
      <c r="B404" s="809" t="s">
        <v>529</v>
      </c>
      <c r="C404" s="354" t="s">
        <v>530</v>
      </c>
      <c r="D404" s="355">
        <v>0</v>
      </c>
      <c r="E404" s="355">
        <v>0</v>
      </c>
      <c r="F404" s="355">
        <v>0</v>
      </c>
      <c r="G404" s="355">
        <v>0</v>
      </c>
      <c r="H404" s="356">
        <f t="shared" si="147"/>
        <v>0</v>
      </c>
      <c r="I404" s="356">
        <f t="shared" si="148"/>
        <v>0</v>
      </c>
      <c r="J404" s="356">
        <f t="shared" si="149"/>
        <v>0</v>
      </c>
    </row>
    <row r="405" spans="1:10" ht="36" hidden="1" outlineLevel="1">
      <c r="A405" s="809"/>
      <c r="B405" s="809"/>
      <c r="C405" s="354" t="s">
        <v>531</v>
      </c>
      <c r="D405" s="355">
        <v>0</v>
      </c>
      <c r="E405" s="355">
        <v>0</v>
      </c>
      <c r="F405" s="355">
        <v>0</v>
      </c>
      <c r="G405" s="355">
        <v>0</v>
      </c>
      <c r="H405" s="356">
        <f t="shared" si="147"/>
        <v>0</v>
      </c>
      <c r="I405" s="356">
        <f t="shared" si="148"/>
        <v>0</v>
      </c>
      <c r="J405" s="356">
        <f t="shared" si="149"/>
        <v>0</v>
      </c>
    </row>
    <row r="406" spans="1:10" ht="20.25" customHeight="1" collapsed="1">
      <c r="A406" s="808" t="s">
        <v>532</v>
      </c>
      <c r="B406" s="808"/>
      <c r="C406" s="808"/>
      <c r="D406" s="352">
        <f t="shared" ref="D406:J406" si="150">SUM(D407:D412)</f>
        <v>0</v>
      </c>
      <c r="E406" s="352">
        <f t="shared" si="150"/>
        <v>0</v>
      </c>
      <c r="F406" s="352">
        <f t="shared" si="150"/>
        <v>0</v>
      </c>
      <c r="G406" s="352">
        <f t="shared" si="150"/>
        <v>0</v>
      </c>
      <c r="H406" s="353">
        <f t="shared" si="150"/>
        <v>0</v>
      </c>
      <c r="I406" s="353">
        <f t="shared" si="150"/>
        <v>0</v>
      </c>
      <c r="J406" s="353">
        <f t="shared" si="150"/>
        <v>0</v>
      </c>
    </row>
    <row r="407" spans="1:10" ht="36" hidden="1" outlineLevel="1">
      <c r="A407" s="809" t="s">
        <v>532</v>
      </c>
      <c r="B407" s="809" t="s">
        <v>533</v>
      </c>
      <c r="C407" s="354" t="s">
        <v>534</v>
      </c>
      <c r="D407" s="355">
        <v>0</v>
      </c>
      <c r="E407" s="355">
        <v>0</v>
      </c>
      <c r="F407" s="355">
        <v>0</v>
      </c>
      <c r="G407" s="355">
        <v>0</v>
      </c>
      <c r="H407" s="356">
        <f t="shared" ref="H407:H412" si="151">+D407+F407</f>
        <v>0</v>
      </c>
      <c r="I407" s="356">
        <f t="shared" ref="I407:I412" si="152">+G407+E407</f>
        <v>0</v>
      </c>
      <c r="J407" s="356">
        <f t="shared" ref="J407:J412" si="153">+I407+H407</f>
        <v>0</v>
      </c>
    </row>
    <row r="408" spans="1:10" ht="24" hidden="1" outlineLevel="1">
      <c r="A408" s="809"/>
      <c r="B408" s="809"/>
      <c r="C408" s="354" t="s">
        <v>535</v>
      </c>
      <c r="D408" s="355">
        <v>0</v>
      </c>
      <c r="E408" s="355">
        <v>0</v>
      </c>
      <c r="F408" s="355">
        <v>0</v>
      </c>
      <c r="G408" s="355">
        <v>0</v>
      </c>
      <c r="H408" s="356">
        <f t="shared" si="151"/>
        <v>0</v>
      </c>
      <c r="I408" s="356">
        <f t="shared" si="152"/>
        <v>0</v>
      </c>
      <c r="J408" s="356">
        <f t="shared" si="153"/>
        <v>0</v>
      </c>
    </row>
    <row r="409" spans="1:10" ht="60" hidden="1" outlineLevel="1">
      <c r="A409" s="809"/>
      <c r="B409" s="354" t="s">
        <v>536</v>
      </c>
      <c r="C409" s="354" t="s">
        <v>537</v>
      </c>
      <c r="D409" s="355">
        <v>0</v>
      </c>
      <c r="E409" s="355">
        <v>0</v>
      </c>
      <c r="F409" s="355">
        <v>0</v>
      </c>
      <c r="G409" s="355">
        <v>0</v>
      </c>
      <c r="H409" s="356">
        <f t="shared" si="151"/>
        <v>0</v>
      </c>
      <c r="I409" s="356">
        <f t="shared" si="152"/>
        <v>0</v>
      </c>
      <c r="J409" s="356">
        <f t="shared" si="153"/>
        <v>0</v>
      </c>
    </row>
    <row r="410" spans="1:10" ht="36" hidden="1" outlineLevel="1">
      <c r="A410" s="809"/>
      <c r="B410" s="809" t="s">
        <v>538</v>
      </c>
      <c r="C410" s="354" t="s">
        <v>539</v>
      </c>
      <c r="D410" s="355">
        <v>0</v>
      </c>
      <c r="E410" s="355">
        <v>0</v>
      </c>
      <c r="F410" s="355">
        <v>0</v>
      </c>
      <c r="G410" s="355">
        <v>0</v>
      </c>
      <c r="H410" s="356">
        <f t="shared" si="151"/>
        <v>0</v>
      </c>
      <c r="I410" s="356">
        <f t="shared" si="152"/>
        <v>0</v>
      </c>
      <c r="J410" s="356">
        <f t="shared" si="153"/>
        <v>0</v>
      </c>
    </row>
    <row r="411" spans="1:10" ht="36" hidden="1" outlineLevel="1">
      <c r="A411" s="809"/>
      <c r="B411" s="809"/>
      <c r="C411" s="354" t="s">
        <v>540</v>
      </c>
      <c r="D411" s="355">
        <v>0</v>
      </c>
      <c r="E411" s="355">
        <v>0</v>
      </c>
      <c r="F411" s="355">
        <v>0</v>
      </c>
      <c r="G411" s="355">
        <v>0</v>
      </c>
      <c r="H411" s="356">
        <f t="shared" si="151"/>
        <v>0</v>
      </c>
      <c r="I411" s="356">
        <f t="shared" si="152"/>
        <v>0</v>
      </c>
      <c r="J411" s="356">
        <f t="shared" si="153"/>
        <v>0</v>
      </c>
    </row>
    <row r="412" spans="1:10" ht="96" hidden="1" outlineLevel="1">
      <c r="A412" s="809"/>
      <c r="B412" s="354" t="s">
        <v>541</v>
      </c>
      <c r="C412" s="354" t="s">
        <v>542</v>
      </c>
      <c r="D412" s="355">
        <v>0</v>
      </c>
      <c r="E412" s="355">
        <v>0</v>
      </c>
      <c r="F412" s="355">
        <v>0</v>
      </c>
      <c r="G412" s="355">
        <v>0</v>
      </c>
      <c r="H412" s="356">
        <f t="shared" si="151"/>
        <v>0</v>
      </c>
      <c r="I412" s="356">
        <f t="shared" si="152"/>
        <v>0</v>
      </c>
      <c r="J412" s="356">
        <f t="shared" si="153"/>
        <v>0</v>
      </c>
    </row>
    <row r="413" spans="1:10" ht="15" customHeight="1" collapsed="1">
      <c r="A413" s="808" t="s">
        <v>543</v>
      </c>
      <c r="B413" s="808"/>
      <c r="C413" s="808"/>
      <c r="D413" s="352">
        <f t="shared" ref="D413:J413" si="154">SUM(D414:D461)</f>
        <v>0</v>
      </c>
      <c r="E413" s="352">
        <f t="shared" si="154"/>
        <v>0</v>
      </c>
      <c r="F413" s="352">
        <f t="shared" si="154"/>
        <v>0</v>
      </c>
      <c r="G413" s="352">
        <f t="shared" si="154"/>
        <v>0</v>
      </c>
      <c r="H413" s="353">
        <f t="shared" si="154"/>
        <v>0</v>
      </c>
      <c r="I413" s="353">
        <f t="shared" si="154"/>
        <v>0</v>
      </c>
      <c r="J413" s="353">
        <f t="shared" si="154"/>
        <v>0</v>
      </c>
    </row>
    <row r="414" spans="1:10" ht="60" hidden="1" outlineLevel="1">
      <c r="A414" s="809" t="s">
        <v>543</v>
      </c>
      <c r="B414" s="809" t="s">
        <v>544</v>
      </c>
      <c r="C414" s="354" t="s">
        <v>545</v>
      </c>
      <c r="D414" s="355">
        <v>0</v>
      </c>
      <c r="E414" s="355">
        <v>0</v>
      </c>
      <c r="F414" s="355">
        <v>0</v>
      </c>
      <c r="G414" s="355">
        <v>0</v>
      </c>
      <c r="H414" s="356">
        <f t="shared" ref="H414:H461" si="155">+D414+F414</f>
        <v>0</v>
      </c>
      <c r="I414" s="356">
        <f t="shared" ref="I414:I461" si="156">+G414+E414</f>
        <v>0</v>
      </c>
      <c r="J414" s="356">
        <f t="shared" ref="J414:J461" si="157">+I414+H414</f>
        <v>0</v>
      </c>
    </row>
    <row r="415" spans="1:10" ht="48" hidden="1" outlineLevel="1">
      <c r="A415" s="809"/>
      <c r="B415" s="809"/>
      <c r="C415" s="354" t="s">
        <v>546</v>
      </c>
      <c r="D415" s="355">
        <v>0</v>
      </c>
      <c r="E415" s="355">
        <v>0</v>
      </c>
      <c r="F415" s="355">
        <v>0</v>
      </c>
      <c r="G415" s="355">
        <v>0</v>
      </c>
      <c r="H415" s="356">
        <f t="shared" si="155"/>
        <v>0</v>
      </c>
      <c r="I415" s="356">
        <f t="shared" si="156"/>
        <v>0</v>
      </c>
      <c r="J415" s="356">
        <f t="shared" si="157"/>
        <v>0</v>
      </c>
    </row>
    <row r="416" spans="1:10" ht="36" hidden="1" outlineLevel="1">
      <c r="A416" s="809"/>
      <c r="B416" s="809"/>
      <c r="C416" s="354" t="s">
        <v>547</v>
      </c>
      <c r="D416" s="355">
        <v>0</v>
      </c>
      <c r="E416" s="355">
        <v>0</v>
      </c>
      <c r="F416" s="355">
        <v>0</v>
      </c>
      <c r="G416" s="355">
        <v>0</v>
      </c>
      <c r="H416" s="356">
        <f t="shared" si="155"/>
        <v>0</v>
      </c>
      <c r="I416" s="356">
        <f t="shared" si="156"/>
        <v>0</v>
      </c>
      <c r="J416" s="356">
        <f t="shared" si="157"/>
        <v>0</v>
      </c>
    </row>
    <row r="417" spans="1:10" ht="48" hidden="1" outlineLevel="1">
      <c r="A417" s="809"/>
      <c r="B417" s="809"/>
      <c r="C417" s="354" t="s">
        <v>548</v>
      </c>
      <c r="D417" s="355">
        <v>0</v>
      </c>
      <c r="E417" s="355">
        <v>0</v>
      </c>
      <c r="F417" s="355">
        <v>0</v>
      </c>
      <c r="G417" s="355">
        <v>0</v>
      </c>
      <c r="H417" s="356">
        <f t="shared" si="155"/>
        <v>0</v>
      </c>
      <c r="I417" s="356">
        <f t="shared" si="156"/>
        <v>0</v>
      </c>
      <c r="J417" s="356">
        <f t="shared" si="157"/>
        <v>0</v>
      </c>
    </row>
    <row r="418" spans="1:10" ht="36" hidden="1" outlineLevel="1">
      <c r="A418" s="809"/>
      <c r="B418" s="809"/>
      <c r="C418" s="354" t="s">
        <v>549</v>
      </c>
      <c r="D418" s="355">
        <v>0</v>
      </c>
      <c r="E418" s="355">
        <v>0</v>
      </c>
      <c r="F418" s="355">
        <v>0</v>
      </c>
      <c r="G418" s="355">
        <v>0</v>
      </c>
      <c r="H418" s="356">
        <f t="shared" si="155"/>
        <v>0</v>
      </c>
      <c r="I418" s="356">
        <f t="shared" si="156"/>
        <v>0</v>
      </c>
      <c r="J418" s="356">
        <f t="shared" si="157"/>
        <v>0</v>
      </c>
    </row>
    <row r="419" spans="1:10" ht="36" hidden="1" outlineLevel="1">
      <c r="A419" s="809"/>
      <c r="B419" s="809"/>
      <c r="C419" s="354" t="s">
        <v>550</v>
      </c>
      <c r="D419" s="355">
        <v>0</v>
      </c>
      <c r="E419" s="355">
        <v>0</v>
      </c>
      <c r="F419" s="355">
        <v>0</v>
      </c>
      <c r="G419" s="355">
        <v>0</v>
      </c>
      <c r="H419" s="356">
        <f t="shared" si="155"/>
        <v>0</v>
      </c>
      <c r="I419" s="356">
        <f t="shared" si="156"/>
        <v>0</v>
      </c>
      <c r="J419" s="356">
        <f t="shared" si="157"/>
        <v>0</v>
      </c>
    </row>
    <row r="420" spans="1:10" ht="24" hidden="1" outlineLevel="1">
      <c r="A420" s="809"/>
      <c r="B420" s="809"/>
      <c r="C420" s="354" t="s">
        <v>551</v>
      </c>
      <c r="D420" s="355">
        <v>0</v>
      </c>
      <c r="E420" s="355">
        <v>0</v>
      </c>
      <c r="F420" s="355">
        <v>0</v>
      </c>
      <c r="G420" s="355">
        <v>0</v>
      </c>
      <c r="H420" s="356">
        <f t="shared" si="155"/>
        <v>0</v>
      </c>
      <c r="I420" s="356">
        <f t="shared" si="156"/>
        <v>0</v>
      </c>
      <c r="J420" s="356">
        <f t="shared" si="157"/>
        <v>0</v>
      </c>
    </row>
    <row r="421" spans="1:10" ht="24" hidden="1" outlineLevel="1">
      <c r="A421" s="809"/>
      <c r="B421" s="809"/>
      <c r="C421" s="354" t="s">
        <v>552</v>
      </c>
      <c r="D421" s="355">
        <v>0</v>
      </c>
      <c r="E421" s="355">
        <v>0</v>
      </c>
      <c r="F421" s="355">
        <v>0</v>
      </c>
      <c r="G421" s="355">
        <v>0</v>
      </c>
      <c r="H421" s="356">
        <f t="shared" si="155"/>
        <v>0</v>
      </c>
      <c r="I421" s="356">
        <f t="shared" si="156"/>
        <v>0</v>
      </c>
      <c r="J421" s="356">
        <f t="shared" si="157"/>
        <v>0</v>
      </c>
    </row>
    <row r="422" spans="1:10" ht="24" hidden="1" outlineLevel="1">
      <c r="A422" s="809"/>
      <c r="B422" s="809"/>
      <c r="C422" s="354" t="s">
        <v>553</v>
      </c>
      <c r="D422" s="355">
        <v>0</v>
      </c>
      <c r="E422" s="355">
        <v>0</v>
      </c>
      <c r="F422" s="355">
        <v>0</v>
      </c>
      <c r="G422" s="355">
        <v>0</v>
      </c>
      <c r="H422" s="356">
        <f t="shared" si="155"/>
        <v>0</v>
      </c>
      <c r="I422" s="356">
        <f t="shared" si="156"/>
        <v>0</v>
      </c>
      <c r="J422" s="356">
        <f t="shared" si="157"/>
        <v>0</v>
      </c>
    </row>
    <row r="423" spans="1:10" ht="36" hidden="1" outlineLevel="1">
      <c r="A423" s="809"/>
      <c r="B423" s="809" t="s">
        <v>554</v>
      </c>
      <c r="C423" s="354" t="s">
        <v>555</v>
      </c>
      <c r="D423" s="355">
        <v>0</v>
      </c>
      <c r="E423" s="355">
        <v>0</v>
      </c>
      <c r="F423" s="355">
        <v>0</v>
      </c>
      <c r="G423" s="355">
        <v>0</v>
      </c>
      <c r="H423" s="356">
        <f t="shared" si="155"/>
        <v>0</v>
      </c>
      <c r="I423" s="356">
        <f t="shared" si="156"/>
        <v>0</v>
      </c>
      <c r="J423" s="356">
        <f t="shared" si="157"/>
        <v>0</v>
      </c>
    </row>
    <row r="424" spans="1:10" ht="24" hidden="1" outlineLevel="1">
      <c r="A424" s="809"/>
      <c r="B424" s="809"/>
      <c r="C424" s="354" t="s">
        <v>556</v>
      </c>
      <c r="D424" s="355">
        <v>0</v>
      </c>
      <c r="E424" s="355">
        <v>0</v>
      </c>
      <c r="F424" s="355">
        <v>0</v>
      </c>
      <c r="G424" s="355">
        <v>0</v>
      </c>
      <c r="H424" s="356">
        <f t="shared" si="155"/>
        <v>0</v>
      </c>
      <c r="I424" s="356">
        <f t="shared" si="156"/>
        <v>0</v>
      </c>
      <c r="J424" s="356">
        <f t="shared" si="157"/>
        <v>0</v>
      </c>
    </row>
    <row r="425" spans="1:10" ht="24" hidden="1" outlineLevel="1">
      <c r="A425" s="809"/>
      <c r="B425" s="809"/>
      <c r="C425" s="354" t="s">
        <v>557</v>
      </c>
      <c r="D425" s="355">
        <v>0</v>
      </c>
      <c r="E425" s="355">
        <v>0</v>
      </c>
      <c r="F425" s="355">
        <v>0</v>
      </c>
      <c r="G425" s="355">
        <v>0</v>
      </c>
      <c r="H425" s="356">
        <f t="shared" si="155"/>
        <v>0</v>
      </c>
      <c r="I425" s="356">
        <f t="shared" si="156"/>
        <v>0</v>
      </c>
      <c r="J425" s="356">
        <f t="shared" si="157"/>
        <v>0</v>
      </c>
    </row>
    <row r="426" spans="1:10" ht="24" hidden="1" outlineLevel="1">
      <c r="A426" s="809"/>
      <c r="B426" s="809"/>
      <c r="C426" s="354" t="s">
        <v>558</v>
      </c>
      <c r="D426" s="355">
        <v>0</v>
      </c>
      <c r="E426" s="355">
        <v>0</v>
      </c>
      <c r="F426" s="355">
        <v>0</v>
      </c>
      <c r="G426" s="355">
        <v>0</v>
      </c>
      <c r="H426" s="356">
        <f t="shared" si="155"/>
        <v>0</v>
      </c>
      <c r="I426" s="356">
        <f t="shared" si="156"/>
        <v>0</v>
      </c>
      <c r="J426" s="356">
        <f t="shared" si="157"/>
        <v>0</v>
      </c>
    </row>
    <row r="427" spans="1:10" ht="24" hidden="1" outlineLevel="1">
      <c r="A427" s="809"/>
      <c r="B427" s="809" t="s">
        <v>559</v>
      </c>
      <c r="C427" s="354" t="s">
        <v>560</v>
      </c>
      <c r="D427" s="355">
        <v>0</v>
      </c>
      <c r="E427" s="355">
        <v>0</v>
      </c>
      <c r="F427" s="355">
        <v>0</v>
      </c>
      <c r="G427" s="355">
        <v>0</v>
      </c>
      <c r="H427" s="356">
        <f t="shared" si="155"/>
        <v>0</v>
      </c>
      <c r="I427" s="356">
        <f t="shared" si="156"/>
        <v>0</v>
      </c>
      <c r="J427" s="356">
        <f t="shared" si="157"/>
        <v>0</v>
      </c>
    </row>
    <row r="428" spans="1:10" ht="24" hidden="1" outlineLevel="1">
      <c r="A428" s="809"/>
      <c r="B428" s="809"/>
      <c r="C428" s="354" t="s">
        <v>561</v>
      </c>
      <c r="D428" s="355">
        <v>0</v>
      </c>
      <c r="E428" s="355">
        <v>0</v>
      </c>
      <c r="F428" s="355">
        <v>0</v>
      </c>
      <c r="G428" s="355">
        <v>0</v>
      </c>
      <c r="H428" s="356">
        <f t="shared" si="155"/>
        <v>0</v>
      </c>
      <c r="I428" s="356">
        <f t="shared" si="156"/>
        <v>0</v>
      </c>
      <c r="J428" s="356">
        <f t="shared" si="157"/>
        <v>0</v>
      </c>
    </row>
    <row r="429" spans="1:10" ht="36" hidden="1" outlineLevel="1">
      <c r="A429" s="809"/>
      <c r="B429" s="809"/>
      <c r="C429" s="354" t="s">
        <v>562</v>
      </c>
      <c r="D429" s="355">
        <v>0</v>
      </c>
      <c r="E429" s="355">
        <v>0</v>
      </c>
      <c r="F429" s="355">
        <v>0</v>
      </c>
      <c r="G429" s="355">
        <v>0</v>
      </c>
      <c r="H429" s="356">
        <f t="shared" si="155"/>
        <v>0</v>
      </c>
      <c r="I429" s="356">
        <f t="shared" si="156"/>
        <v>0</v>
      </c>
      <c r="J429" s="356">
        <f t="shared" si="157"/>
        <v>0</v>
      </c>
    </row>
    <row r="430" spans="1:10" hidden="1" outlineLevel="1">
      <c r="A430" s="809"/>
      <c r="B430" s="809"/>
      <c r="C430" s="354" t="s">
        <v>563</v>
      </c>
      <c r="D430" s="355">
        <v>0</v>
      </c>
      <c r="E430" s="355">
        <v>0</v>
      </c>
      <c r="F430" s="355">
        <v>0</v>
      </c>
      <c r="G430" s="355">
        <v>0</v>
      </c>
      <c r="H430" s="356">
        <f t="shared" si="155"/>
        <v>0</v>
      </c>
      <c r="I430" s="356">
        <f t="shared" si="156"/>
        <v>0</v>
      </c>
      <c r="J430" s="356">
        <f t="shared" si="157"/>
        <v>0</v>
      </c>
    </row>
    <row r="431" spans="1:10" ht="24" hidden="1" outlineLevel="1">
      <c r="A431" s="809"/>
      <c r="B431" s="809"/>
      <c r="C431" s="354" t="s">
        <v>564</v>
      </c>
      <c r="D431" s="355">
        <v>0</v>
      </c>
      <c r="E431" s="355">
        <v>0</v>
      </c>
      <c r="F431" s="355">
        <v>0</v>
      </c>
      <c r="G431" s="355">
        <v>0</v>
      </c>
      <c r="H431" s="356">
        <f t="shared" si="155"/>
        <v>0</v>
      </c>
      <c r="I431" s="356">
        <f t="shared" si="156"/>
        <v>0</v>
      </c>
      <c r="J431" s="356">
        <f t="shared" si="157"/>
        <v>0</v>
      </c>
    </row>
    <row r="432" spans="1:10" ht="24" hidden="1" outlineLevel="1">
      <c r="A432" s="809"/>
      <c r="B432" s="809"/>
      <c r="C432" s="354" t="s">
        <v>565</v>
      </c>
      <c r="D432" s="355">
        <v>0</v>
      </c>
      <c r="E432" s="355">
        <v>0</v>
      </c>
      <c r="F432" s="355">
        <v>0</v>
      </c>
      <c r="G432" s="355">
        <v>0</v>
      </c>
      <c r="H432" s="356">
        <f t="shared" si="155"/>
        <v>0</v>
      </c>
      <c r="I432" s="356">
        <f t="shared" si="156"/>
        <v>0</v>
      </c>
      <c r="J432" s="356">
        <f t="shared" si="157"/>
        <v>0</v>
      </c>
    </row>
    <row r="433" spans="1:10" ht="24" hidden="1" outlineLevel="1">
      <c r="A433" s="809"/>
      <c r="B433" s="809"/>
      <c r="C433" s="354" t="s">
        <v>566</v>
      </c>
      <c r="D433" s="355">
        <v>0</v>
      </c>
      <c r="E433" s="355">
        <v>0</v>
      </c>
      <c r="F433" s="355">
        <v>0</v>
      </c>
      <c r="G433" s="355">
        <v>0</v>
      </c>
      <c r="H433" s="356">
        <f t="shared" si="155"/>
        <v>0</v>
      </c>
      <c r="I433" s="356">
        <f t="shared" si="156"/>
        <v>0</v>
      </c>
      <c r="J433" s="356">
        <f t="shared" si="157"/>
        <v>0</v>
      </c>
    </row>
    <row r="434" spans="1:10" ht="48" hidden="1" outlineLevel="1">
      <c r="A434" s="809"/>
      <c r="B434" s="809"/>
      <c r="C434" s="354" t="s">
        <v>567</v>
      </c>
      <c r="D434" s="355">
        <v>0</v>
      </c>
      <c r="E434" s="355">
        <v>0</v>
      </c>
      <c r="F434" s="355">
        <v>0</v>
      </c>
      <c r="G434" s="355">
        <v>0</v>
      </c>
      <c r="H434" s="356">
        <f t="shared" si="155"/>
        <v>0</v>
      </c>
      <c r="I434" s="356">
        <f t="shared" si="156"/>
        <v>0</v>
      </c>
      <c r="J434" s="356">
        <f t="shared" si="157"/>
        <v>0</v>
      </c>
    </row>
    <row r="435" spans="1:10" ht="36" hidden="1" outlineLevel="1">
      <c r="A435" s="809"/>
      <c r="B435" s="809"/>
      <c r="C435" s="354" t="s">
        <v>568</v>
      </c>
      <c r="D435" s="355">
        <v>0</v>
      </c>
      <c r="E435" s="355">
        <v>0</v>
      </c>
      <c r="F435" s="355">
        <v>0</v>
      </c>
      <c r="G435" s="355">
        <v>0</v>
      </c>
      <c r="H435" s="356">
        <f t="shared" si="155"/>
        <v>0</v>
      </c>
      <c r="I435" s="356">
        <f t="shared" si="156"/>
        <v>0</v>
      </c>
      <c r="J435" s="356">
        <f t="shared" si="157"/>
        <v>0</v>
      </c>
    </row>
    <row r="436" spans="1:10" ht="24" hidden="1" outlineLevel="1">
      <c r="A436" s="809"/>
      <c r="B436" s="809" t="s">
        <v>569</v>
      </c>
      <c r="C436" s="354" t="s">
        <v>570</v>
      </c>
      <c r="D436" s="355">
        <v>0</v>
      </c>
      <c r="E436" s="355">
        <v>0</v>
      </c>
      <c r="F436" s="355">
        <v>0</v>
      </c>
      <c r="G436" s="355">
        <v>0</v>
      </c>
      <c r="H436" s="356">
        <f t="shared" si="155"/>
        <v>0</v>
      </c>
      <c r="I436" s="356">
        <f t="shared" si="156"/>
        <v>0</v>
      </c>
      <c r="J436" s="356">
        <f t="shared" si="157"/>
        <v>0</v>
      </c>
    </row>
    <row r="437" spans="1:10" ht="24" hidden="1" outlineLevel="1">
      <c r="A437" s="809"/>
      <c r="B437" s="809"/>
      <c r="C437" s="354" t="s">
        <v>571</v>
      </c>
      <c r="D437" s="355">
        <v>0</v>
      </c>
      <c r="E437" s="355">
        <v>0</v>
      </c>
      <c r="F437" s="355">
        <v>0</v>
      </c>
      <c r="G437" s="355">
        <v>0</v>
      </c>
      <c r="H437" s="356">
        <f t="shared" si="155"/>
        <v>0</v>
      </c>
      <c r="I437" s="356">
        <f t="shared" si="156"/>
        <v>0</v>
      </c>
      <c r="J437" s="356">
        <f t="shared" si="157"/>
        <v>0</v>
      </c>
    </row>
    <row r="438" spans="1:10" ht="24" hidden="1" outlineLevel="1">
      <c r="A438" s="809"/>
      <c r="B438" s="809"/>
      <c r="C438" s="354" t="s">
        <v>572</v>
      </c>
      <c r="D438" s="355">
        <v>0</v>
      </c>
      <c r="E438" s="355">
        <v>0</v>
      </c>
      <c r="F438" s="355">
        <v>0</v>
      </c>
      <c r="G438" s="355">
        <v>0</v>
      </c>
      <c r="H438" s="356">
        <f t="shared" si="155"/>
        <v>0</v>
      </c>
      <c r="I438" s="356">
        <f t="shared" si="156"/>
        <v>0</v>
      </c>
      <c r="J438" s="356">
        <f t="shared" si="157"/>
        <v>0</v>
      </c>
    </row>
    <row r="439" spans="1:10" ht="36" hidden="1" outlineLevel="1">
      <c r="A439" s="809"/>
      <c r="B439" s="809"/>
      <c r="C439" s="354" t="s">
        <v>573</v>
      </c>
      <c r="D439" s="355">
        <v>0</v>
      </c>
      <c r="E439" s="355">
        <v>0</v>
      </c>
      <c r="F439" s="355">
        <v>0</v>
      </c>
      <c r="G439" s="355">
        <v>0</v>
      </c>
      <c r="H439" s="356">
        <f t="shared" si="155"/>
        <v>0</v>
      </c>
      <c r="I439" s="356">
        <f t="shared" si="156"/>
        <v>0</v>
      </c>
      <c r="J439" s="356">
        <f t="shared" si="157"/>
        <v>0</v>
      </c>
    </row>
    <row r="440" spans="1:10" ht="24" hidden="1" outlineLevel="1">
      <c r="A440" s="809"/>
      <c r="B440" s="809"/>
      <c r="C440" s="354" t="s">
        <v>574</v>
      </c>
      <c r="D440" s="355">
        <v>0</v>
      </c>
      <c r="E440" s="355">
        <v>0</v>
      </c>
      <c r="F440" s="355">
        <v>0</v>
      </c>
      <c r="G440" s="355">
        <v>0</v>
      </c>
      <c r="H440" s="356">
        <f t="shared" si="155"/>
        <v>0</v>
      </c>
      <c r="I440" s="356">
        <f t="shared" si="156"/>
        <v>0</v>
      </c>
      <c r="J440" s="356">
        <f t="shared" si="157"/>
        <v>0</v>
      </c>
    </row>
    <row r="441" spans="1:10" ht="24" hidden="1" outlineLevel="1">
      <c r="A441" s="809"/>
      <c r="B441" s="809"/>
      <c r="C441" s="354" t="s">
        <v>575</v>
      </c>
      <c r="D441" s="355">
        <v>0</v>
      </c>
      <c r="E441" s="355">
        <v>0</v>
      </c>
      <c r="F441" s="355">
        <v>0</v>
      </c>
      <c r="G441" s="355">
        <v>0</v>
      </c>
      <c r="H441" s="356">
        <f t="shared" si="155"/>
        <v>0</v>
      </c>
      <c r="I441" s="356">
        <f t="shared" si="156"/>
        <v>0</v>
      </c>
      <c r="J441" s="356">
        <f t="shared" si="157"/>
        <v>0</v>
      </c>
    </row>
    <row r="442" spans="1:10" ht="24" hidden="1" outlineLevel="1">
      <c r="A442" s="809"/>
      <c r="B442" s="809"/>
      <c r="C442" s="354" t="s">
        <v>576</v>
      </c>
      <c r="D442" s="355">
        <v>0</v>
      </c>
      <c r="E442" s="355">
        <v>0</v>
      </c>
      <c r="F442" s="355">
        <v>0</v>
      </c>
      <c r="G442" s="355">
        <v>0</v>
      </c>
      <c r="H442" s="356">
        <f t="shared" si="155"/>
        <v>0</v>
      </c>
      <c r="I442" s="356">
        <f t="shared" si="156"/>
        <v>0</v>
      </c>
      <c r="J442" s="356">
        <f t="shared" si="157"/>
        <v>0</v>
      </c>
    </row>
    <row r="443" spans="1:10" ht="24" hidden="1" outlineLevel="1">
      <c r="A443" s="809"/>
      <c r="B443" s="809"/>
      <c r="C443" s="354" t="s">
        <v>577</v>
      </c>
      <c r="D443" s="355">
        <v>0</v>
      </c>
      <c r="E443" s="355">
        <v>0</v>
      </c>
      <c r="F443" s="355">
        <v>0</v>
      </c>
      <c r="G443" s="355">
        <v>0</v>
      </c>
      <c r="H443" s="356">
        <f t="shared" si="155"/>
        <v>0</v>
      </c>
      <c r="I443" s="356">
        <f t="shared" si="156"/>
        <v>0</v>
      </c>
      <c r="J443" s="356">
        <f t="shared" si="157"/>
        <v>0</v>
      </c>
    </row>
    <row r="444" spans="1:10" ht="24" hidden="1" outlineLevel="1">
      <c r="A444" s="809"/>
      <c r="B444" s="809"/>
      <c r="C444" s="354" t="s">
        <v>578</v>
      </c>
      <c r="D444" s="355">
        <v>0</v>
      </c>
      <c r="E444" s="355">
        <v>0</v>
      </c>
      <c r="F444" s="355">
        <v>0</v>
      </c>
      <c r="G444" s="355">
        <v>0</v>
      </c>
      <c r="H444" s="356">
        <f t="shared" si="155"/>
        <v>0</v>
      </c>
      <c r="I444" s="356">
        <f t="shared" si="156"/>
        <v>0</v>
      </c>
      <c r="J444" s="356">
        <f t="shared" si="157"/>
        <v>0</v>
      </c>
    </row>
    <row r="445" spans="1:10" ht="36" hidden="1" outlineLevel="1">
      <c r="A445" s="809"/>
      <c r="B445" s="809" t="s">
        <v>579</v>
      </c>
      <c r="C445" s="354" t="s">
        <v>580</v>
      </c>
      <c r="D445" s="355">
        <v>0</v>
      </c>
      <c r="E445" s="355">
        <v>0</v>
      </c>
      <c r="F445" s="355">
        <v>0</v>
      </c>
      <c r="G445" s="355">
        <v>0</v>
      </c>
      <c r="H445" s="356">
        <f t="shared" si="155"/>
        <v>0</v>
      </c>
      <c r="I445" s="356">
        <f t="shared" si="156"/>
        <v>0</v>
      </c>
      <c r="J445" s="356">
        <f t="shared" si="157"/>
        <v>0</v>
      </c>
    </row>
    <row r="446" spans="1:10" ht="48" hidden="1" outlineLevel="1">
      <c r="A446" s="809"/>
      <c r="B446" s="809"/>
      <c r="C446" s="354" t="s">
        <v>581</v>
      </c>
      <c r="D446" s="355">
        <v>0</v>
      </c>
      <c r="E446" s="355">
        <v>0</v>
      </c>
      <c r="F446" s="355">
        <v>0</v>
      </c>
      <c r="G446" s="355">
        <v>0</v>
      </c>
      <c r="H446" s="356">
        <f t="shared" si="155"/>
        <v>0</v>
      </c>
      <c r="I446" s="356">
        <f t="shared" si="156"/>
        <v>0</v>
      </c>
      <c r="J446" s="356">
        <f t="shared" si="157"/>
        <v>0</v>
      </c>
    </row>
    <row r="447" spans="1:10" ht="36" hidden="1" outlineLevel="1">
      <c r="A447" s="809"/>
      <c r="B447" s="809" t="s">
        <v>582</v>
      </c>
      <c r="C447" s="354" t="s">
        <v>583</v>
      </c>
      <c r="D447" s="355">
        <v>0</v>
      </c>
      <c r="E447" s="355">
        <v>0</v>
      </c>
      <c r="F447" s="355">
        <v>0</v>
      </c>
      <c r="G447" s="355">
        <v>0</v>
      </c>
      <c r="H447" s="356">
        <f t="shared" si="155"/>
        <v>0</v>
      </c>
      <c r="I447" s="356">
        <f t="shared" si="156"/>
        <v>0</v>
      </c>
      <c r="J447" s="356">
        <f t="shared" si="157"/>
        <v>0</v>
      </c>
    </row>
    <row r="448" spans="1:10" ht="24" hidden="1" outlineLevel="1">
      <c r="A448" s="809"/>
      <c r="B448" s="809"/>
      <c r="C448" s="354" t="s">
        <v>584</v>
      </c>
      <c r="D448" s="355">
        <v>0</v>
      </c>
      <c r="E448" s="355">
        <v>0</v>
      </c>
      <c r="F448" s="355">
        <v>0</v>
      </c>
      <c r="G448" s="355">
        <v>0</v>
      </c>
      <c r="H448" s="356">
        <f t="shared" si="155"/>
        <v>0</v>
      </c>
      <c r="I448" s="356">
        <f t="shared" si="156"/>
        <v>0</v>
      </c>
      <c r="J448" s="356">
        <f t="shared" si="157"/>
        <v>0</v>
      </c>
    </row>
    <row r="449" spans="1:10" ht="36" hidden="1" outlineLevel="1">
      <c r="A449" s="809"/>
      <c r="B449" s="809"/>
      <c r="C449" s="354" t="s">
        <v>585</v>
      </c>
      <c r="D449" s="355">
        <v>0</v>
      </c>
      <c r="E449" s="355">
        <v>0</v>
      </c>
      <c r="F449" s="355">
        <v>0</v>
      </c>
      <c r="G449" s="355">
        <v>0</v>
      </c>
      <c r="H449" s="356">
        <f t="shared" si="155"/>
        <v>0</v>
      </c>
      <c r="I449" s="356">
        <f t="shared" si="156"/>
        <v>0</v>
      </c>
      <c r="J449" s="356">
        <f t="shared" si="157"/>
        <v>0</v>
      </c>
    </row>
    <row r="450" spans="1:10" ht="36" hidden="1" outlineLevel="1">
      <c r="A450" s="809"/>
      <c r="B450" s="809"/>
      <c r="C450" s="354" t="s">
        <v>586</v>
      </c>
      <c r="D450" s="355">
        <v>0</v>
      </c>
      <c r="E450" s="355">
        <v>0</v>
      </c>
      <c r="F450" s="355">
        <v>0</v>
      </c>
      <c r="G450" s="355">
        <v>0</v>
      </c>
      <c r="H450" s="356">
        <f t="shared" si="155"/>
        <v>0</v>
      </c>
      <c r="I450" s="356">
        <f t="shared" si="156"/>
        <v>0</v>
      </c>
      <c r="J450" s="356">
        <f t="shared" si="157"/>
        <v>0</v>
      </c>
    </row>
    <row r="451" spans="1:10" ht="24" hidden="1" outlineLevel="1">
      <c r="A451" s="809"/>
      <c r="B451" s="809"/>
      <c r="C451" s="354" t="s">
        <v>587</v>
      </c>
      <c r="D451" s="355">
        <v>0</v>
      </c>
      <c r="E451" s="355">
        <v>0</v>
      </c>
      <c r="F451" s="355">
        <v>0</v>
      </c>
      <c r="G451" s="355">
        <v>0</v>
      </c>
      <c r="H451" s="356">
        <f t="shared" si="155"/>
        <v>0</v>
      </c>
      <c r="I451" s="356">
        <f t="shared" si="156"/>
        <v>0</v>
      </c>
      <c r="J451" s="356">
        <f t="shared" si="157"/>
        <v>0</v>
      </c>
    </row>
    <row r="452" spans="1:10" ht="24" hidden="1" outlineLevel="1">
      <c r="A452" s="809"/>
      <c r="B452" s="809"/>
      <c r="C452" s="354" t="s">
        <v>588</v>
      </c>
      <c r="D452" s="355">
        <v>0</v>
      </c>
      <c r="E452" s="355">
        <v>0</v>
      </c>
      <c r="F452" s="355">
        <v>0</v>
      </c>
      <c r="G452" s="355">
        <v>0</v>
      </c>
      <c r="H452" s="356">
        <f t="shared" si="155"/>
        <v>0</v>
      </c>
      <c r="I452" s="356">
        <f t="shared" si="156"/>
        <v>0</v>
      </c>
      <c r="J452" s="356">
        <f t="shared" si="157"/>
        <v>0</v>
      </c>
    </row>
    <row r="453" spans="1:10" ht="24" hidden="1" outlineLevel="1">
      <c r="A453" s="809"/>
      <c r="B453" s="809"/>
      <c r="C453" s="354" t="s">
        <v>589</v>
      </c>
      <c r="D453" s="355">
        <v>0</v>
      </c>
      <c r="E453" s="355">
        <v>0</v>
      </c>
      <c r="F453" s="355">
        <v>0</v>
      </c>
      <c r="G453" s="355">
        <v>0</v>
      </c>
      <c r="H453" s="356">
        <f t="shared" si="155"/>
        <v>0</v>
      </c>
      <c r="I453" s="356">
        <f t="shared" si="156"/>
        <v>0</v>
      </c>
      <c r="J453" s="356">
        <f t="shared" si="157"/>
        <v>0</v>
      </c>
    </row>
    <row r="454" spans="1:10" ht="36" hidden="1" outlineLevel="1">
      <c r="A454" s="809"/>
      <c r="B454" s="809" t="s">
        <v>590</v>
      </c>
      <c r="C454" s="354" t="s">
        <v>591</v>
      </c>
      <c r="D454" s="355">
        <v>0</v>
      </c>
      <c r="E454" s="355">
        <v>0</v>
      </c>
      <c r="F454" s="355">
        <v>0</v>
      </c>
      <c r="G454" s="355">
        <v>0</v>
      </c>
      <c r="H454" s="356">
        <f t="shared" si="155"/>
        <v>0</v>
      </c>
      <c r="I454" s="356">
        <f t="shared" si="156"/>
        <v>0</v>
      </c>
      <c r="J454" s="356">
        <f t="shared" si="157"/>
        <v>0</v>
      </c>
    </row>
    <row r="455" spans="1:10" ht="24" hidden="1" outlineLevel="1">
      <c r="A455" s="809"/>
      <c r="B455" s="809"/>
      <c r="C455" s="354" t="s">
        <v>592</v>
      </c>
      <c r="D455" s="355">
        <v>0</v>
      </c>
      <c r="E455" s="355">
        <v>0</v>
      </c>
      <c r="F455" s="355">
        <v>0</v>
      </c>
      <c r="G455" s="355">
        <v>0</v>
      </c>
      <c r="H455" s="356">
        <f t="shared" si="155"/>
        <v>0</v>
      </c>
      <c r="I455" s="356">
        <f t="shared" si="156"/>
        <v>0</v>
      </c>
      <c r="J455" s="356">
        <f t="shared" si="157"/>
        <v>0</v>
      </c>
    </row>
    <row r="456" spans="1:10" ht="24" hidden="1" outlineLevel="1">
      <c r="A456" s="809"/>
      <c r="B456" s="809"/>
      <c r="C456" s="354" t="s">
        <v>593</v>
      </c>
      <c r="D456" s="355">
        <v>0</v>
      </c>
      <c r="E456" s="355">
        <v>0</v>
      </c>
      <c r="F456" s="355">
        <v>0</v>
      </c>
      <c r="G456" s="355">
        <v>0</v>
      </c>
      <c r="H456" s="356">
        <f t="shared" si="155"/>
        <v>0</v>
      </c>
      <c r="I456" s="356">
        <f t="shared" si="156"/>
        <v>0</v>
      </c>
      <c r="J456" s="356">
        <f t="shared" si="157"/>
        <v>0</v>
      </c>
    </row>
    <row r="457" spans="1:10" ht="36" hidden="1" outlineLevel="1">
      <c r="A457" s="809"/>
      <c r="B457" s="809"/>
      <c r="C457" s="354" t="s">
        <v>594</v>
      </c>
      <c r="D457" s="355">
        <v>0</v>
      </c>
      <c r="E457" s="355">
        <v>0</v>
      </c>
      <c r="F457" s="355">
        <v>0</v>
      </c>
      <c r="G457" s="355">
        <v>0</v>
      </c>
      <c r="H457" s="356">
        <f t="shared" si="155"/>
        <v>0</v>
      </c>
      <c r="I457" s="356">
        <f t="shared" si="156"/>
        <v>0</v>
      </c>
      <c r="J457" s="356">
        <f t="shared" si="157"/>
        <v>0</v>
      </c>
    </row>
    <row r="458" spans="1:10" ht="24" hidden="1" outlineLevel="1">
      <c r="A458" s="809"/>
      <c r="B458" s="809"/>
      <c r="C458" s="354" t="s">
        <v>595</v>
      </c>
      <c r="D458" s="355">
        <v>0</v>
      </c>
      <c r="E458" s="355">
        <v>0</v>
      </c>
      <c r="F458" s="355">
        <v>0</v>
      </c>
      <c r="G458" s="355">
        <v>0</v>
      </c>
      <c r="H458" s="356">
        <f t="shared" si="155"/>
        <v>0</v>
      </c>
      <c r="I458" s="356">
        <f t="shared" si="156"/>
        <v>0</v>
      </c>
      <c r="J458" s="356">
        <f t="shared" si="157"/>
        <v>0</v>
      </c>
    </row>
    <row r="459" spans="1:10" ht="24" hidden="1" outlineLevel="1">
      <c r="A459" s="809"/>
      <c r="B459" s="809"/>
      <c r="C459" s="354" t="s">
        <v>596</v>
      </c>
      <c r="D459" s="355">
        <v>0</v>
      </c>
      <c r="E459" s="355">
        <v>0</v>
      </c>
      <c r="F459" s="355">
        <v>0</v>
      </c>
      <c r="G459" s="355">
        <v>0</v>
      </c>
      <c r="H459" s="356">
        <f t="shared" si="155"/>
        <v>0</v>
      </c>
      <c r="I459" s="356">
        <f t="shared" si="156"/>
        <v>0</v>
      </c>
      <c r="J459" s="356">
        <f t="shared" si="157"/>
        <v>0</v>
      </c>
    </row>
    <row r="460" spans="1:10" hidden="1" outlineLevel="1">
      <c r="A460" s="809"/>
      <c r="B460" s="809"/>
      <c r="C460" s="354" t="s">
        <v>597</v>
      </c>
      <c r="D460" s="355">
        <v>0</v>
      </c>
      <c r="E460" s="355">
        <v>0</v>
      </c>
      <c r="F460" s="355">
        <v>0</v>
      </c>
      <c r="G460" s="355">
        <v>0</v>
      </c>
      <c r="H460" s="356">
        <f t="shared" si="155"/>
        <v>0</v>
      </c>
      <c r="I460" s="356">
        <f t="shared" si="156"/>
        <v>0</v>
      </c>
      <c r="J460" s="356">
        <f t="shared" si="157"/>
        <v>0</v>
      </c>
    </row>
    <row r="461" spans="1:10" ht="108" hidden="1" outlineLevel="1">
      <c r="A461" s="809"/>
      <c r="B461" s="354" t="s">
        <v>598</v>
      </c>
      <c r="C461" s="354" t="s">
        <v>599</v>
      </c>
      <c r="D461" s="355">
        <v>0</v>
      </c>
      <c r="E461" s="355">
        <v>0</v>
      </c>
      <c r="F461" s="355">
        <v>0</v>
      </c>
      <c r="G461" s="355">
        <v>0</v>
      </c>
      <c r="H461" s="356">
        <f t="shared" si="155"/>
        <v>0</v>
      </c>
      <c r="I461" s="356">
        <f t="shared" si="156"/>
        <v>0</v>
      </c>
      <c r="J461" s="356">
        <f t="shared" si="157"/>
        <v>0</v>
      </c>
    </row>
    <row r="462" spans="1:10" ht="19.5" customHeight="1" collapsed="1">
      <c r="A462" s="808" t="s">
        <v>600</v>
      </c>
      <c r="B462" s="808"/>
      <c r="C462" s="808"/>
      <c r="D462" s="352">
        <f t="shared" ref="D462:J462" si="158">SUM(D463:D499)</f>
        <v>0</v>
      </c>
      <c r="E462" s="352">
        <f t="shared" si="158"/>
        <v>0</v>
      </c>
      <c r="F462" s="352">
        <f t="shared" si="158"/>
        <v>0</v>
      </c>
      <c r="G462" s="352">
        <f t="shared" si="158"/>
        <v>0</v>
      </c>
      <c r="H462" s="353">
        <f t="shared" si="158"/>
        <v>0</v>
      </c>
      <c r="I462" s="353">
        <f t="shared" si="158"/>
        <v>0</v>
      </c>
      <c r="J462" s="353">
        <f t="shared" si="158"/>
        <v>0</v>
      </c>
    </row>
    <row r="463" spans="1:10" ht="48" hidden="1" outlineLevel="1">
      <c r="A463" s="809" t="s">
        <v>600</v>
      </c>
      <c r="B463" s="809" t="s">
        <v>601</v>
      </c>
      <c r="C463" s="354" t="s">
        <v>602</v>
      </c>
      <c r="D463" s="355">
        <v>0</v>
      </c>
      <c r="E463" s="355">
        <v>0</v>
      </c>
      <c r="F463" s="355">
        <v>0</v>
      </c>
      <c r="G463" s="355">
        <v>0</v>
      </c>
      <c r="H463" s="356">
        <f t="shared" ref="H463:H499" si="159">+D463+F463</f>
        <v>0</v>
      </c>
      <c r="I463" s="356">
        <f t="shared" ref="I463:I499" si="160">+G463+E463</f>
        <v>0</v>
      </c>
      <c r="J463" s="356">
        <f t="shared" ref="J463:J499" si="161">+I463+H463</f>
        <v>0</v>
      </c>
    </row>
    <row r="464" spans="1:10" ht="36" hidden="1" outlineLevel="1">
      <c r="A464" s="809"/>
      <c r="B464" s="809"/>
      <c r="C464" s="354" t="s">
        <v>603</v>
      </c>
      <c r="D464" s="355">
        <v>0</v>
      </c>
      <c r="E464" s="355">
        <v>0</v>
      </c>
      <c r="F464" s="355">
        <v>0</v>
      </c>
      <c r="G464" s="355">
        <v>0</v>
      </c>
      <c r="H464" s="356">
        <f t="shared" si="159"/>
        <v>0</v>
      </c>
      <c r="I464" s="356">
        <f t="shared" si="160"/>
        <v>0</v>
      </c>
      <c r="J464" s="356">
        <f t="shared" si="161"/>
        <v>0</v>
      </c>
    </row>
    <row r="465" spans="1:10" ht="36" hidden="1" outlineLevel="1">
      <c r="A465" s="809"/>
      <c r="B465" s="809" t="s">
        <v>604</v>
      </c>
      <c r="C465" s="354" t="s">
        <v>605</v>
      </c>
      <c r="D465" s="355">
        <v>0</v>
      </c>
      <c r="E465" s="355">
        <v>0</v>
      </c>
      <c r="F465" s="355">
        <v>0</v>
      </c>
      <c r="G465" s="355">
        <v>0</v>
      </c>
      <c r="H465" s="356">
        <f t="shared" si="159"/>
        <v>0</v>
      </c>
      <c r="I465" s="356">
        <f t="shared" si="160"/>
        <v>0</v>
      </c>
      <c r="J465" s="356">
        <f t="shared" si="161"/>
        <v>0</v>
      </c>
    </row>
    <row r="466" spans="1:10" ht="36" hidden="1" outlineLevel="1">
      <c r="A466" s="809"/>
      <c r="B466" s="809"/>
      <c r="C466" s="354" t="s">
        <v>606</v>
      </c>
      <c r="D466" s="355">
        <v>0</v>
      </c>
      <c r="E466" s="355">
        <v>0</v>
      </c>
      <c r="F466" s="355">
        <v>0</v>
      </c>
      <c r="G466" s="355">
        <v>0</v>
      </c>
      <c r="H466" s="356">
        <f t="shared" si="159"/>
        <v>0</v>
      </c>
      <c r="I466" s="356">
        <f t="shared" si="160"/>
        <v>0</v>
      </c>
      <c r="J466" s="356">
        <f t="shared" si="161"/>
        <v>0</v>
      </c>
    </row>
    <row r="467" spans="1:10" ht="48" hidden="1" outlineLevel="1">
      <c r="A467" s="809"/>
      <c r="B467" s="809"/>
      <c r="C467" s="354" t="s">
        <v>607</v>
      </c>
      <c r="D467" s="355">
        <v>0</v>
      </c>
      <c r="E467" s="355">
        <v>0</v>
      </c>
      <c r="F467" s="355">
        <v>0</v>
      </c>
      <c r="G467" s="355">
        <v>0</v>
      </c>
      <c r="H467" s="356">
        <f t="shared" si="159"/>
        <v>0</v>
      </c>
      <c r="I467" s="356">
        <f t="shared" si="160"/>
        <v>0</v>
      </c>
      <c r="J467" s="356">
        <f t="shared" si="161"/>
        <v>0</v>
      </c>
    </row>
    <row r="468" spans="1:10" ht="48" hidden="1" outlineLevel="1">
      <c r="A468" s="809"/>
      <c r="B468" s="809"/>
      <c r="C468" s="354" t="s">
        <v>608</v>
      </c>
      <c r="D468" s="355">
        <v>0</v>
      </c>
      <c r="E468" s="355">
        <v>0</v>
      </c>
      <c r="F468" s="355">
        <v>0</v>
      </c>
      <c r="G468" s="355">
        <v>0</v>
      </c>
      <c r="H468" s="356">
        <f t="shared" si="159"/>
        <v>0</v>
      </c>
      <c r="I468" s="356">
        <f t="shared" si="160"/>
        <v>0</v>
      </c>
      <c r="J468" s="356">
        <f t="shared" si="161"/>
        <v>0</v>
      </c>
    </row>
    <row r="469" spans="1:10" ht="24" hidden="1" outlineLevel="1">
      <c r="A469" s="809"/>
      <c r="B469" s="809"/>
      <c r="C469" s="354" t="s">
        <v>609</v>
      </c>
      <c r="D469" s="355">
        <v>0</v>
      </c>
      <c r="E469" s="355">
        <v>0</v>
      </c>
      <c r="F469" s="355">
        <v>0</v>
      </c>
      <c r="G469" s="355">
        <v>0</v>
      </c>
      <c r="H469" s="356">
        <f t="shared" si="159"/>
        <v>0</v>
      </c>
      <c r="I469" s="356">
        <f t="shared" si="160"/>
        <v>0</v>
      </c>
      <c r="J469" s="356">
        <f t="shared" si="161"/>
        <v>0</v>
      </c>
    </row>
    <row r="470" spans="1:10" ht="36" hidden="1" outlineLevel="1">
      <c r="A470" s="809"/>
      <c r="B470" s="809"/>
      <c r="C470" s="354" t="s">
        <v>610</v>
      </c>
      <c r="D470" s="355">
        <v>0</v>
      </c>
      <c r="E470" s="355">
        <v>0</v>
      </c>
      <c r="F470" s="355">
        <v>0</v>
      </c>
      <c r="G470" s="355">
        <v>0</v>
      </c>
      <c r="H470" s="356">
        <f t="shared" si="159"/>
        <v>0</v>
      </c>
      <c r="I470" s="356">
        <f t="shared" si="160"/>
        <v>0</v>
      </c>
      <c r="J470" s="356">
        <f t="shared" si="161"/>
        <v>0</v>
      </c>
    </row>
    <row r="471" spans="1:10" ht="36" hidden="1" outlineLevel="1">
      <c r="A471" s="809"/>
      <c r="B471" s="809"/>
      <c r="C471" s="354" t="s">
        <v>611</v>
      </c>
      <c r="D471" s="355">
        <v>0</v>
      </c>
      <c r="E471" s="355">
        <v>0</v>
      </c>
      <c r="F471" s="355">
        <v>0</v>
      </c>
      <c r="G471" s="355">
        <v>0</v>
      </c>
      <c r="H471" s="356">
        <f t="shared" si="159"/>
        <v>0</v>
      </c>
      <c r="I471" s="356">
        <f t="shared" si="160"/>
        <v>0</v>
      </c>
      <c r="J471" s="356">
        <f t="shared" si="161"/>
        <v>0</v>
      </c>
    </row>
    <row r="472" spans="1:10" ht="96" hidden="1" outlineLevel="1">
      <c r="A472" s="809"/>
      <c r="B472" s="354" t="s">
        <v>612</v>
      </c>
      <c r="C472" s="354" t="s">
        <v>613</v>
      </c>
      <c r="D472" s="355">
        <v>0</v>
      </c>
      <c r="E472" s="355">
        <v>0</v>
      </c>
      <c r="F472" s="355">
        <v>0</v>
      </c>
      <c r="G472" s="355">
        <v>0</v>
      </c>
      <c r="H472" s="356">
        <f t="shared" si="159"/>
        <v>0</v>
      </c>
      <c r="I472" s="356">
        <f t="shared" si="160"/>
        <v>0</v>
      </c>
      <c r="J472" s="356">
        <f t="shared" si="161"/>
        <v>0</v>
      </c>
    </row>
    <row r="473" spans="1:10" ht="60" hidden="1" outlineLevel="1">
      <c r="A473" s="809"/>
      <c r="B473" s="809" t="s">
        <v>614</v>
      </c>
      <c r="C473" s="354" t="s">
        <v>615</v>
      </c>
      <c r="D473" s="355">
        <v>0</v>
      </c>
      <c r="E473" s="355">
        <v>0</v>
      </c>
      <c r="F473" s="355">
        <v>0</v>
      </c>
      <c r="G473" s="355">
        <v>0</v>
      </c>
      <c r="H473" s="356">
        <f t="shared" si="159"/>
        <v>0</v>
      </c>
      <c r="I473" s="356">
        <f t="shared" si="160"/>
        <v>0</v>
      </c>
      <c r="J473" s="356">
        <f t="shared" si="161"/>
        <v>0</v>
      </c>
    </row>
    <row r="474" spans="1:10" ht="48" hidden="1" outlineLevel="1">
      <c r="A474" s="809"/>
      <c r="B474" s="809"/>
      <c r="C474" s="354" t="s">
        <v>616</v>
      </c>
      <c r="D474" s="355">
        <v>0</v>
      </c>
      <c r="E474" s="355">
        <v>0</v>
      </c>
      <c r="F474" s="355">
        <v>0</v>
      </c>
      <c r="G474" s="355">
        <v>0</v>
      </c>
      <c r="H474" s="356">
        <f t="shared" si="159"/>
        <v>0</v>
      </c>
      <c r="I474" s="356">
        <f t="shared" si="160"/>
        <v>0</v>
      </c>
      <c r="J474" s="356">
        <f t="shared" si="161"/>
        <v>0</v>
      </c>
    </row>
    <row r="475" spans="1:10" ht="36" hidden="1" outlineLevel="1">
      <c r="A475" s="809"/>
      <c r="B475" s="809"/>
      <c r="C475" s="354" t="s">
        <v>617</v>
      </c>
      <c r="D475" s="355">
        <v>0</v>
      </c>
      <c r="E475" s="355">
        <v>0</v>
      </c>
      <c r="F475" s="355">
        <v>0</v>
      </c>
      <c r="G475" s="355">
        <v>0</v>
      </c>
      <c r="H475" s="356">
        <f t="shared" si="159"/>
        <v>0</v>
      </c>
      <c r="I475" s="356">
        <f t="shared" si="160"/>
        <v>0</v>
      </c>
      <c r="J475" s="356">
        <f t="shared" si="161"/>
        <v>0</v>
      </c>
    </row>
    <row r="476" spans="1:10" ht="36" hidden="1" outlineLevel="1">
      <c r="A476" s="809"/>
      <c r="B476" s="809" t="s">
        <v>618</v>
      </c>
      <c r="C476" s="354" t="s">
        <v>619</v>
      </c>
      <c r="D476" s="355">
        <v>0</v>
      </c>
      <c r="E476" s="355">
        <v>0</v>
      </c>
      <c r="F476" s="355">
        <v>0</v>
      </c>
      <c r="G476" s="355">
        <v>0</v>
      </c>
      <c r="H476" s="356">
        <f t="shared" si="159"/>
        <v>0</v>
      </c>
      <c r="I476" s="356">
        <f t="shared" si="160"/>
        <v>0</v>
      </c>
      <c r="J476" s="356">
        <f t="shared" si="161"/>
        <v>0</v>
      </c>
    </row>
    <row r="477" spans="1:10" ht="36" hidden="1" outlineLevel="1">
      <c r="A477" s="809"/>
      <c r="B477" s="809"/>
      <c r="C477" s="354" t="s">
        <v>620</v>
      </c>
      <c r="D477" s="355">
        <v>0</v>
      </c>
      <c r="E477" s="355">
        <v>0</v>
      </c>
      <c r="F477" s="355">
        <v>0</v>
      </c>
      <c r="G477" s="355">
        <v>0</v>
      </c>
      <c r="H477" s="356">
        <f t="shared" si="159"/>
        <v>0</v>
      </c>
      <c r="I477" s="356">
        <f t="shared" si="160"/>
        <v>0</v>
      </c>
      <c r="J477" s="356">
        <f t="shared" si="161"/>
        <v>0</v>
      </c>
    </row>
    <row r="478" spans="1:10" ht="48" hidden="1" outlineLevel="1">
      <c r="A478" s="809"/>
      <c r="B478" s="809"/>
      <c r="C478" s="354" t="s">
        <v>621</v>
      </c>
      <c r="D478" s="355">
        <v>0</v>
      </c>
      <c r="E478" s="355">
        <v>0</v>
      </c>
      <c r="F478" s="355">
        <v>0</v>
      </c>
      <c r="G478" s="355">
        <v>0</v>
      </c>
      <c r="H478" s="356">
        <f t="shared" si="159"/>
        <v>0</v>
      </c>
      <c r="I478" s="356">
        <f t="shared" si="160"/>
        <v>0</v>
      </c>
      <c r="J478" s="356">
        <f t="shared" si="161"/>
        <v>0</v>
      </c>
    </row>
    <row r="479" spans="1:10" ht="36" hidden="1" outlineLevel="1">
      <c r="A479" s="809"/>
      <c r="B479" s="809"/>
      <c r="C479" s="354" t="s">
        <v>622</v>
      </c>
      <c r="D479" s="355">
        <v>0</v>
      </c>
      <c r="E479" s="355">
        <v>0</v>
      </c>
      <c r="F479" s="355">
        <v>0</v>
      </c>
      <c r="G479" s="355">
        <v>0</v>
      </c>
      <c r="H479" s="356">
        <f t="shared" si="159"/>
        <v>0</v>
      </c>
      <c r="I479" s="356">
        <f t="shared" si="160"/>
        <v>0</v>
      </c>
      <c r="J479" s="356">
        <f t="shared" si="161"/>
        <v>0</v>
      </c>
    </row>
    <row r="480" spans="1:10" ht="60" hidden="1" outlineLevel="1">
      <c r="A480" s="809"/>
      <c r="B480" s="809"/>
      <c r="C480" s="354" t="s">
        <v>623</v>
      </c>
      <c r="D480" s="355">
        <v>0</v>
      </c>
      <c r="E480" s="355">
        <v>0</v>
      </c>
      <c r="F480" s="355">
        <v>0</v>
      </c>
      <c r="G480" s="355">
        <v>0</v>
      </c>
      <c r="H480" s="356">
        <f t="shared" si="159"/>
        <v>0</v>
      </c>
      <c r="I480" s="356">
        <f t="shared" si="160"/>
        <v>0</v>
      </c>
      <c r="J480" s="356">
        <f t="shared" si="161"/>
        <v>0</v>
      </c>
    </row>
    <row r="481" spans="1:10" ht="36" hidden="1" outlineLevel="1">
      <c r="A481" s="809"/>
      <c r="B481" s="809" t="s">
        <v>624</v>
      </c>
      <c r="C481" s="354" t="s">
        <v>625</v>
      </c>
      <c r="D481" s="355">
        <v>0</v>
      </c>
      <c r="E481" s="355">
        <v>0</v>
      </c>
      <c r="F481" s="355">
        <v>0</v>
      </c>
      <c r="G481" s="355">
        <v>0</v>
      </c>
      <c r="H481" s="356">
        <f t="shared" si="159"/>
        <v>0</v>
      </c>
      <c r="I481" s="356">
        <f t="shared" si="160"/>
        <v>0</v>
      </c>
      <c r="J481" s="356">
        <f t="shared" si="161"/>
        <v>0</v>
      </c>
    </row>
    <row r="482" spans="1:10" ht="48" hidden="1" outlineLevel="1">
      <c r="A482" s="809"/>
      <c r="B482" s="809"/>
      <c r="C482" s="354" t="s">
        <v>626</v>
      </c>
      <c r="D482" s="355">
        <v>0</v>
      </c>
      <c r="E482" s="355">
        <v>0</v>
      </c>
      <c r="F482" s="355">
        <v>0</v>
      </c>
      <c r="G482" s="355">
        <v>0</v>
      </c>
      <c r="H482" s="356">
        <f t="shared" si="159"/>
        <v>0</v>
      </c>
      <c r="I482" s="356">
        <f t="shared" si="160"/>
        <v>0</v>
      </c>
      <c r="J482" s="356">
        <f t="shared" si="161"/>
        <v>0</v>
      </c>
    </row>
    <row r="483" spans="1:10" ht="36" hidden="1" outlineLevel="1">
      <c r="A483" s="809"/>
      <c r="B483" s="809"/>
      <c r="C483" s="354" t="s">
        <v>627</v>
      </c>
      <c r="D483" s="355">
        <v>0</v>
      </c>
      <c r="E483" s="355">
        <v>0</v>
      </c>
      <c r="F483" s="355">
        <v>0</v>
      </c>
      <c r="G483" s="355">
        <v>0</v>
      </c>
      <c r="H483" s="356">
        <f t="shared" si="159"/>
        <v>0</v>
      </c>
      <c r="I483" s="356">
        <f t="shared" si="160"/>
        <v>0</v>
      </c>
      <c r="J483" s="356">
        <f t="shared" si="161"/>
        <v>0</v>
      </c>
    </row>
    <row r="484" spans="1:10" ht="48" hidden="1" outlineLevel="1">
      <c r="A484" s="809"/>
      <c r="B484" s="809"/>
      <c r="C484" s="354" t="s">
        <v>628</v>
      </c>
      <c r="D484" s="355">
        <v>0</v>
      </c>
      <c r="E484" s="355">
        <v>0</v>
      </c>
      <c r="F484" s="355">
        <v>0</v>
      </c>
      <c r="G484" s="355">
        <v>0</v>
      </c>
      <c r="H484" s="356">
        <f t="shared" si="159"/>
        <v>0</v>
      </c>
      <c r="I484" s="356">
        <f t="shared" si="160"/>
        <v>0</v>
      </c>
      <c r="J484" s="356">
        <f t="shared" si="161"/>
        <v>0</v>
      </c>
    </row>
    <row r="485" spans="1:10" ht="48" hidden="1" outlineLevel="1">
      <c r="A485" s="809"/>
      <c r="B485" s="809"/>
      <c r="C485" s="354" t="s">
        <v>629</v>
      </c>
      <c r="D485" s="355">
        <v>0</v>
      </c>
      <c r="E485" s="355">
        <v>0</v>
      </c>
      <c r="F485" s="355">
        <v>0</v>
      </c>
      <c r="G485" s="355">
        <v>0</v>
      </c>
      <c r="H485" s="356">
        <f t="shared" si="159"/>
        <v>0</v>
      </c>
      <c r="I485" s="356">
        <f t="shared" si="160"/>
        <v>0</v>
      </c>
      <c r="J485" s="356">
        <f t="shared" si="161"/>
        <v>0</v>
      </c>
    </row>
    <row r="486" spans="1:10" ht="36" hidden="1" outlineLevel="1">
      <c r="A486" s="809"/>
      <c r="B486" s="809" t="s">
        <v>630</v>
      </c>
      <c r="C486" s="354" t="s">
        <v>631</v>
      </c>
      <c r="D486" s="355">
        <v>0</v>
      </c>
      <c r="E486" s="355">
        <v>0</v>
      </c>
      <c r="F486" s="355">
        <v>0</v>
      </c>
      <c r="G486" s="355">
        <v>0</v>
      </c>
      <c r="H486" s="356">
        <f t="shared" si="159"/>
        <v>0</v>
      </c>
      <c r="I486" s="356">
        <f t="shared" si="160"/>
        <v>0</v>
      </c>
      <c r="J486" s="356">
        <f t="shared" si="161"/>
        <v>0</v>
      </c>
    </row>
    <row r="487" spans="1:10" ht="36" hidden="1" outlineLevel="1">
      <c r="A487" s="809"/>
      <c r="B487" s="809"/>
      <c r="C487" s="354" t="s">
        <v>632</v>
      </c>
      <c r="D487" s="355">
        <v>0</v>
      </c>
      <c r="E487" s="355">
        <v>0</v>
      </c>
      <c r="F487" s="355">
        <v>0</v>
      </c>
      <c r="G487" s="355">
        <v>0</v>
      </c>
      <c r="H487" s="356">
        <f t="shared" si="159"/>
        <v>0</v>
      </c>
      <c r="I487" s="356">
        <f t="shared" si="160"/>
        <v>0</v>
      </c>
      <c r="J487" s="356">
        <f t="shared" si="161"/>
        <v>0</v>
      </c>
    </row>
    <row r="488" spans="1:10" ht="48" hidden="1" outlineLevel="1">
      <c r="A488" s="809"/>
      <c r="B488" s="809"/>
      <c r="C488" s="354" t="s">
        <v>633</v>
      </c>
      <c r="D488" s="355">
        <v>0</v>
      </c>
      <c r="E488" s="355">
        <v>0</v>
      </c>
      <c r="F488" s="355">
        <v>0</v>
      </c>
      <c r="G488" s="355">
        <v>0</v>
      </c>
      <c r="H488" s="356">
        <f t="shared" si="159"/>
        <v>0</v>
      </c>
      <c r="I488" s="356">
        <f t="shared" si="160"/>
        <v>0</v>
      </c>
      <c r="J488" s="356">
        <f t="shared" si="161"/>
        <v>0</v>
      </c>
    </row>
    <row r="489" spans="1:10" ht="36" hidden="1" outlineLevel="1">
      <c r="A489" s="809"/>
      <c r="B489" s="809"/>
      <c r="C489" s="354" t="s">
        <v>634</v>
      </c>
      <c r="D489" s="355">
        <v>0</v>
      </c>
      <c r="E489" s="355">
        <v>0</v>
      </c>
      <c r="F489" s="355">
        <v>0</v>
      </c>
      <c r="G489" s="355">
        <v>0</v>
      </c>
      <c r="H489" s="356">
        <f t="shared" si="159"/>
        <v>0</v>
      </c>
      <c r="I489" s="356">
        <f t="shared" si="160"/>
        <v>0</v>
      </c>
      <c r="J489" s="356">
        <f t="shared" si="161"/>
        <v>0</v>
      </c>
    </row>
    <row r="490" spans="1:10" ht="48" hidden="1" outlineLevel="1">
      <c r="A490" s="809"/>
      <c r="B490" s="809"/>
      <c r="C490" s="354" t="s">
        <v>635</v>
      </c>
      <c r="D490" s="355">
        <v>0</v>
      </c>
      <c r="E490" s="355">
        <v>0</v>
      </c>
      <c r="F490" s="355">
        <v>0</v>
      </c>
      <c r="G490" s="355">
        <v>0</v>
      </c>
      <c r="H490" s="356">
        <f t="shared" si="159"/>
        <v>0</v>
      </c>
      <c r="I490" s="356">
        <f t="shared" si="160"/>
        <v>0</v>
      </c>
      <c r="J490" s="356">
        <f t="shared" si="161"/>
        <v>0</v>
      </c>
    </row>
    <row r="491" spans="1:10" ht="60" hidden="1" outlineLevel="1">
      <c r="A491" s="809"/>
      <c r="B491" s="809"/>
      <c r="C491" s="354" t="s">
        <v>636</v>
      </c>
      <c r="D491" s="355">
        <v>0</v>
      </c>
      <c r="E491" s="355">
        <v>0</v>
      </c>
      <c r="F491" s="355">
        <v>0</v>
      </c>
      <c r="G491" s="355">
        <v>0</v>
      </c>
      <c r="H491" s="356">
        <f t="shared" si="159"/>
        <v>0</v>
      </c>
      <c r="I491" s="356">
        <f t="shared" si="160"/>
        <v>0</v>
      </c>
      <c r="J491" s="356">
        <f t="shared" si="161"/>
        <v>0</v>
      </c>
    </row>
    <row r="492" spans="1:10" ht="36" hidden="1" outlineLevel="1">
      <c r="A492" s="809"/>
      <c r="B492" s="809"/>
      <c r="C492" s="354" t="s">
        <v>637</v>
      </c>
      <c r="D492" s="355">
        <v>0</v>
      </c>
      <c r="E492" s="355">
        <v>0</v>
      </c>
      <c r="F492" s="355">
        <v>0</v>
      </c>
      <c r="G492" s="355">
        <v>0</v>
      </c>
      <c r="H492" s="356">
        <f t="shared" si="159"/>
        <v>0</v>
      </c>
      <c r="I492" s="356">
        <f t="shared" si="160"/>
        <v>0</v>
      </c>
      <c r="J492" s="356">
        <f t="shared" si="161"/>
        <v>0</v>
      </c>
    </row>
    <row r="493" spans="1:10" ht="36" hidden="1" outlineLevel="1">
      <c r="A493" s="809"/>
      <c r="B493" s="809"/>
      <c r="C493" s="354" t="s">
        <v>638</v>
      </c>
      <c r="D493" s="355">
        <v>0</v>
      </c>
      <c r="E493" s="355">
        <v>0</v>
      </c>
      <c r="F493" s="355">
        <v>0</v>
      </c>
      <c r="G493" s="355">
        <v>0</v>
      </c>
      <c r="H493" s="356">
        <f t="shared" si="159"/>
        <v>0</v>
      </c>
      <c r="I493" s="356">
        <f t="shared" si="160"/>
        <v>0</v>
      </c>
      <c r="J493" s="356">
        <f t="shared" si="161"/>
        <v>0</v>
      </c>
    </row>
    <row r="494" spans="1:10" ht="36" hidden="1" outlineLevel="1">
      <c r="A494" s="809"/>
      <c r="B494" s="809"/>
      <c r="C494" s="354" t="s">
        <v>639</v>
      </c>
      <c r="D494" s="355">
        <v>0</v>
      </c>
      <c r="E494" s="355">
        <v>0</v>
      </c>
      <c r="F494" s="355">
        <v>0</v>
      </c>
      <c r="G494" s="355">
        <v>0</v>
      </c>
      <c r="H494" s="356">
        <f t="shared" si="159"/>
        <v>0</v>
      </c>
      <c r="I494" s="356">
        <f t="shared" si="160"/>
        <v>0</v>
      </c>
      <c r="J494" s="356">
        <f t="shared" si="161"/>
        <v>0</v>
      </c>
    </row>
    <row r="495" spans="1:10" ht="48" hidden="1" outlineLevel="1">
      <c r="A495" s="809"/>
      <c r="B495" s="809" t="s">
        <v>640</v>
      </c>
      <c r="C495" s="354" t="s">
        <v>641</v>
      </c>
      <c r="D495" s="355">
        <v>0</v>
      </c>
      <c r="E495" s="355">
        <v>0</v>
      </c>
      <c r="F495" s="355">
        <v>0</v>
      </c>
      <c r="G495" s="355">
        <v>0</v>
      </c>
      <c r="H495" s="356">
        <f t="shared" si="159"/>
        <v>0</v>
      </c>
      <c r="I495" s="356">
        <f t="shared" si="160"/>
        <v>0</v>
      </c>
      <c r="J495" s="356">
        <f t="shared" si="161"/>
        <v>0</v>
      </c>
    </row>
    <row r="496" spans="1:10" ht="48" hidden="1" outlineLevel="1">
      <c r="A496" s="809"/>
      <c r="B496" s="809"/>
      <c r="C496" s="354" t="s">
        <v>642</v>
      </c>
      <c r="D496" s="355">
        <v>0</v>
      </c>
      <c r="E496" s="355">
        <v>0</v>
      </c>
      <c r="F496" s="355">
        <v>0</v>
      </c>
      <c r="G496" s="355">
        <v>0</v>
      </c>
      <c r="H496" s="356">
        <f t="shared" si="159"/>
        <v>0</v>
      </c>
      <c r="I496" s="356">
        <f t="shared" si="160"/>
        <v>0</v>
      </c>
      <c r="J496" s="356">
        <f t="shared" si="161"/>
        <v>0</v>
      </c>
    </row>
    <row r="497" spans="1:10" ht="36" hidden="1" outlineLevel="1">
      <c r="A497" s="809"/>
      <c r="B497" s="809"/>
      <c r="C497" s="354" t="s">
        <v>643</v>
      </c>
      <c r="D497" s="355">
        <v>0</v>
      </c>
      <c r="E497" s="355">
        <v>0</v>
      </c>
      <c r="F497" s="355">
        <v>0</v>
      </c>
      <c r="G497" s="355">
        <v>0</v>
      </c>
      <c r="H497" s="356">
        <f t="shared" si="159"/>
        <v>0</v>
      </c>
      <c r="I497" s="356">
        <f t="shared" si="160"/>
        <v>0</v>
      </c>
      <c r="J497" s="356">
        <f t="shared" si="161"/>
        <v>0</v>
      </c>
    </row>
    <row r="498" spans="1:10" ht="36" hidden="1" outlineLevel="1">
      <c r="A498" s="809"/>
      <c r="B498" s="809" t="s">
        <v>644</v>
      </c>
      <c r="C498" s="354" t="s">
        <v>645</v>
      </c>
      <c r="D498" s="355">
        <v>0</v>
      </c>
      <c r="E498" s="355">
        <v>0</v>
      </c>
      <c r="F498" s="355">
        <v>0</v>
      </c>
      <c r="G498" s="355">
        <v>0</v>
      </c>
      <c r="H498" s="356">
        <f t="shared" si="159"/>
        <v>0</v>
      </c>
      <c r="I498" s="356">
        <f t="shared" si="160"/>
        <v>0</v>
      </c>
      <c r="J498" s="356">
        <f t="shared" si="161"/>
        <v>0</v>
      </c>
    </row>
    <row r="499" spans="1:10" ht="36" hidden="1" outlineLevel="1">
      <c r="A499" s="810"/>
      <c r="B499" s="810"/>
      <c r="C499" s="362" t="s">
        <v>646</v>
      </c>
      <c r="D499" s="366">
        <v>0</v>
      </c>
      <c r="E499" s="366">
        <v>0</v>
      </c>
      <c r="F499" s="366">
        <v>0</v>
      </c>
      <c r="G499" s="366">
        <v>0</v>
      </c>
      <c r="H499" s="356">
        <f t="shared" si="159"/>
        <v>0</v>
      </c>
      <c r="I499" s="356">
        <f t="shared" si="160"/>
        <v>0</v>
      </c>
      <c r="J499" s="356">
        <f t="shared" si="161"/>
        <v>0</v>
      </c>
    </row>
    <row r="500" spans="1:10" ht="15" customHeight="1" collapsed="1">
      <c r="A500" s="813" t="s">
        <v>647</v>
      </c>
      <c r="B500" s="813"/>
      <c r="C500" s="813"/>
      <c r="D500" s="367">
        <f t="shared" ref="D500:J500" si="162">SUM(D501:D512)</f>
        <v>0</v>
      </c>
      <c r="E500" s="367">
        <f t="shared" si="162"/>
        <v>0</v>
      </c>
      <c r="F500" s="367">
        <f t="shared" si="162"/>
        <v>0</v>
      </c>
      <c r="G500" s="367">
        <f t="shared" si="162"/>
        <v>0</v>
      </c>
      <c r="H500" s="368">
        <f t="shared" si="162"/>
        <v>0</v>
      </c>
      <c r="I500" s="368">
        <f t="shared" si="162"/>
        <v>0</v>
      </c>
      <c r="J500" s="368">
        <f t="shared" si="162"/>
        <v>0</v>
      </c>
    </row>
    <row r="501" spans="1:10" ht="72" hidden="1" outlineLevel="1">
      <c r="A501" s="812" t="s">
        <v>647</v>
      </c>
      <c r="B501" s="363" t="s">
        <v>648</v>
      </c>
      <c r="C501" s="363" t="s">
        <v>649</v>
      </c>
      <c r="D501" s="365">
        <v>0</v>
      </c>
      <c r="E501" s="365">
        <v>0</v>
      </c>
      <c r="F501" s="365">
        <v>0</v>
      </c>
      <c r="G501" s="365">
        <v>0</v>
      </c>
      <c r="H501" s="356">
        <f t="shared" ref="H501:H512" si="163">+D501+F501</f>
        <v>0</v>
      </c>
      <c r="I501" s="356">
        <f t="shared" ref="I501:I512" si="164">+G501+E501</f>
        <v>0</v>
      </c>
      <c r="J501" s="356">
        <f t="shared" ref="J501:J512" si="165">+I501+H501</f>
        <v>0</v>
      </c>
    </row>
    <row r="502" spans="1:10" ht="48" hidden="1" outlineLevel="1">
      <c r="A502" s="809"/>
      <c r="B502" s="354" t="s">
        <v>650</v>
      </c>
      <c r="C502" s="354" t="s">
        <v>651</v>
      </c>
      <c r="D502" s="355">
        <v>0</v>
      </c>
      <c r="E502" s="355">
        <v>0</v>
      </c>
      <c r="F502" s="355">
        <v>0</v>
      </c>
      <c r="G502" s="355">
        <v>0</v>
      </c>
      <c r="H502" s="356">
        <f t="shared" si="163"/>
        <v>0</v>
      </c>
      <c r="I502" s="356">
        <f t="shared" si="164"/>
        <v>0</v>
      </c>
      <c r="J502" s="356">
        <f t="shared" si="165"/>
        <v>0</v>
      </c>
    </row>
    <row r="503" spans="1:10" ht="24" hidden="1" outlineLevel="1">
      <c r="A503" s="809"/>
      <c r="B503" s="809" t="s">
        <v>652</v>
      </c>
      <c r="C503" s="354" t="s">
        <v>653</v>
      </c>
      <c r="D503" s="355">
        <v>0</v>
      </c>
      <c r="E503" s="355">
        <v>0</v>
      </c>
      <c r="F503" s="355">
        <v>0</v>
      </c>
      <c r="G503" s="355">
        <v>0</v>
      </c>
      <c r="H503" s="356">
        <f t="shared" si="163"/>
        <v>0</v>
      </c>
      <c r="I503" s="356">
        <f t="shared" si="164"/>
        <v>0</v>
      </c>
      <c r="J503" s="356">
        <f t="shared" si="165"/>
        <v>0</v>
      </c>
    </row>
    <row r="504" spans="1:10" hidden="1" outlineLevel="1">
      <c r="A504" s="809"/>
      <c r="B504" s="809"/>
      <c r="C504" s="354" t="s">
        <v>654</v>
      </c>
      <c r="D504" s="355">
        <v>0</v>
      </c>
      <c r="E504" s="355">
        <v>0</v>
      </c>
      <c r="F504" s="355">
        <v>0</v>
      </c>
      <c r="G504" s="355">
        <v>0</v>
      </c>
      <c r="H504" s="356">
        <f t="shared" si="163"/>
        <v>0</v>
      </c>
      <c r="I504" s="356">
        <f t="shared" si="164"/>
        <v>0</v>
      </c>
      <c r="J504" s="356">
        <f t="shared" si="165"/>
        <v>0</v>
      </c>
    </row>
    <row r="505" spans="1:10" hidden="1" outlineLevel="1">
      <c r="A505" s="809"/>
      <c r="B505" s="809"/>
      <c r="C505" s="354" t="s">
        <v>655</v>
      </c>
      <c r="D505" s="355">
        <v>0</v>
      </c>
      <c r="E505" s="355">
        <v>0</v>
      </c>
      <c r="F505" s="355">
        <v>0</v>
      </c>
      <c r="G505" s="355">
        <v>0</v>
      </c>
      <c r="H505" s="356">
        <f t="shared" si="163"/>
        <v>0</v>
      </c>
      <c r="I505" s="356">
        <f t="shared" si="164"/>
        <v>0</v>
      </c>
      <c r="J505" s="356">
        <f t="shared" si="165"/>
        <v>0</v>
      </c>
    </row>
    <row r="506" spans="1:10" ht="36" hidden="1" outlineLevel="1">
      <c r="A506" s="809"/>
      <c r="B506" s="809"/>
      <c r="C506" s="354" t="s">
        <v>656</v>
      </c>
      <c r="D506" s="355">
        <v>0</v>
      </c>
      <c r="E506" s="355">
        <v>0</v>
      </c>
      <c r="F506" s="355">
        <v>0</v>
      </c>
      <c r="G506" s="355">
        <v>0</v>
      </c>
      <c r="H506" s="356">
        <f t="shared" si="163"/>
        <v>0</v>
      </c>
      <c r="I506" s="356">
        <f t="shared" si="164"/>
        <v>0</v>
      </c>
      <c r="J506" s="356">
        <f t="shared" si="165"/>
        <v>0</v>
      </c>
    </row>
    <row r="507" spans="1:10" hidden="1" outlineLevel="1">
      <c r="A507" s="809"/>
      <c r="B507" s="809"/>
      <c r="C507" s="354" t="s">
        <v>657</v>
      </c>
      <c r="D507" s="355">
        <v>0</v>
      </c>
      <c r="E507" s="355">
        <v>0</v>
      </c>
      <c r="F507" s="355">
        <v>0</v>
      </c>
      <c r="G507" s="355">
        <v>0</v>
      </c>
      <c r="H507" s="356">
        <f t="shared" si="163"/>
        <v>0</v>
      </c>
      <c r="I507" s="356">
        <f t="shared" si="164"/>
        <v>0</v>
      </c>
      <c r="J507" s="356">
        <f t="shared" si="165"/>
        <v>0</v>
      </c>
    </row>
    <row r="508" spans="1:10" ht="24" hidden="1" outlineLevel="1">
      <c r="A508" s="809"/>
      <c r="B508" s="809"/>
      <c r="C508" s="354" t="s">
        <v>658</v>
      </c>
      <c r="D508" s="355">
        <v>0</v>
      </c>
      <c r="E508" s="355">
        <v>0</v>
      </c>
      <c r="F508" s="355">
        <v>0</v>
      </c>
      <c r="G508" s="355">
        <v>0</v>
      </c>
      <c r="H508" s="356">
        <f t="shared" si="163"/>
        <v>0</v>
      </c>
      <c r="I508" s="356">
        <f t="shared" si="164"/>
        <v>0</v>
      </c>
      <c r="J508" s="356">
        <f t="shared" si="165"/>
        <v>0</v>
      </c>
    </row>
    <row r="509" spans="1:10" ht="48" hidden="1" outlineLevel="1">
      <c r="A509" s="809"/>
      <c r="B509" s="809"/>
      <c r="C509" s="354" t="s">
        <v>659</v>
      </c>
      <c r="D509" s="355">
        <v>0</v>
      </c>
      <c r="E509" s="355">
        <v>0</v>
      </c>
      <c r="F509" s="355">
        <v>0</v>
      </c>
      <c r="G509" s="355">
        <v>0</v>
      </c>
      <c r="H509" s="356">
        <f t="shared" si="163"/>
        <v>0</v>
      </c>
      <c r="I509" s="356">
        <f t="shared" si="164"/>
        <v>0</v>
      </c>
      <c r="J509" s="356">
        <f t="shared" si="165"/>
        <v>0</v>
      </c>
    </row>
    <row r="510" spans="1:10" hidden="1" outlineLevel="1">
      <c r="A510" s="809"/>
      <c r="B510" s="809" t="s">
        <v>660</v>
      </c>
      <c r="C510" s="354" t="s">
        <v>661</v>
      </c>
      <c r="D510" s="355">
        <v>0</v>
      </c>
      <c r="E510" s="355">
        <v>0</v>
      </c>
      <c r="F510" s="355">
        <v>0</v>
      </c>
      <c r="G510" s="355">
        <v>0</v>
      </c>
      <c r="H510" s="356">
        <f t="shared" si="163"/>
        <v>0</v>
      </c>
      <c r="I510" s="356">
        <f t="shared" si="164"/>
        <v>0</v>
      </c>
      <c r="J510" s="356">
        <f t="shared" si="165"/>
        <v>0</v>
      </c>
    </row>
    <row r="511" spans="1:10" ht="24" hidden="1" outlineLevel="1">
      <c r="A511" s="809"/>
      <c r="B511" s="809"/>
      <c r="C511" s="354" t="s">
        <v>662</v>
      </c>
      <c r="D511" s="355">
        <v>0</v>
      </c>
      <c r="E511" s="355">
        <v>0</v>
      </c>
      <c r="F511" s="355">
        <v>0</v>
      </c>
      <c r="G511" s="355">
        <v>0</v>
      </c>
      <c r="H511" s="356">
        <f t="shared" si="163"/>
        <v>0</v>
      </c>
      <c r="I511" s="356">
        <f t="shared" si="164"/>
        <v>0</v>
      </c>
      <c r="J511" s="356">
        <f t="shared" si="165"/>
        <v>0</v>
      </c>
    </row>
    <row r="512" spans="1:10" ht="24" hidden="1" outlineLevel="1">
      <c r="A512" s="809"/>
      <c r="B512" s="354" t="s">
        <v>663</v>
      </c>
      <c r="C512" s="354" t="s">
        <v>664</v>
      </c>
      <c r="D512" s="355">
        <v>0</v>
      </c>
      <c r="E512" s="355">
        <v>0</v>
      </c>
      <c r="F512" s="355">
        <v>0</v>
      </c>
      <c r="G512" s="355">
        <v>0</v>
      </c>
      <c r="H512" s="356">
        <f t="shared" si="163"/>
        <v>0</v>
      </c>
      <c r="I512" s="356">
        <f t="shared" si="164"/>
        <v>0</v>
      </c>
      <c r="J512" s="356">
        <f t="shared" si="165"/>
        <v>0</v>
      </c>
    </row>
    <row r="513" spans="1:10" ht="17.25" customHeight="1" collapsed="1">
      <c r="A513" s="357"/>
      <c r="B513" s="357"/>
      <c r="C513" s="357"/>
      <c r="D513" s="358"/>
      <c r="E513" s="358"/>
      <c r="F513" s="358"/>
      <c r="G513" s="358"/>
      <c r="H513" s="359"/>
      <c r="I513" s="802" t="s">
        <v>2942</v>
      </c>
      <c r="J513" s="802"/>
    </row>
    <row r="514" spans="1:10" ht="30" customHeight="1">
      <c r="A514" s="719" t="s">
        <v>3052</v>
      </c>
      <c r="B514" s="719"/>
      <c r="C514" s="719"/>
      <c r="D514" s="804" t="s">
        <v>3053</v>
      </c>
      <c r="E514" s="804"/>
      <c r="F514" s="804" t="s">
        <v>3054</v>
      </c>
      <c r="G514" s="804"/>
      <c r="H514" s="805" t="s">
        <v>3055</v>
      </c>
      <c r="I514" s="805"/>
      <c r="J514" s="805"/>
    </row>
    <row r="515" spans="1:10" ht="30" customHeight="1">
      <c r="A515" s="720"/>
      <c r="B515" s="720"/>
      <c r="C515" s="720"/>
      <c r="D515" s="804"/>
      <c r="E515" s="804"/>
      <c r="F515" s="804"/>
      <c r="G515" s="804"/>
      <c r="H515" s="806"/>
      <c r="I515" s="806"/>
      <c r="J515" s="806"/>
    </row>
    <row r="516" spans="1:10" ht="30" customHeight="1">
      <c r="A516" s="773"/>
      <c r="B516" s="773"/>
      <c r="C516" s="773"/>
      <c r="D516" s="350" t="s">
        <v>3027</v>
      </c>
      <c r="E516" s="350" t="s">
        <v>3028</v>
      </c>
      <c r="F516" s="350" t="s">
        <v>3027</v>
      </c>
      <c r="G516" s="350" t="s">
        <v>3028</v>
      </c>
      <c r="H516" s="350" t="s">
        <v>3027</v>
      </c>
      <c r="I516" s="351" t="s">
        <v>3028</v>
      </c>
      <c r="J516" s="351" t="s">
        <v>2924</v>
      </c>
    </row>
    <row r="517" spans="1:10" ht="15" customHeight="1">
      <c r="A517" s="808" t="s">
        <v>665</v>
      </c>
      <c r="B517" s="808"/>
      <c r="C517" s="808"/>
      <c r="D517" s="352">
        <f t="shared" ref="D517:J517" si="166">SUM(D518:D525)</f>
        <v>0</v>
      </c>
      <c r="E517" s="352">
        <f t="shared" si="166"/>
        <v>0</v>
      </c>
      <c r="F517" s="352">
        <f t="shared" si="166"/>
        <v>0</v>
      </c>
      <c r="G517" s="352">
        <f t="shared" si="166"/>
        <v>0</v>
      </c>
      <c r="H517" s="353">
        <f t="shared" si="166"/>
        <v>0</v>
      </c>
      <c r="I517" s="353">
        <f t="shared" si="166"/>
        <v>0</v>
      </c>
      <c r="J517" s="353">
        <f t="shared" si="166"/>
        <v>0</v>
      </c>
    </row>
    <row r="518" spans="1:10" ht="24" hidden="1" outlineLevel="1">
      <c r="A518" s="809" t="s">
        <v>665</v>
      </c>
      <c r="B518" s="809" t="s">
        <v>666</v>
      </c>
      <c r="C518" s="354" t="s">
        <v>667</v>
      </c>
      <c r="D518" s="355">
        <v>0</v>
      </c>
      <c r="E518" s="355">
        <v>0</v>
      </c>
      <c r="F518" s="355">
        <v>0</v>
      </c>
      <c r="G518" s="355">
        <v>0</v>
      </c>
      <c r="H518" s="356">
        <f t="shared" ref="H518:H525" si="167">+D518+F518</f>
        <v>0</v>
      </c>
      <c r="I518" s="356">
        <f t="shared" ref="I518:I525" si="168">+G518+E518</f>
        <v>0</v>
      </c>
      <c r="J518" s="356">
        <f t="shared" ref="J518:J525" si="169">+I518+H518</f>
        <v>0</v>
      </c>
    </row>
    <row r="519" spans="1:10" ht="36" hidden="1" outlineLevel="1">
      <c r="A519" s="809"/>
      <c r="B519" s="809"/>
      <c r="C519" s="354" t="s">
        <v>668</v>
      </c>
      <c r="D519" s="355">
        <v>0</v>
      </c>
      <c r="E519" s="355">
        <v>0</v>
      </c>
      <c r="F519" s="355">
        <v>0</v>
      </c>
      <c r="G519" s="355">
        <v>0</v>
      </c>
      <c r="H519" s="356">
        <f t="shared" si="167"/>
        <v>0</v>
      </c>
      <c r="I519" s="356">
        <f t="shared" si="168"/>
        <v>0</v>
      </c>
      <c r="J519" s="356">
        <f t="shared" si="169"/>
        <v>0</v>
      </c>
    </row>
    <row r="520" spans="1:10" ht="24" hidden="1" outlineLevel="1">
      <c r="A520" s="809"/>
      <c r="B520" s="809"/>
      <c r="C520" s="354" t="s">
        <v>669</v>
      </c>
      <c r="D520" s="355">
        <v>0</v>
      </c>
      <c r="E520" s="355">
        <v>0</v>
      </c>
      <c r="F520" s="355">
        <v>0</v>
      </c>
      <c r="G520" s="355">
        <v>0</v>
      </c>
      <c r="H520" s="356">
        <f t="shared" si="167"/>
        <v>0</v>
      </c>
      <c r="I520" s="356">
        <f t="shared" si="168"/>
        <v>0</v>
      </c>
      <c r="J520" s="356">
        <f t="shared" si="169"/>
        <v>0</v>
      </c>
    </row>
    <row r="521" spans="1:10" ht="24" hidden="1" outlineLevel="1">
      <c r="A521" s="809"/>
      <c r="B521" s="809"/>
      <c r="C521" s="354" t="s">
        <v>670</v>
      </c>
      <c r="D521" s="355">
        <v>0</v>
      </c>
      <c r="E521" s="355">
        <v>0</v>
      </c>
      <c r="F521" s="355">
        <v>0</v>
      </c>
      <c r="G521" s="355">
        <v>0</v>
      </c>
      <c r="H521" s="356">
        <f t="shared" si="167"/>
        <v>0</v>
      </c>
      <c r="I521" s="356">
        <f t="shared" si="168"/>
        <v>0</v>
      </c>
      <c r="J521" s="356">
        <f t="shared" si="169"/>
        <v>0</v>
      </c>
    </row>
    <row r="522" spans="1:10" ht="48" hidden="1" outlineLevel="1">
      <c r="A522" s="809"/>
      <c r="B522" s="809"/>
      <c r="C522" s="354" t="s">
        <v>671</v>
      </c>
      <c r="D522" s="355">
        <v>0</v>
      </c>
      <c r="E522" s="355">
        <v>0</v>
      </c>
      <c r="F522" s="355">
        <v>0</v>
      </c>
      <c r="G522" s="355">
        <v>0</v>
      </c>
      <c r="H522" s="356">
        <f t="shared" si="167"/>
        <v>0</v>
      </c>
      <c r="I522" s="356">
        <f t="shared" si="168"/>
        <v>0</v>
      </c>
      <c r="J522" s="356">
        <f t="shared" si="169"/>
        <v>0</v>
      </c>
    </row>
    <row r="523" spans="1:10" ht="60" hidden="1" outlineLevel="1">
      <c r="A523" s="809"/>
      <c r="B523" s="354" t="s">
        <v>672</v>
      </c>
      <c r="C523" s="354" t="s">
        <v>673</v>
      </c>
      <c r="D523" s="355">
        <v>0</v>
      </c>
      <c r="E523" s="355">
        <v>0</v>
      </c>
      <c r="F523" s="355">
        <v>0</v>
      </c>
      <c r="G523" s="355">
        <v>0</v>
      </c>
      <c r="H523" s="356">
        <f t="shared" si="167"/>
        <v>0</v>
      </c>
      <c r="I523" s="356">
        <f t="shared" si="168"/>
        <v>0</v>
      </c>
      <c r="J523" s="356">
        <f t="shared" si="169"/>
        <v>0</v>
      </c>
    </row>
    <row r="524" spans="1:10" ht="36" hidden="1" outlineLevel="1">
      <c r="A524" s="809"/>
      <c r="B524" s="354" t="s">
        <v>674</v>
      </c>
      <c r="C524" s="354" t="s">
        <v>675</v>
      </c>
      <c r="D524" s="355">
        <v>0</v>
      </c>
      <c r="E524" s="355">
        <v>0</v>
      </c>
      <c r="F524" s="355">
        <v>0</v>
      </c>
      <c r="G524" s="355">
        <v>0</v>
      </c>
      <c r="H524" s="356">
        <f t="shared" si="167"/>
        <v>0</v>
      </c>
      <c r="I524" s="356">
        <f t="shared" si="168"/>
        <v>0</v>
      </c>
      <c r="J524" s="356">
        <f t="shared" si="169"/>
        <v>0</v>
      </c>
    </row>
    <row r="525" spans="1:10" ht="36" hidden="1" outlineLevel="1">
      <c r="A525" s="809"/>
      <c r="B525" s="354" t="s">
        <v>676</v>
      </c>
      <c r="C525" s="354" t="s">
        <v>677</v>
      </c>
      <c r="D525" s="355">
        <v>0</v>
      </c>
      <c r="E525" s="355">
        <v>0</v>
      </c>
      <c r="F525" s="355">
        <v>0</v>
      </c>
      <c r="G525" s="355">
        <v>0</v>
      </c>
      <c r="H525" s="356">
        <f t="shared" si="167"/>
        <v>0</v>
      </c>
      <c r="I525" s="356">
        <f t="shared" si="168"/>
        <v>0</v>
      </c>
      <c r="J525" s="356">
        <f t="shared" si="169"/>
        <v>0</v>
      </c>
    </row>
    <row r="526" spans="1:10" ht="15" customHeight="1" collapsed="1">
      <c r="A526" s="808" t="s">
        <v>678</v>
      </c>
      <c r="B526" s="808"/>
      <c r="C526" s="808"/>
      <c r="D526" s="352">
        <f t="shared" ref="D526:J526" si="170">+D527+D528+D529</f>
        <v>0</v>
      </c>
      <c r="E526" s="352">
        <f t="shared" si="170"/>
        <v>0</v>
      </c>
      <c r="F526" s="352">
        <f t="shared" si="170"/>
        <v>0</v>
      </c>
      <c r="G526" s="352">
        <f t="shared" si="170"/>
        <v>0</v>
      </c>
      <c r="H526" s="353">
        <f t="shared" si="170"/>
        <v>0</v>
      </c>
      <c r="I526" s="353">
        <f t="shared" si="170"/>
        <v>0</v>
      </c>
      <c r="J526" s="353">
        <f t="shared" si="170"/>
        <v>0</v>
      </c>
    </row>
    <row r="527" spans="1:10" ht="36" hidden="1" outlineLevel="1">
      <c r="A527" s="809" t="s">
        <v>678</v>
      </c>
      <c r="B527" s="354" t="s">
        <v>679</v>
      </c>
      <c r="C527" s="354" t="s">
        <v>680</v>
      </c>
      <c r="D527" s="355">
        <v>0</v>
      </c>
      <c r="E527" s="355">
        <v>0</v>
      </c>
      <c r="F527" s="355">
        <v>0</v>
      </c>
      <c r="G527" s="355">
        <v>0</v>
      </c>
      <c r="H527" s="356">
        <f t="shared" ref="H527:H529" si="171">+D527+F527</f>
        <v>0</v>
      </c>
      <c r="I527" s="356">
        <f t="shared" ref="I527:I529" si="172">+G527+E527</f>
        <v>0</v>
      </c>
      <c r="J527" s="356">
        <f t="shared" ref="J527:J529" si="173">+I527+H527</f>
        <v>0</v>
      </c>
    </row>
    <row r="528" spans="1:10" ht="24" hidden="1" outlineLevel="1">
      <c r="A528" s="809"/>
      <c r="B528" s="809" t="s">
        <v>681</v>
      </c>
      <c r="C528" s="354" t="s">
        <v>682</v>
      </c>
      <c r="D528" s="355">
        <v>0</v>
      </c>
      <c r="E528" s="355">
        <v>0</v>
      </c>
      <c r="F528" s="355">
        <v>0</v>
      </c>
      <c r="G528" s="355">
        <v>0</v>
      </c>
      <c r="H528" s="356">
        <f t="shared" si="171"/>
        <v>0</v>
      </c>
      <c r="I528" s="356">
        <f t="shared" si="172"/>
        <v>0</v>
      </c>
      <c r="J528" s="356">
        <f t="shared" si="173"/>
        <v>0</v>
      </c>
    </row>
    <row r="529" spans="1:10" hidden="1" outlineLevel="1">
      <c r="A529" s="809"/>
      <c r="B529" s="809"/>
      <c r="C529" s="354" t="s">
        <v>683</v>
      </c>
      <c r="D529" s="355">
        <v>0</v>
      </c>
      <c r="E529" s="355">
        <v>0</v>
      </c>
      <c r="F529" s="355">
        <v>0</v>
      </c>
      <c r="G529" s="355">
        <v>0</v>
      </c>
      <c r="H529" s="356">
        <f t="shared" si="171"/>
        <v>0</v>
      </c>
      <c r="I529" s="356">
        <f t="shared" si="172"/>
        <v>0</v>
      </c>
      <c r="J529" s="356">
        <f t="shared" si="173"/>
        <v>0</v>
      </c>
    </row>
    <row r="530" spans="1:10" ht="15" customHeight="1" collapsed="1">
      <c r="A530" s="808" t="s">
        <v>684</v>
      </c>
      <c r="B530" s="808"/>
      <c r="C530" s="808"/>
      <c r="D530" s="352">
        <f t="shared" ref="D530:J530" si="174">SUM(D531:D537)</f>
        <v>14</v>
      </c>
      <c r="E530" s="352">
        <f t="shared" si="174"/>
        <v>0</v>
      </c>
      <c r="F530" s="352">
        <f t="shared" si="174"/>
        <v>5</v>
      </c>
      <c r="G530" s="352">
        <f t="shared" si="174"/>
        <v>0</v>
      </c>
      <c r="H530" s="353">
        <f t="shared" si="174"/>
        <v>19</v>
      </c>
      <c r="I530" s="353">
        <f t="shared" si="174"/>
        <v>0</v>
      </c>
      <c r="J530" s="353">
        <f t="shared" si="174"/>
        <v>19</v>
      </c>
    </row>
    <row r="531" spans="1:10" hidden="1" outlineLevel="1">
      <c r="A531" s="809" t="s">
        <v>684</v>
      </c>
      <c r="B531" s="809" t="s">
        <v>685</v>
      </c>
      <c r="C531" s="354" t="s">
        <v>686</v>
      </c>
      <c r="D531" s="355">
        <v>14</v>
      </c>
      <c r="E531" s="355">
        <v>0</v>
      </c>
      <c r="F531" s="355">
        <v>5</v>
      </c>
      <c r="G531" s="355">
        <v>0</v>
      </c>
      <c r="H531" s="356">
        <f t="shared" ref="H531:H537" si="175">+D531+F531</f>
        <v>19</v>
      </c>
      <c r="I531" s="356">
        <f t="shared" ref="I531:I537" si="176">+G531+E531</f>
        <v>0</v>
      </c>
      <c r="J531" s="356">
        <f t="shared" ref="J531:J537" si="177">+I531+H531</f>
        <v>19</v>
      </c>
    </row>
    <row r="532" spans="1:10" ht="36" hidden="1" outlineLevel="1">
      <c r="A532" s="809"/>
      <c r="B532" s="809"/>
      <c r="C532" s="354" t="s">
        <v>687</v>
      </c>
      <c r="D532" s="355">
        <v>0</v>
      </c>
      <c r="E532" s="355">
        <v>0</v>
      </c>
      <c r="F532" s="355">
        <v>0</v>
      </c>
      <c r="G532" s="355">
        <v>0</v>
      </c>
      <c r="H532" s="356">
        <f t="shared" si="175"/>
        <v>0</v>
      </c>
      <c r="I532" s="356">
        <f t="shared" si="176"/>
        <v>0</v>
      </c>
      <c r="J532" s="356">
        <f t="shared" si="177"/>
        <v>0</v>
      </c>
    </row>
    <row r="533" spans="1:10" ht="24" hidden="1" outlineLevel="1">
      <c r="A533" s="809"/>
      <c r="B533" s="809" t="s">
        <v>688</v>
      </c>
      <c r="C533" s="354" t="s">
        <v>689</v>
      </c>
      <c r="D533" s="355">
        <v>0</v>
      </c>
      <c r="E533" s="355">
        <v>0</v>
      </c>
      <c r="F533" s="355">
        <v>0</v>
      </c>
      <c r="G533" s="355">
        <v>0</v>
      </c>
      <c r="H533" s="356">
        <f t="shared" si="175"/>
        <v>0</v>
      </c>
      <c r="I533" s="356">
        <f t="shared" si="176"/>
        <v>0</v>
      </c>
      <c r="J533" s="356">
        <f t="shared" si="177"/>
        <v>0</v>
      </c>
    </row>
    <row r="534" spans="1:10" ht="24" hidden="1" outlineLevel="1">
      <c r="A534" s="809"/>
      <c r="B534" s="809"/>
      <c r="C534" s="354" t="s">
        <v>690</v>
      </c>
      <c r="D534" s="355">
        <v>0</v>
      </c>
      <c r="E534" s="355">
        <v>0</v>
      </c>
      <c r="F534" s="355">
        <v>0</v>
      </c>
      <c r="G534" s="355">
        <v>0</v>
      </c>
      <c r="H534" s="356">
        <f t="shared" si="175"/>
        <v>0</v>
      </c>
      <c r="I534" s="356">
        <f t="shared" si="176"/>
        <v>0</v>
      </c>
      <c r="J534" s="356">
        <f t="shared" si="177"/>
        <v>0</v>
      </c>
    </row>
    <row r="535" spans="1:10" ht="24" hidden="1" outlineLevel="1">
      <c r="A535" s="809"/>
      <c r="B535" s="809"/>
      <c r="C535" s="354" t="s">
        <v>691</v>
      </c>
      <c r="D535" s="355">
        <v>0</v>
      </c>
      <c r="E535" s="355">
        <v>0</v>
      </c>
      <c r="F535" s="355">
        <v>0</v>
      </c>
      <c r="G535" s="355">
        <v>0</v>
      </c>
      <c r="H535" s="356">
        <f t="shared" si="175"/>
        <v>0</v>
      </c>
      <c r="I535" s="356">
        <f t="shared" si="176"/>
        <v>0</v>
      </c>
      <c r="J535" s="356">
        <f t="shared" si="177"/>
        <v>0</v>
      </c>
    </row>
    <row r="536" spans="1:10" ht="24" hidden="1" outlineLevel="1">
      <c r="A536" s="809"/>
      <c r="B536" s="809"/>
      <c r="C536" s="354" t="s">
        <v>692</v>
      </c>
      <c r="D536" s="355">
        <v>0</v>
      </c>
      <c r="E536" s="355">
        <v>0</v>
      </c>
      <c r="F536" s="355">
        <v>0</v>
      </c>
      <c r="G536" s="355">
        <v>0</v>
      </c>
      <c r="H536" s="356">
        <f t="shared" si="175"/>
        <v>0</v>
      </c>
      <c r="I536" s="356">
        <f t="shared" si="176"/>
        <v>0</v>
      </c>
      <c r="J536" s="356">
        <f t="shared" si="177"/>
        <v>0</v>
      </c>
    </row>
    <row r="537" spans="1:10" ht="24" hidden="1" outlineLevel="1">
      <c r="A537" s="809"/>
      <c r="B537" s="809"/>
      <c r="C537" s="354" t="s">
        <v>693</v>
      </c>
      <c r="D537" s="355">
        <v>0</v>
      </c>
      <c r="E537" s="355">
        <v>0</v>
      </c>
      <c r="F537" s="355">
        <v>0</v>
      </c>
      <c r="G537" s="355">
        <v>0</v>
      </c>
      <c r="H537" s="356">
        <f t="shared" si="175"/>
        <v>0</v>
      </c>
      <c r="I537" s="356">
        <f t="shared" si="176"/>
        <v>0</v>
      </c>
      <c r="J537" s="356">
        <f t="shared" si="177"/>
        <v>0</v>
      </c>
    </row>
    <row r="538" spans="1:10" ht="15" customHeight="1" collapsed="1">
      <c r="A538" s="808" t="s">
        <v>694</v>
      </c>
      <c r="B538" s="808"/>
      <c r="C538" s="808"/>
      <c r="D538" s="352">
        <f t="shared" ref="D538:J538" si="178">+D539+D540</f>
        <v>0</v>
      </c>
      <c r="E538" s="352">
        <f t="shared" si="178"/>
        <v>0</v>
      </c>
      <c r="F538" s="352">
        <f t="shared" si="178"/>
        <v>0</v>
      </c>
      <c r="G538" s="352">
        <f t="shared" si="178"/>
        <v>0</v>
      </c>
      <c r="H538" s="353">
        <f t="shared" si="178"/>
        <v>0</v>
      </c>
      <c r="I538" s="353">
        <f t="shared" si="178"/>
        <v>0</v>
      </c>
      <c r="J538" s="353">
        <f t="shared" si="178"/>
        <v>0</v>
      </c>
    </row>
    <row r="539" spans="1:10" ht="72" hidden="1" outlineLevel="1">
      <c r="A539" s="809" t="s">
        <v>694</v>
      </c>
      <c r="B539" s="354" t="s">
        <v>695</v>
      </c>
      <c r="C539" s="354" t="s">
        <v>696</v>
      </c>
      <c r="D539" s="355">
        <v>0</v>
      </c>
      <c r="E539" s="355">
        <v>0</v>
      </c>
      <c r="F539" s="355">
        <v>0</v>
      </c>
      <c r="G539" s="355">
        <v>0</v>
      </c>
      <c r="H539" s="356">
        <f t="shared" ref="H539:H540" si="179">+D539+F539</f>
        <v>0</v>
      </c>
      <c r="I539" s="356">
        <f t="shared" ref="I539:I540" si="180">+G539+E539</f>
        <v>0</v>
      </c>
      <c r="J539" s="356">
        <f t="shared" ref="J539:J540" si="181">+I539+H539</f>
        <v>0</v>
      </c>
    </row>
    <row r="540" spans="1:10" ht="48" hidden="1" outlineLevel="1">
      <c r="A540" s="809"/>
      <c r="B540" s="354" t="s">
        <v>697</v>
      </c>
      <c r="C540" s="354" t="s">
        <v>698</v>
      </c>
      <c r="D540" s="355">
        <v>0</v>
      </c>
      <c r="E540" s="355">
        <v>0</v>
      </c>
      <c r="F540" s="355">
        <v>0</v>
      </c>
      <c r="G540" s="355">
        <v>0</v>
      </c>
      <c r="H540" s="356">
        <f t="shared" si="179"/>
        <v>0</v>
      </c>
      <c r="I540" s="356">
        <f t="shared" si="180"/>
        <v>0</v>
      </c>
      <c r="J540" s="356">
        <f t="shared" si="181"/>
        <v>0</v>
      </c>
    </row>
    <row r="541" spans="1:10" ht="15" customHeight="1" collapsed="1">
      <c r="A541" s="808" t="s">
        <v>699</v>
      </c>
      <c r="B541" s="808"/>
      <c r="C541" s="808"/>
      <c r="D541" s="352">
        <f t="shared" ref="D541:J541" si="182">SUM(D542:D545)</f>
        <v>0</v>
      </c>
      <c r="E541" s="352">
        <f t="shared" si="182"/>
        <v>0</v>
      </c>
      <c r="F541" s="352">
        <f t="shared" si="182"/>
        <v>0</v>
      </c>
      <c r="G541" s="352">
        <f t="shared" si="182"/>
        <v>0</v>
      </c>
      <c r="H541" s="353">
        <f t="shared" si="182"/>
        <v>0</v>
      </c>
      <c r="I541" s="353">
        <f t="shared" si="182"/>
        <v>0</v>
      </c>
      <c r="J541" s="353">
        <f t="shared" si="182"/>
        <v>0</v>
      </c>
    </row>
    <row r="542" spans="1:10" ht="48" hidden="1" outlineLevel="1">
      <c r="A542" s="809" t="s">
        <v>699</v>
      </c>
      <c r="B542" s="354" t="s">
        <v>700</v>
      </c>
      <c r="C542" s="354" t="s">
        <v>701</v>
      </c>
      <c r="D542" s="355">
        <v>0</v>
      </c>
      <c r="E542" s="355">
        <v>0</v>
      </c>
      <c r="F542" s="355">
        <v>0</v>
      </c>
      <c r="G542" s="355">
        <v>0</v>
      </c>
      <c r="H542" s="356">
        <f t="shared" ref="H542:H545" si="183">+D542+F542</f>
        <v>0</v>
      </c>
      <c r="I542" s="356">
        <f t="shared" ref="I542:I545" si="184">+G542+E542</f>
        <v>0</v>
      </c>
      <c r="J542" s="356">
        <f t="shared" ref="J542:J545" si="185">+I542+H542</f>
        <v>0</v>
      </c>
    </row>
    <row r="543" spans="1:10" ht="60" hidden="1" outlineLevel="1">
      <c r="A543" s="809"/>
      <c r="B543" s="354" t="s">
        <v>702</v>
      </c>
      <c r="C543" s="354" t="s">
        <v>703</v>
      </c>
      <c r="D543" s="355">
        <v>0</v>
      </c>
      <c r="E543" s="355">
        <v>0</v>
      </c>
      <c r="F543" s="355">
        <v>0</v>
      </c>
      <c r="G543" s="355">
        <v>0</v>
      </c>
      <c r="H543" s="356">
        <f t="shared" si="183"/>
        <v>0</v>
      </c>
      <c r="I543" s="356">
        <f t="shared" si="184"/>
        <v>0</v>
      </c>
      <c r="J543" s="356">
        <f t="shared" si="185"/>
        <v>0</v>
      </c>
    </row>
    <row r="544" spans="1:10" ht="84" hidden="1" outlineLevel="1">
      <c r="A544" s="809"/>
      <c r="B544" s="354" t="s">
        <v>704</v>
      </c>
      <c r="C544" s="354" t="s">
        <v>705</v>
      </c>
      <c r="D544" s="355">
        <v>0</v>
      </c>
      <c r="E544" s="355">
        <v>0</v>
      </c>
      <c r="F544" s="355">
        <v>0</v>
      </c>
      <c r="G544" s="355">
        <v>0</v>
      </c>
      <c r="H544" s="356">
        <f t="shared" si="183"/>
        <v>0</v>
      </c>
      <c r="I544" s="356">
        <f t="shared" si="184"/>
        <v>0</v>
      </c>
      <c r="J544" s="356">
        <f t="shared" si="185"/>
        <v>0</v>
      </c>
    </row>
    <row r="545" spans="1:10" ht="36" hidden="1" outlineLevel="1">
      <c r="A545" s="809"/>
      <c r="B545" s="354" t="s">
        <v>706</v>
      </c>
      <c r="C545" s="354" t="s">
        <v>707</v>
      </c>
      <c r="D545" s="355">
        <v>0</v>
      </c>
      <c r="E545" s="355">
        <v>0</v>
      </c>
      <c r="F545" s="355">
        <v>0</v>
      </c>
      <c r="G545" s="355">
        <v>0</v>
      </c>
      <c r="H545" s="356">
        <f t="shared" si="183"/>
        <v>0</v>
      </c>
      <c r="I545" s="356">
        <f t="shared" si="184"/>
        <v>0</v>
      </c>
      <c r="J545" s="356">
        <f t="shared" si="185"/>
        <v>0</v>
      </c>
    </row>
    <row r="546" spans="1:10" ht="15" customHeight="1" collapsed="1">
      <c r="A546" s="808" t="s">
        <v>708</v>
      </c>
      <c r="B546" s="808"/>
      <c r="C546" s="808"/>
      <c r="D546" s="352">
        <f t="shared" ref="D546:J546" si="186">SUM(D547:D550)</f>
        <v>0</v>
      </c>
      <c r="E546" s="352">
        <f t="shared" si="186"/>
        <v>0</v>
      </c>
      <c r="F546" s="352">
        <f t="shared" si="186"/>
        <v>0</v>
      </c>
      <c r="G546" s="352">
        <f t="shared" si="186"/>
        <v>0</v>
      </c>
      <c r="H546" s="353">
        <f t="shared" si="186"/>
        <v>0</v>
      </c>
      <c r="I546" s="353">
        <f t="shared" si="186"/>
        <v>0</v>
      </c>
      <c r="J546" s="353">
        <f t="shared" si="186"/>
        <v>0</v>
      </c>
    </row>
    <row r="547" spans="1:10" ht="72" hidden="1" outlineLevel="1">
      <c r="A547" s="809" t="s">
        <v>708</v>
      </c>
      <c r="B547" s="354" t="s">
        <v>709</v>
      </c>
      <c r="C547" s="354" t="s">
        <v>710</v>
      </c>
      <c r="D547" s="355">
        <v>0</v>
      </c>
      <c r="E547" s="355">
        <v>0</v>
      </c>
      <c r="F547" s="355">
        <v>0</v>
      </c>
      <c r="G547" s="355">
        <v>0</v>
      </c>
      <c r="H547" s="356">
        <f t="shared" ref="H547:H550" si="187">+D547+F547</f>
        <v>0</v>
      </c>
      <c r="I547" s="356">
        <f t="shared" ref="I547:I550" si="188">+G547+E547</f>
        <v>0</v>
      </c>
      <c r="J547" s="356">
        <f t="shared" ref="J547:J550" si="189">+I547+H547</f>
        <v>0</v>
      </c>
    </row>
    <row r="548" spans="1:10" ht="36" hidden="1" outlineLevel="1">
      <c r="A548" s="809"/>
      <c r="B548" s="809" t="s">
        <v>711</v>
      </c>
      <c r="C548" s="354" t="s">
        <v>712</v>
      </c>
      <c r="D548" s="355">
        <v>0</v>
      </c>
      <c r="E548" s="355">
        <v>0</v>
      </c>
      <c r="F548" s="355">
        <v>0</v>
      </c>
      <c r="G548" s="355">
        <v>0</v>
      </c>
      <c r="H548" s="356">
        <f t="shared" si="187"/>
        <v>0</v>
      </c>
      <c r="I548" s="356">
        <f t="shared" si="188"/>
        <v>0</v>
      </c>
      <c r="J548" s="356">
        <f t="shared" si="189"/>
        <v>0</v>
      </c>
    </row>
    <row r="549" spans="1:10" ht="24" hidden="1" outlineLevel="1">
      <c r="A549" s="809"/>
      <c r="B549" s="809"/>
      <c r="C549" s="354" t="s">
        <v>713</v>
      </c>
      <c r="D549" s="355">
        <v>0</v>
      </c>
      <c r="E549" s="355">
        <v>0</v>
      </c>
      <c r="F549" s="355">
        <v>0</v>
      </c>
      <c r="G549" s="355">
        <v>0</v>
      </c>
      <c r="H549" s="356">
        <f t="shared" si="187"/>
        <v>0</v>
      </c>
      <c r="I549" s="356">
        <f t="shared" si="188"/>
        <v>0</v>
      </c>
      <c r="J549" s="356">
        <f t="shared" si="189"/>
        <v>0</v>
      </c>
    </row>
    <row r="550" spans="1:10" ht="36" hidden="1" outlineLevel="1">
      <c r="A550" s="809"/>
      <c r="B550" s="354" t="s">
        <v>714</v>
      </c>
      <c r="C550" s="354" t="s">
        <v>715</v>
      </c>
      <c r="D550" s="355">
        <v>0</v>
      </c>
      <c r="E550" s="355">
        <v>0</v>
      </c>
      <c r="F550" s="355">
        <v>0</v>
      </c>
      <c r="G550" s="355">
        <v>0</v>
      </c>
      <c r="H550" s="356">
        <f t="shared" si="187"/>
        <v>0</v>
      </c>
      <c r="I550" s="356">
        <f t="shared" si="188"/>
        <v>0</v>
      </c>
      <c r="J550" s="356">
        <f t="shared" si="189"/>
        <v>0</v>
      </c>
    </row>
    <row r="551" spans="1:10" ht="15" customHeight="1" collapsed="1">
      <c r="A551" s="808" t="s">
        <v>716</v>
      </c>
      <c r="B551" s="808"/>
      <c r="C551" s="808"/>
      <c r="D551" s="352">
        <f t="shared" ref="D551:J551" si="190">SUM(D552:D558)</f>
        <v>0</v>
      </c>
      <c r="E551" s="352">
        <f t="shared" si="190"/>
        <v>0</v>
      </c>
      <c r="F551" s="352">
        <f t="shared" si="190"/>
        <v>0</v>
      </c>
      <c r="G551" s="352">
        <f t="shared" si="190"/>
        <v>0</v>
      </c>
      <c r="H551" s="353">
        <f t="shared" si="190"/>
        <v>0</v>
      </c>
      <c r="I551" s="353">
        <f t="shared" si="190"/>
        <v>0</v>
      </c>
      <c r="J551" s="353">
        <f t="shared" si="190"/>
        <v>0</v>
      </c>
    </row>
    <row r="552" spans="1:10" hidden="1" outlineLevel="1">
      <c r="A552" s="809" t="s">
        <v>716</v>
      </c>
      <c r="B552" s="809" t="s">
        <v>717</v>
      </c>
      <c r="C552" s="354" t="s">
        <v>718</v>
      </c>
      <c r="D552" s="355">
        <v>0</v>
      </c>
      <c r="E552" s="355">
        <v>0</v>
      </c>
      <c r="F552" s="355">
        <v>0</v>
      </c>
      <c r="G552" s="355">
        <v>0</v>
      </c>
      <c r="H552" s="356">
        <f t="shared" ref="H552:H558" si="191">+D552+F552</f>
        <v>0</v>
      </c>
      <c r="I552" s="356">
        <f t="shared" ref="I552:I558" si="192">+G552+E552</f>
        <v>0</v>
      </c>
      <c r="J552" s="356">
        <f t="shared" ref="J552:J558" si="193">+I552+H552</f>
        <v>0</v>
      </c>
    </row>
    <row r="553" spans="1:10" ht="24" hidden="1" outlineLevel="1">
      <c r="A553" s="809"/>
      <c r="B553" s="809"/>
      <c r="C553" s="354" t="s">
        <v>719</v>
      </c>
      <c r="D553" s="355">
        <v>0</v>
      </c>
      <c r="E553" s="355">
        <v>0</v>
      </c>
      <c r="F553" s="355">
        <v>0</v>
      </c>
      <c r="G553" s="355">
        <v>0</v>
      </c>
      <c r="H553" s="356">
        <f t="shared" si="191"/>
        <v>0</v>
      </c>
      <c r="I553" s="356">
        <f t="shared" si="192"/>
        <v>0</v>
      </c>
      <c r="J553" s="356">
        <f t="shared" si="193"/>
        <v>0</v>
      </c>
    </row>
    <row r="554" spans="1:10" hidden="1" outlineLevel="1">
      <c r="A554" s="809"/>
      <c r="B554" s="809"/>
      <c r="C554" s="354" t="s">
        <v>720</v>
      </c>
      <c r="D554" s="355">
        <v>0</v>
      </c>
      <c r="E554" s="355">
        <v>0</v>
      </c>
      <c r="F554" s="355">
        <v>0</v>
      </c>
      <c r="G554" s="355">
        <v>0</v>
      </c>
      <c r="H554" s="356">
        <f t="shared" si="191"/>
        <v>0</v>
      </c>
      <c r="I554" s="356">
        <f t="shared" si="192"/>
        <v>0</v>
      </c>
      <c r="J554" s="356">
        <f t="shared" si="193"/>
        <v>0</v>
      </c>
    </row>
    <row r="555" spans="1:10" ht="24" hidden="1" outlineLevel="1">
      <c r="A555" s="809"/>
      <c r="B555" s="809"/>
      <c r="C555" s="354" t="s">
        <v>721</v>
      </c>
      <c r="D555" s="355">
        <v>0</v>
      </c>
      <c r="E555" s="355">
        <v>0</v>
      </c>
      <c r="F555" s="355">
        <v>0</v>
      </c>
      <c r="G555" s="355">
        <v>0</v>
      </c>
      <c r="H555" s="356">
        <f t="shared" si="191"/>
        <v>0</v>
      </c>
      <c r="I555" s="356">
        <f t="shared" si="192"/>
        <v>0</v>
      </c>
      <c r="J555" s="356">
        <f t="shared" si="193"/>
        <v>0</v>
      </c>
    </row>
    <row r="556" spans="1:10" hidden="1" outlineLevel="1">
      <c r="A556" s="809"/>
      <c r="B556" s="809"/>
      <c r="C556" s="354" t="s">
        <v>722</v>
      </c>
      <c r="D556" s="355">
        <v>0</v>
      </c>
      <c r="E556" s="355">
        <v>0</v>
      </c>
      <c r="F556" s="355">
        <v>0</v>
      </c>
      <c r="G556" s="355">
        <v>0</v>
      </c>
      <c r="H556" s="356">
        <f t="shared" si="191"/>
        <v>0</v>
      </c>
      <c r="I556" s="356">
        <f t="shared" si="192"/>
        <v>0</v>
      </c>
      <c r="J556" s="356">
        <f t="shared" si="193"/>
        <v>0</v>
      </c>
    </row>
    <row r="557" spans="1:10" ht="24" hidden="1" outlineLevel="1">
      <c r="A557" s="809"/>
      <c r="B557" s="809" t="s">
        <v>723</v>
      </c>
      <c r="C557" s="354" t="s">
        <v>724</v>
      </c>
      <c r="D557" s="355">
        <v>0</v>
      </c>
      <c r="E557" s="355">
        <v>0</v>
      </c>
      <c r="F557" s="355">
        <v>0</v>
      </c>
      <c r="G557" s="355">
        <v>0</v>
      </c>
      <c r="H557" s="356">
        <f t="shared" si="191"/>
        <v>0</v>
      </c>
      <c r="I557" s="356">
        <f t="shared" si="192"/>
        <v>0</v>
      </c>
      <c r="J557" s="356">
        <f t="shared" si="193"/>
        <v>0</v>
      </c>
    </row>
    <row r="558" spans="1:10" ht="24" hidden="1" outlineLevel="1">
      <c r="A558" s="809"/>
      <c r="B558" s="809"/>
      <c r="C558" s="354" t="s">
        <v>725</v>
      </c>
      <c r="D558" s="355">
        <v>0</v>
      </c>
      <c r="E558" s="355">
        <v>0</v>
      </c>
      <c r="F558" s="355">
        <v>0</v>
      </c>
      <c r="G558" s="355">
        <v>0</v>
      </c>
      <c r="H558" s="356">
        <f t="shared" si="191"/>
        <v>0</v>
      </c>
      <c r="I558" s="356">
        <f t="shared" si="192"/>
        <v>0</v>
      </c>
      <c r="J558" s="356">
        <f t="shared" si="193"/>
        <v>0</v>
      </c>
    </row>
    <row r="559" spans="1:10" ht="21" customHeight="1" collapsed="1">
      <c r="A559" s="808" t="s">
        <v>726</v>
      </c>
      <c r="B559" s="808"/>
      <c r="C559" s="808"/>
      <c r="D559" s="352">
        <f t="shared" ref="D559:J559" si="194">SUM(D560:D564)</f>
        <v>0</v>
      </c>
      <c r="E559" s="352">
        <f t="shared" si="194"/>
        <v>0</v>
      </c>
      <c r="F559" s="352">
        <f t="shared" si="194"/>
        <v>0</v>
      </c>
      <c r="G559" s="352">
        <f t="shared" si="194"/>
        <v>0</v>
      </c>
      <c r="H559" s="353">
        <f t="shared" si="194"/>
        <v>0</v>
      </c>
      <c r="I559" s="353">
        <f t="shared" si="194"/>
        <v>0</v>
      </c>
      <c r="J559" s="353">
        <f t="shared" si="194"/>
        <v>0</v>
      </c>
    </row>
    <row r="560" spans="1:10" ht="36" hidden="1" outlineLevel="1">
      <c r="A560" s="809" t="s">
        <v>726</v>
      </c>
      <c r="B560" s="809" t="s">
        <v>727</v>
      </c>
      <c r="C560" s="354" t="s">
        <v>728</v>
      </c>
      <c r="D560" s="355">
        <v>0</v>
      </c>
      <c r="E560" s="355">
        <v>0</v>
      </c>
      <c r="F560" s="355">
        <v>0</v>
      </c>
      <c r="G560" s="355">
        <v>0</v>
      </c>
      <c r="H560" s="356">
        <f t="shared" ref="H560:H564" si="195">+D560+F560</f>
        <v>0</v>
      </c>
      <c r="I560" s="356">
        <f t="shared" ref="I560:I564" si="196">+G560+E560</f>
        <v>0</v>
      </c>
      <c r="J560" s="356">
        <f t="shared" ref="J560:J564" si="197">+I560+H560</f>
        <v>0</v>
      </c>
    </row>
    <row r="561" spans="1:10" ht="36" hidden="1" outlineLevel="1">
      <c r="A561" s="809"/>
      <c r="B561" s="809"/>
      <c r="C561" s="354" t="s">
        <v>729</v>
      </c>
      <c r="D561" s="355">
        <v>0</v>
      </c>
      <c r="E561" s="355">
        <v>0</v>
      </c>
      <c r="F561" s="355">
        <v>0</v>
      </c>
      <c r="G561" s="355">
        <v>0</v>
      </c>
      <c r="H561" s="356">
        <f t="shared" si="195"/>
        <v>0</v>
      </c>
      <c r="I561" s="356">
        <f t="shared" si="196"/>
        <v>0</v>
      </c>
      <c r="J561" s="356">
        <f t="shared" si="197"/>
        <v>0</v>
      </c>
    </row>
    <row r="562" spans="1:10" ht="36" hidden="1" outlineLevel="1">
      <c r="A562" s="809"/>
      <c r="B562" s="809"/>
      <c r="C562" s="354" t="s">
        <v>730</v>
      </c>
      <c r="D562" s="355">
        <v>0</v>
      </c>
      <c r="E562" s="355">
        <v>0</v>
      </c>
      <c r="F562" s="355">
        <v>0</v>
      </c>
      <c r="G562" s="355">
        <v>0</v>
      </c>
      <c r="H562" s="356">
        <f t="shared" si="195"/>
        <v>0</v>
      </c>
      <c r="I562" s="356">
        <f t="shared" si="196"/>
        <v>0</v>
      </c>
      <c r="J562" s="356">
        <f t="shared" si="197"/>
        <v>0</v>
      </c>
    </row>
    <row r="563" spans="1:10" ht="24" hidden="1" outlineLevel="1">
      <c r="A563" s="809"/>
      <c r="B563" s="809"/>
      <c r="C563" s="354" t="s">
        <v>731</v>
      </c>
      <c r="D563" s="355">
        <v>0</v>
      </c>
      <c r="E563" s="355">
        <v>0</v>
      </c>
      <c r="F563" s="355">
        <v>0</v>
      </c>
      <c r="G563" s="355">
        <v>0</v>
      </c>
      <c r="H563" s="356">
        <f t="shared" si="195"/>
        <v>0</v>
      </c>
      <c r="I563" s="356">
        <f t="shared" si="196"/>
        <v>0</v>
      </c>
      <c r="J563" s="356">
        <f t="shared" si="197"/>
        <v>0</v>
      </c>
    </row>
    <row r="564" spans="1:10" ht="48" hidden="1" outlineLevel="1">
      <c r="A564" s="809"/>
      <c r="B564" s="354" t="s">
        <v>732</v>
      </c>
      <c r="C564" s="354" t="s">
        <v>733</v>
      </c>
      <c r="D564" s="355">
        <v>0</v>
      </c>
      <c r="E564" s="355">
        <v>0</v>
      </c>
      <c r="F564" s="355">
        <v>0</v>
      </c>
      <c r="G564" s="355">
        <v>0</v>
      </c>
      <c r="H564" s="356">
        <f t="shared" si="195"/>
        <v>0</v>
      </c>
      <c r="I564" s="356">
        <f t="shared" si="196"/>
        <v>0</v>
      </c>
      <c r="J564" s="356">
        <f t="shared" si="197"/>
        <v>0</v>
      </c>
    </row>
    <row r="565" spans="1:10" ht="15" customHeight="1" collapsed="1">
      <c r="A565" s="808" t="s">
        <v>734</v>
      </c>
      <c r="B565" s="808"/>
      <c r="C565" s="808"/>
      <c r="D565" s="352">
        <f t="shared" ref="D565:J565" si="198">+D566+D567</f>
        <v>0</v>
      </c>
      <c r="E565" s="352">
        <f t="shared" si="198"/>
        <v>0</v>
      </c>
      <c r="F565" s="352">
        <f t="shared" si="198"/>
        <v>0</v>
      </c>
      <c r="G565" s="352">
        <f t="shared" si="198"/>
        <v>0</v>
      </c>
      <c r="H565" s="353">
        <f t="shared" si="198"/>
        <v>0</v>
      </c>
      <c r="I565" s="353">
        <f t="shared" si="198"/>
        <v>0</v>
      </c>
      <c r="J565" s="353">
        <f t="shared" si="198"/>
        <v>0</v>
      </c>
    </row>
    <row r="566" spans="1:10" ht="24" hidden="1" outlineLevel="1">
      <c r="A566" s="809" t="s">
        <v>734</v>
      </c>
      <c r="B566" s="354" t="s">
        <v>735</v>
      </c>
      <c r="C566" s="354" t="s">
        <v>736</v>
      </c>
      <c r="D566" s="355">
        <v>0</v>
      </c>
      <c r="E566" s="355">
        <v>0</v>
      </c>
      <c r="F566" s="355">
        <v>0</v>
      </c>
      <c r="G566" s="355">
        <v>0</v>
      </c>
      <c r="H566" s="356">
        <f t="shared" ref="H566:H567" si="199">+D566+F566</f>
        <v>0</v>
      </c>
      <c r="I566" s="356">
        <f t="shared" ref="I566:I567" si="200">+G566+E566</f>
        <v>0</v>
      </c>
      <c r="J566" s="356">
        <f t="shared" ref="J566:J567" si="201">+I566+H566</f>
        <v>0</v>
      </c>
    </row>
    <row r="567" spans="1:10" ht="60" hidden="1" outlineLevel="1">
      <c r="A567" s="809"/>
      <c r="B567" s="354" t="s">
        <v>737</v>
      </c>
      <c r="C567" s="354" t="s">
        <v>738</v>
      </c>
      <c r="D567" s="355">
        <v>0</v>
      </c>
      <c r="E567" s="355">
        <v>0</v>
      </c>
      <c r="F567" s="355">
        <v>0</v>
      </c>
      <c r="G567" s="355">
        <v>0</v>
      </c>
      <c r="H567" s="356">
        <f t="shared" si="199"/>
        <v>0</v>
      </c>
      <c r="I567" s="356">
        <f t="shared" si="200"/>
        <v>0</v>
      </c>
      <c r="J567" s="356">
        <f t="shared" si="201"/>
        <v>0</v>
      </c>
    </row>
    <row r="568" spans="1:10" ht="15" customHeight="1" collapsed="1">
      <c r="A568" s="808" t="s">
        <v>739</v>
      </c>
      <c r="B568" s="808"/>
      <c r="C568" s="808"/>
      <c r="D568" s="352">
        <f t="shared" ref="D568:J568" si="202">SUM(D569:D572)</f>
        <v>0</v>
      </c>
      <c r="E568" s="352">
        <f t="shared" si="202"/>
        <v>0</v>
      </c>
      <c r="F568" s="352">
        <f t="shared" si="202"/>
        <v>0</v>
      </c>
      <c r="G568" s="352">
        <f t="shared" si="202"/>
        <v>0</v>
      </c>
      <c r="H568" s="353">
        <f t="shared" si="202"/>
        <v>0</v>
      </c>
      <c r="I568" s="353">
        <f t="shared" si="202"/>
        <v>0</v>
      </c>
      <c r="J568" s="353">
        <f t="shared" si="202"/>
        <v>0</v>
      </c>
    </row>
    <row r="569" spans="1:10" ht="48" hidden="1" outlineLevel="1">
      <c r="A569" s="809" t="s">
        <v>739</v>
      </c>
      <c r="B569" s="354" t="s">
        <v>740</v>
      </c>
      <c r="C569" s="354" t="s">
        <v>741</v>
      </c>
      <c r="D569" s="355">
        <v>0</v>
      </c>
      <c r="E569" s="355">
        <v>0</v>
      </c>
      <c r="F569" s="355">
        <v>0</v>
      </c>
      <c r="G569" s="355">
        <v>0</v>
      </c>
      <c r="H569" s="356">
        <f t="shared" ref="H569:H572" si="203">+D569+F569</f>
        <v>0</v>
      </c>
      <c r="I569" s="356">
        <f t="shared" ref="I569:I572" si="204">+G569+E569</f>
        <v>0</v>
      </c>
      <c r="J569" s="356">
        <f t="shared" ref="J569:J572" si="205">+I569+H569</f>
        <v>0</v>
      </c>
    </row>
    <row r="570" spans="1:10" ht="60" hidden="1" outlineLevel="1">
      <c r="A570" s="809"/>
      <c r="B570" s="354" t="s">
        <v>742</v>
      </c>
      <c r="C570" s="354" t="s">
        <v>743</v>
      </c>
      <c r="D570" s="355">
        <v>0</v>
      </c>
      <c r="E570" s="355">
        <v>0</v>
      </c>
      <c r="F570" s="355">
        <v>0</v>
      </c>
      <c r="G570" s="355">
        <v>0</v>
      </c>
      <c r="H570" s="356">
        <f t="shared" si="203"/>
        <v>0</v>
      </c>
      <c r="I570" s="356">
        <f t="shared" si="204"/>
        <v>0</v>
      </c>
      <c r="J570" s="356">
        <f t="shared" si="205"/>
        <v>0</v>
      </c>
    </row>
    <row r="571" spans="1:10" ht="60" hidden="1" outlineLevel="1">
      <c r="A571" s="809"/>
      <c r="B571" s="354" t="s">
        <v>744</v>
      </c>
      <c r="C571" s="354" t="s">
        <v>745</v>
      </c>
      <c r="D571" s="355">
        <v>0</v>
      </c>
      <c r="E571" s="355">
        <v>0</v>
      </c>
      <c r="F571" s="355">
        <v>0</v>
      </c>
      <c r="G571" s="355">
        <v>0</v>
      </c>
      <c r="H571" s="356">
        <f t="shared" si="203"/>
        <v>0</v>
      </c>
      <c r="I571" s="356">
        <f t="shared" si="204"/>
        <v>0</v>
      </c>
      <c r="J571" s="356">
        <f t="shared" si="205"/>
        <v>0</v>
      </c>
    </row>
    <row r="572" spans="1:10" ht="48" hidden="1" outlineLevel="1">
      <c r="A572" s="809"/>
      <c r="B572" s="354" t="s">
        <v>746</v>
      </c>
      <c r="C572" s="354" t="s">
        <v>747</v>
      </c>
      <c r="D572" s="355">
        <v>0</v>
      </c>
      <c r="E572" s="355">
        <v>0</v>
      </c>
      <c r="F572" s="355">
        <v>0</v>
      </c>
      <c r="G572" s="355">
        <v>0</v>
      </c>
      <c r="H572" s="356">
        <f t="shared" si="203"/>
        <v>0</v>
      </c>
      <c r="I572" s="356">
        <f t="shared" si="204"/>
        <v>0</v>
      </c>
      <c r="J572" s="356">
        <f t="shared" si="205"/>
        <v>0</v>
      </c>
    </row>
    <row r="573" spans="1:10" ht="15" customHeight="1" collapsed="1">
      <c r="A573" s="808" t="s">
        <v>748</v>
      </c>
      <c r="B573" s="808"/>
      <c r="C573" s="808"/>
      <c r="D573" s="352">
        <f t="shared" ref="D573:J573" si="206">SUM(D574:D577)</f>
        <v>0</v>
      </c>
      <c r="E573" s="352">
        <f t="shared" si="206"/>
        <v>0</v>
      </c>
      <c r="F573" s="352">
        <f t="shared" si="206"/>
        <v>0</v>
      </c>
      <c r="G573" s="352">
        <f t="shared" si="206"/>
        <v>0</v>
      </c>
      <c r="H573" s="353">
        <f t="shared" si="206"/>
        <v>0</v>
      </c>
      <c r="I573" s="353">
        <f t="shared" si="206"/>
        <v>0</v>
      </c>
      <c r="J573" s="353">
        <f t="shared" si="206"/>
        <v>0</v>
      </c>
    </row>
    <row r="574" spans="1:10" ht="24" hidden="1" outlineLevel="1">
      <c r="A574" s="809" t="s">
        <v>748</v>
      </c>
      <c r="B574" s="809" t="s">
        <v>749</v>
      </c>
      <c r="C574" s="354" t="s">
        <v>750</v>
      </c>
      <c r="D574" s="355">
        <v>0</v>
      </c>
      <c r="E574" s="355">
        <v>0</v>
      </c>
      <c r="F574" s="355">
        <v>0</v>
      </c>
      <c r="G574" s="355">
        <v>0</v>
      </c>
      <c r="H574" s="356">
        <f t="shared" ref="H574:H577" si="207">+D574+F574</f>
        <v>0</v>
      </c>
      <c r="I574" s="356">
        <f t="shared" ref="I574:I577" si="208">+G574+E574</f>
        <v>0</v>
      </c>
      <c r="J574" s="356">
        <f t="shared" ref="J574:J577" si="209">+I574+H574</f>
        <v>0</v>
      </c>
    </row>
    <row r="575" spans="1:10" ht="24" hidden="1" outlineLevel="1">
      <c r="A575" s="809"/>
      <c r="B575" s="809"/>
      <c r="C575" s="354" t="s">
        <v>751</v>
      </c>
      <c r="D575" s="355">
        <v>0</v>
      </c>
      <c r="E575" s="355">
        <v>0</v>
      </c>
      <c r="F575" s="355">
        <v>0</v>
      </c>
      <c r="G575" s="355">
        <v>0</v>
      </c>
      <c r="H575" s="356">
        <f t="shared" si="207"/>
        <v>0</v>
      </c>
      <c r="I575" s="356">
        <f t="shared" si="208"/>
        <v>0</v>
      </c>
      <c r="J575" s="356">
        <f t="shared" si="209"/>
        <v>0</v>
      </c>
    </row>
    <row r="576" spans="1:10" ht="24" hidden="1" outlineLevel="1">
      <c r="A576" s="809"/>
      <c r="B576" s="809"/>
      <c r="C576" s="354" t="s">
        <v>752</v>
      </c>
      <c r="D576" s="355">
        <v>0</v>
      </c>
      <c r="E576" s="355">
        <v>0</v>
      </c>
      <c r="F576" s="355">
        <v>0</v>
      </c>
      <c r="G576" s="355">
        <v>0</v>
      </c>
      <c r="H576" s="356">
        <f t="shared" si="207"/>
        <v>0</v>
      </c>
      <c r="I576" s="356">
        <f t="shared" si="208"/>
        <v>0</v>
      </c>
      <c r="J576" s="356">
        <f t="shared" si="209"/>
        <v>0</v>
      </c>
    </row>
    <row r="577" spans="1:10" ht="24" hidden="1" outlineLevel="1">
      <c r="A577" s="809"/>
      <c r="B577" s="809"/>
      <c r="C577" s="354" t="s">
        <v>753</v>
      </c>
      <c r="D577" s="355">
        <v>0</v>
      </c>
      <c r="E577" s="355">
        <v>0</v>
      </c>
      <c r="F577" s="355">
        <v>0</v>
      </c>
      <c r="G577" s="355">
        <v>0</v>
      </c>
      <c r="H577" s="356">
        <f t="shared" si="207"/>
        <v>0</v>
      </c>
      <c r="I577" s="356">
        <f t="shared" si="208"/>
        <v>0</v>
      </c>
      <c r="J577" s="356">
        <f t="shared" si="209"/>
        <v>0</v>
      </c>
    </row>
    <row r="578" spans="1:10" ht="15" customHeight="1" collapsed="1">
      <c r="A578" s="808" t="s">
        <v>754</v>
      </c>
      <c r="B578" s="808"/>
      <c r="C578" s="808"/>
      <c r="D578" s="352">
        <f t="shared" ref="D578:J578" si="210">SUM(D579:D582)</f>
        <v>0</v>
      </c>
      <c r="E578" s="352">
        <f t="shared" si="210"/>
        <v>0</v>
      </c>
      <c r="F578" s="352">
        <f t="shared" si="210"/>
        <v>0</v>
      </c>
      <c r="G578" s="352">
        <f t="shared" si="210"/>
        <v>0</v>
      </c>
      <c r="H578" s="353">
        <f t="shared" si="210"/>
        <v>0</v>
      </c>
      <c r="I578" s="353">
        <f t="shared" si="210"/>
        <v>0</v>
      </c>
      <c r="J578" s="353">
        <f t="shared" si="210"/>
        <v>0</v>
      </c>
    </row>
    <row r="579" spans="1:10" ht="24" hidden="1" outlineLevel="1">
      <c r="A579" s="809" t="s">
        <v>754</v>
      </c>
      <c r="B579" s="809" t="s">
        <v>755</v>
      </c>
      <c r="C579" s="354" t="s">
        <v>756</v>
      </c>
      <c r="D579" s="355">
        <v>0</v>
      </c>
      <c r="E579" s="355">
        <v>0</v>
      </c>
      <c r="F579" s="355">
        <v>0</v>
      </c>
      <c r="G579" s="355">
        <v>0</v>
      </c>
      <c r="H579" s="356">
        <f t="shared" ref="H579:H582" si="211">+D579+F579</f>
        <v>0</v>
      </c>
      <c r="I579" s="356">
        <f t="shared" ref="I579:I582" si="212">+G579+E579</f>
        <v>0</v>
      </c>
      <c r="J579" s="356">
        <f t="shared" ref="J579:J582" si="213">+I579+H579</f>
        <v>0</v>
      </c>
    </row>
    <row r="580" spans="1:10" hidden="1" outlineLevel="1">
      <c r="A580" s="809"/>
      <c r="B580" s="809"/>
      <c r="C580" s="354" t="s">
        <v>757</v>
      </c>
      <c r="D580" s="355">
        <v>0</v>
      </c>
      <c r="E580" s="355">
        <v>0</v>
      </c>
      <c r="F580" s="355">
        <v>0</v>
      </c>
      <c r="G580" s="355">
        <v>0</v>
      </c>
      <c r="H580" s="356">
        <f t="shared" si="211"/>
        <v>0</v>
      </c>
      <c r="I580" s="356">
        <f t="shared" si="212"/>
        <v>0</v>
      </c>
      <c r="J580" s="356">
        <f t="shared" si="213"/>
        <v>0</v>
      </c>
    </row>
    <row r="581" spans="1:10" ht="24" hidden="1" outlineLevel="1">
      <c r="A581" s="809"/>
      <c r="B581" s="809" t="s">
        <v>758</v>
      </c>
      <c r="C581" s="354" t="s">
        <v>759</v>
      </c>
      <c r="D581" s="355">
        <v>0</v>
      </c>
      <c r="E581" s="355">
        <v>0</v>
      </c>
      <c r="F581" s="355">
        <v>0</v>
      </c>
      <c r="G581" s="355">
        <v>0</v>
      </c>
      <c r="H581" s="356">
        <f t="shared" si="211"/>
        <v>0</v>
      </c>
      <c r="I581" s="356">
        <f t="shared" si="212"/>
        <v>0</v>
      </c>
      <c r="J581" s="356">
        <f t="shared" si="213"/>
        <v>0</v>
      </c>
    </row>
    <row r="582" spans="1:10" ht="36" hidden="1" outlineLevel="1">
      <c r="A582" s="809"/>
      <c r="B582" s="809"/>
      <c r="C582" s="354" t="s">
        <v>760</v>
      </c>
      <c r="D582" s="355">
        <v>0</v>
      </c>
      <c r="E582" s="355">
        <v>0</v>
      </c>
      <c r="F582" s="355">
        <v>0</v>
      </c>
      <c r="G582" s="355">
        <v>0</v>
      </c>
      <c r="H582" s="356">
        <f t="shared" si="211"/>
        <v>0</v>
      </c>
      <c r="I582" s="356">
        <f t="shared" si="212"/>
        <v>0</v>
      </c>
      <c r="J582" s="356">
        <f t="shared" si="213"/>
        <v>0</v>
      </c>
    </row>
    <row r="583" spans="1:10" ht="22.5" customHeight="1" collapsed="1">
      <c r="A583" s="808" t="s">
        <v>761</v>
      </c>
      <c r="B583" s="808"/>
      <c r="C583" s="808"/>
      <c r="D583" s="352">
        <f t="shared" ref="D583:J583" si="214">SUM(D584:D590)</f>
        <v>0</v>
      </c>
      <c r="E583" s="352">
        <f t="shared" si="214"/>
        <v>0</v>
      </c>
      <c r="F583" s="352">
        <f t="shared" si="214"/>
        <v>0</v>
      </c>
      <c r="G583" s="352">
        <f t="shared" si="214"/>
        <v>0</v>
      </c>
      <c r="H583" s="353">
        <f t="shared" si="214"/>
        <v>0</v>
      </c>
      <c r="I583" s="353">
        <f t="shared" si="214"/>
        <v>0</v>
      </c>
      <c r="J583" s="353">
        <f t="shared" si="214"/>
        <v>0</v>
      </c>
    </row>
    <row r="584" spans="1:10" hidden="1" outlineLevel="1">
      <c r="A584" s="809" t="s">
        <v>761</v>
      </c>
      <c r="B584" s="809" t="s">
        <v>762</v>
      </c>
      <c r="C584" s="354" t="s">
        <v>763</v>
      </c>
      <c r="D584" s="355">
        <v>0</v>
      </c>
      <c r="E584" s="355">
        <v>0</v>
      </c>
      <c r="F584" s="355">
        <v>0</v>
      </c>
      <c r="G584" s="355">
        <v>0</v>
      </c>
      <c r="H584" s="356">
        <f t="shared" ref="H584:H590" si="215">+D584+F584</f>
        <v>0</v>
      </c>
      <c r="I584" s="356">
        <f t="shared" ref="I584:I590" si="216">+G584+E584</f>
        <v>0</v>
      </c>
      <c r="J584" s="356">
        <f t="shared" ref="J584:J590" si="217">+I584+H584</f>
        <v>0</v>
      </c>
    </row>
    <row r="585" spans="1:10" ht="24" hidden="1" outlineLevel="1">
      <c r="A585" s="809"/>
      <c r="B585" s="809"/>
      <c r="C585" s="354" t="s">
        <v>764</v>
      </c>
      <c r="D585" s="355">
        <v>0</v>
      </c>
      <c r="E585" s="355">
        <v>0</v>
      </c>
      <c r="F585" s="355">
        <v>0</v>
      </c>
      <c r="G585" s="355">
        <v>0</v>
      </c>
      <c r="H585" s="356">
        <f t="shared" si="215"/>
        <v>0</v>
      </c>
      <c r="I585" s="356">
        <f t="shared" si="216"/>
        <v>0</v>
      </c>
      <c r="J585" s="356">
        <f t="shared" si="217"/>
        <v>0</v>
      </c>
    </row>
    <row r="586" spans="1:10" ht="36" hidden="1" outlineLevel="1">
      <c r="A586" s="809"/>
      <c r="B586" s="354" t="s">
        <v>765</v>
      </c>
      <c r="C586" s="354" t="s">
        <v>766</v>
      </c>
      <c r="D586" s="355">
        <v>0</v>
      </c>
      <c r="E586" s="355">
        <v>0</v>
      </c>
      <c r="F586" s="355">
        <v>0</v>
      </c>
      <c r="G586" s="355">
        <v>0</v>
      </c>
      <c r="H586" s="356">
        <f t="shared" si="215"/>
        <v>0</v>
      </c>
      <c r="I586" s="356">
        <f t="shared" si="216"/>
        <v>0</v>
      </c>
      <c r="J586" s="356">
        <f t="shared" si="217"/>
        <v>0</v>
      </c>
    </row>
    <row r="587" spans="1:10" ht="48" hidden="1" outlineLevel="1">
      <c r="A587" s="809"/>
      <c r="B587" s="354" t="s">
        <v>767</v>
      </c>
      <c r="C587" s="354" t="s">
        <v>768</v>
      </c>
      <c r="D587" s="355">
        <v>0</v>
      </c>
      <c r="E587" s="355">
        <v>0</v>
      </c>
      <c r="F587" s="355">
        <v>0</v>
      </c>
      <c r="G587" s="355">
        <v>0</v>
      </c>
      <c r="H587" s="356">
        <f t="shared" si="215"/>
        <v>0</v>
      </c>
      <c r="I587" s="356">
        <f t="shared" si="216"/>
        <v>0</v>
      </c>
      <c r="J587" s="356">
        <f t="shared" si="217"/>
        <v>0</v>
      </c>
    </row>
    <row r="588" spans="1:10" hidden="1" outlineLevel="1">
      <c r="A588" s="809"/>
      <c r="B588" s="809" t="s">
        <v>769</v>
      </c>
      <c r="C588" s="354" t="s">
        <v>770</v>
      </c>
      <c r="D588" s="355">
        <v>0</v>
      </c>
      <c r="E588" s="355">
        <v>0</v>
      </c>
      <c r="F588" s="355">
        <v>0</v>
      </c>
      <c r="G588" s="355">
        <v>0</v>
      </c>
      <c r="H588" s="356">
        <f t="shared" si="215"/>
        <v>0</v>
      </c>
      <c r="I588" s="356">
        <f t="shared" si="216"/>
        <v>0</v>
      </c>
      <c r="J588" s="356">
        <f t="shared" si="217"/>
        <v>0</v>
      </c>
    </row>
    <row r="589" spans="1:10" ht="24" hidden="1" outlineLevel="1">
      <c r="A589" s="809"/>
      <c r="B589" s="809"/>
      <c r="C589" s="354" t="s">
        <v>771</v>
      </c>
      <c r="D589" s="355">
        <v>0</v>
      </c>
      <c r="E589" s="355">
        <v>0</v>
      </c>
      <c r="F589" s="355">
        <v>0</v>
      </c>
      <c r="G589" s="355">
        <v>0</v>
      </c>
      <c r="H589" s="356">
        <f t="shared" si="215"/>
        <v>0</v>
      </c>
      <c r="I589" s="356">
        <f t="shared" si="216"/>
        <v>0</v>
      </c>
      <c r="J589" s="356">
        <f t="shared" si="217"/>
        <v>0</v>
      </c>
    </row>
    <row r="590" spans="1:10" ht="48" hidden="1" outlineLevel="1">
      <c r="A590" s="809"/>
      <c r="B590" s="809"/>
      <c r="C590" s="354" t="s">
        <v>772</v>
      </c>
      <c r="D590" s="355">
        <v>0</v>
      </c>
      <c r="E590" s="355">
        <v>0</v>
      </c>
      <c r="F590" s="355">
        <v>0</v>
      </c>
      <c r="G590" s="355">
        <v>0</v>
      </c>
      <c r="H590" s="356">
        <f t="shared" si="215"/>
        <v>0</v>
      </c>
      <c r="I590" s="356">
        <f t="shared" si="216"/>
        <v>0</v>
      </c>
      <c r="J590" s="356">
        <f t="shared" si="217"/>
        <v>0</v>
      </c>
    </row>
    <row r="591" spans="1:10" ht="24" customHeight="1" collapsed="1">
      <c r="A591" s="808" t="s">
        <v>773</v>
      </c>
      <c r="B591" s="808"/>
      <c r="C591" s="808"/>
      <c r="D591" s="352">
        <f t="shared" ref="D591:J591" si="218">SUM(D592:D595)</f>
        <v>0</v>
      </c>
      <c r="E591" s="352">
        <f t="shared" si="218"/>
        <v>0</v>
      </c>
      <c r="F591" s="352">
        <f t="shared" si="218"/>
        <v>0</v>
      </c>
      <c r="G591" s="352">
        <f t="shared" si="218"/>
        <v>0</v>
      </c>
      <c r="H591" s="353">
        <f t="shared" si="218"/>
        <v>0</v>
      </c>
      <c r="I591" s="353">
        <f t="shared" si="218"/>
        <v>0</v>
      </c>
      <c r="J591" s="353">
        <f t="shared" si="218"/>
        <v>0</v>
      </c>
    </row>
    <row r="592" spans="1:10" hidden="1" outlineLevel="1">
      <c r="A592" s="809" t="s">
        <v>773</v>
      </c>
      <c r="B592" s="809" t="s">
        <v>774</v>
      </c>
      <c r="C592" s="354" t="s">
        <v>775</v>
      </c>
      <c r="D592" s="355">
        <v>0</v>
      </c>
      <c r="E592" s="355">
        <v>0</v>
      </c>
      <c r="F592" s="355">
        <v>0</v>
      </c>
      <c r="G592" s="355">
        <v>0</v>
      </c>
      <c r="H592" s="356">
        <f t="shared" ref="H592:H595" si="219">+D592+F592</f>
        <v>0</v>
      </c>
      <c r="I592" s="356">
        <f t="shared" ref="I592:I595" si="220">+G592+E592</f>
        <v>0</v>
      </c>
      <c r="J592" s="356">
        <f t="shared" ref="J592:J595" si="221">+I592+H592</f>
        <v>0</v>
      </c>
    </row>
    <row r="593" spans="1:10" ht="24" hidden="1" outlineLevel="1">
      <c r="A593" s="809"/>
      <c r="B593" s="809"/>
      <c r="C593" s="354" t="s">
        <v>776</v>
      </c>
      <c r="D593" s="355">
        <v>0</v>
      </c>
      <c r="E593" s="355">
        <v>0</v>
      </c>
      <c r="F593" s="355">
        <v>0</v>
      </c>
      <c r="G593" s="355">
        <v>0</v>
      </c>
      <c r="H593" s="356">
        <f t="shared" si="219"/>
        <v>0</v>
      </c>
      <c r="I593" s="356">
        <f t="shared" si="220"/>
        <v>0</v>
      </c>
      <c r="J593" s="356">
        <f t="shared" si="221"/>
        <v>0</v>
      </c>
    </row>
    <row r="594" spans="1:10" hidden="1" outlineLevel="1">
      <c r="A594" s="809"/>
      <c r="B594" s="354" t="s">
        <v>777</v>
      </c>
      <c r="C594" s="354" t="s">
        <v>778</v>
      </c>
      <c r="D594" s="355">
        <v>0</v>
      </c>
      <c r="E594" s="355">
        <v>0</v>
      </c>
      <c r="F594" s="355">
        <v>0</v>
      </c>
      <c r="G594" s="355">
        <v>0</v>
      </c>
      <c r="H594" s="356">
        <f t="shared" si="219"/>
        <v>0</v>
      </c>
      <c r="I594" s="356">
        <f t="shared" si="220"/>
        <v>0</v>
      </c>
      <c r="J594" s="356">
        <f t="shared" si="221"/>
        <v>0</v>
      </c>
    </row>
    <row r="595" spans="1:10" ht="24" hidden="1" outlineLevel="1">
      <c r="A595" s="809"/>
      <c r="B595" s="354" t="s">
        <v>779</v>
      </c>
      <c r="C595" s="354" t="s">
        <v>780</v>
      </c>
      <c r="D595" s="355">
        <v>0</v>
      </c>
      <c r="E595" s="355">
        <v>0</v>
      </c>
      <c r="F595" s="355">
        <v>0</v>
      </c>
      <c r="G595" s="355">
        <v>0</v>
      </c>
      <c r="H595" s="356">
        <f t="shared" si="219"/>
        <v>0</v>
      </c>
      <c r="I595" s="356">
        <f t="shared" si="220"/>
        <v>0</v>
      </c>
      <c r="J595" s="356">
        <f t="shared" si="221"/>
        <v>0</v>
      </c>
    </row>
    <row r="596" spans="1:10" ht="22.5" customHeight="1" collapsed="1">
      <c r="A596" s="808" t="s">
        <v>781</v>
      </c>
      <c r="B596" s="808"/>
      <c r="C596" s="808"/>
      <c r="D596" s="352">
        <f t="shared" ref="D596:J596" si="222">SUM(D597:D603)</f>
        <v>0</v>
      </c>
      <c r="E596" s="352">
        <f t="shared" si="222"/>
        <v>0</v>
      </c>
      <c r="F596" s="352">
        <f t="shared" si="222"/>
        <v>0</v>
      </c>
      <c r="G596" s="352">
        <f t="shared" si="222"/>
        <v>0</v>
      </c>
      <c r="H596" s="353">
        <f t="shared" si="222"/>
        <v>0</v>
      </c>
      <c r="I596" s="353">
        <f t="shared" si="222"/>
        <v>0</v>
      </c>
      <c r="J596" s="353">
        <f t="shared" si="222"/>
        <v>0</v>
      </c>
    </row>
    <row r="597" spans="1:10" ht="24" hidden="1" outlineLevel="1">
      <c r="A597" s="809" t="s">
        <v>781</v>
      </c>
      <c r="B597" s="809" t="s">
        <v>782</v>
      </c>
      <c r="C597" s="354" t="s">
        <v>783</v>
      </c>
      <c r="D597" s="355">
        <v>0</v>
      </c>
      <c r="E597" s="355">
        <v>0</v>
      </c>
      <c r="F597" s="355">
        <v>0</v>
      </c>
      <c r="G597" s="355">
        <v>0</v>
      </c>
      <c r="H597" s="356">
        <f t="shared" ref="H597:H603" si="223">+D597+F597</f>
        <v>0</v>
      </c>
      <c r="I597" s="356">
        <f t="shared" ref="I597:I603" si="224">+G597+E597</f>
        <v>0</v>
      </c>
      <c r="J597" s="356">
        <f t="shared" ref="J597:J603" si="225">+I597+H597</f>
        <v>0</v>
      </c>
    </row>
    <row r="598" spans="1:10" ht="24" hidden="1" outlineLevel="1">
      <c r="A598" s="809"/>
      <c r="B598" s="809"/>
      <c r="C598" s="354" t="s">
        <v>784</v>
      </c>
      <c r="D598" s="355">
        <v>0</v>
      </c>
      <c r="E598" s="355">
        <v>0</v>
      </c>
      <c r="F598" s="355">
        <v>0</v>
      </c>
      <c r="G598" s="355">
        <v>0</v>
      </c>
      <c r="H598" s="356">
        <f t="shared" si="223"/>
        <v>0</v>
      </c>
      <c r="I598" s="356">
        <f t="shared" si="224"/>
        <v>0</v>
      </c>
      <c r="J598" s="356">
        <f t="shared" si="225"/>
        <v>0</v>
      </c>
    </row>
    <row r="599" spans="1:10" ht="36" hidden="1" outlineLevel="1">
      <c r="A599" s="809"/>
      <c r="B599" s="809"/>
      <c r="C599" s="354" t="s">
        <v>785</v>
      </c>
      <c r="D599" s="355">
        <v>0</v>
      </c>
      <c r="E599" s="355">
        <v>0</v>
      </c>
      <c r="F599" s="355">
        <v>0</v>
      </c>
      <c r="G599" s="355">
        <v>0</v>
      </c>
      <c r="H599" s="356">
        <f t="shared" si="223"/>
        <v>0</v>
      </c>
      <c r="I599" s="356">
        <f t="shared" si="224"/>
        <v>0</v>
      </c>
      <c r="J599" s="356">
        <f t="shared" si="225"/>
        <v>0</v>
      </c>
    </row>
    <row r="600" spans="1:10" hidden="1" outlineLevel="1">
      <c r="A600" s="809"/>
      <c r="B600" s="809" t="s">
        <v>786</v>
      </c>
      <c r="C600" s="354" t="s">
        <v>787</v>
      </c>
      <c r="D600" s="355">
        <v>0</v>
      </c>
      <c r="E600" s="355">
        <v>0</v>
      </c>
      <c r="F600" s="355">
        <v>0</v>
      </c>
      <c r="G600" s="355">
        <v>0</v>
      </c>
      <c r="H600" s="356">
        <f t="shared" si="223"/>
        <v>0</v>
      </c>
      <c r="I600" s="356">
        <f t="shared" si="224"/>
        <v>0</v>
      </c>
      <c r="J600" s="356">
        <f t="shared" si="225"/>
        <v>0</v>
      </c>
    </row>
    <row r="601" spans="1:10" ht="24" hidden="1" outlineLevel="1">
      <c r="A601" s="809"/>
      <c r="B601" s="809"/>
      <c r="C601" s="354" t="s">
        <v>788</v>
      </c>
      <c r="D601" s="355">
        <v>0</v>
      </c>
      <c r="E601" s="355">
        <v>0</v>
      </c>
      <c r="F601" s="355">
        <v>0</v>
      </c>
      <c r="G601" s="355">
        <v>0</v>
      </c>
      <c r="H601" s="356">
        <f t="shared" si="223"/>
        <v>0</v>
      </c>
      <c r="I601" s="356">
        <f t="shared" si="224"/>
        <v>0</v>
      </c>
      <c r="J601" s="356">
        <f t="shared" si="225"/>
        <v>0</v>
      </c>
    </row>
    <row r="602" spans="1:10" ht="24" hidden="1" outlineLevel="1">
      <c r="A602" s="809"/>
      <c r="B602" s="809"/>
      <c r="C602" s="354" t="s">
        <v>789</v>
      </c>
      <c r="D602" s="355">
        <v>0</v>
      </c>
      <c r="E602" s="355">
        <v>0</v>
      </c>
      <c r="F602" s="355">
        <v>0</v>
      </c>
      <c r="G602" s="355">
        <v>0</v>
      </c>
      <c r="H602" s="356">
        <f t="shared" si="223"/>
        <v>0</v>
      </c>
      <c r="I602" s="356">
        <f t="shared" si="224"/>
        <v>0</v>
      </c>
      <c r="J602" s="356">
        <f t="shared" si="225"/>
        <v>0</v>
      </c>
    </row>
    <row r="603" spans="1:10" ht="36" hidden="1" outlineLevel="1">
      <c r="A603" s="809"/>
      <c r="B603" s="354" t="s">
        <v>790</v>
      </c>
      <c r="C603" s="354" t="s">
        <v>791</v>
      </c>
      <c r="D603" s="355">
        <v>0</v>
      </c>
      <c r="E603" s="355">
        <v>0</v>
      </c>
      <c r="F603" s="355">
        <v>0</v>
      </c>
      <c r="G603" s="355">
        <v>0</v>
      </c>
      <c r="H603" s="356">
        <f t="shared" si="223"/>
        <v>0</v>
      </c>
      <c r="I603" s="356">
        <f t="shared" si="224"/>
        <v>0</v>
      </c>
      <c r="J603" s="356">
        <f t="shared" si="225"/>
        <v>0</v>
      </c>
    </row>
    <row r="604" spans="1:10" ht="15" customHeight="1" collapsed="1">
      <c r="A604" s="808" t="s">
        <v>792</v>
      </c>
      <c r="B604" s="808"/>
      <c r="C604" s="808"/>
      <c r="D604" s="352">
        <f t="shared" ref="D604:J604" si="226">SUM(D605:D608)</f>
        <v>0</v>
      </c>
      <c r="E604" s="352">
        <f t="shared" si="226"/>
        <v>0</v>
      </c>
      <c r="F604" s="352">
        <f t="shared" si="226"/>
        <v>0</v>
      </c>
      <c r="G604" s="352">
        <f t="shared" si="226"/>
        <v>0</v>
      </c>
      <c r="H604" s="353">
        <f t="shared" si="226"/>
        <v>0</v>
      </c>
      <c r="I604" s="353">
        <f t="shared" si="226"/>
        <v>0</v>
      </c>
      <c r="J604" s="353">
        <f t="shared" si="226"/>
        <v>0</v>
      </c>
    </row>
    <row r="605" spans="1:10" ht="60" hidden="1" outlineLevel="1">
      <c r="A605" s="809" t="s">
        <v>792</v>
      </c>
      <c r="B605" s="354" t="s">
        <v>793</v>
      </c>
      <c r="C605" s="354" t="s">
        <v>794</v>
      </c>
      <c r="D605" s="355">
        <v>0</v>
      </c>
      <c r="E605" s="355">
        <v>0</v>
      </c>
      <c r="F605" s="355">
        <v>0</v>
      </c>
      <c r="G605" s="355">
        <v>0</v>
      </c>
      <c r="H605" s="356">
        <f t="shared" ref="H605:H608" si="227">+D605+F605</f>
        <v>0</v>
      </c>
      <c r="I605" s="356">
        <f t="shared" ref="I605:I608" si="228">+G605+E605</f>
        <v>0</v>
      </c>
      <c r="J605" s="356">
        <f t="shared" ref="J605:J608" si="229">+I605+H605</f>
        <v>0</v>
      </c>
    </row>
    <row r="606" spans="1:10" ht="60" hidden="1" outlineLevel="1">
      <c r="A606" s="809"/>
      <c r="B606" s="354" t="s">
        <v>795</v>
      </c>
      <c r="C606" s="354" t="s">
        <v>796</v>
      </c>
      <c r="D606" s="355">
        <v>0</v>
      </c>
      <c r="E606" s="355">
        <v>0</v>
      </c>
      <c r="F606" s="355">
        <v>0</v>
      </c>
      <c r="G606" s="355">
        <v>0</v>
      </c>
      <c r="H606" s="356">
        <f t="shared" si="227"/>
        <v>0</v>
      </c>
      <c r="I606" s="356">
        <f t="shared" si="228"/>
        <v>0</v>
      </c>
      <c r="J606" s="356">
        <f t="shared" si="229"/>
        <v>0</v>
      </c>
    </row>
    <row r="607" spans="1:10" hidden="1" outlineLevel="1">
      <c r="A607" s="809"/>
      <c r="B607" s="809" t="s">
        <v>797</v>
      </c>
      <c r="C607" s="354" t="s">
        <v>798</v>
      </c>
      <c r="D607" s="355">
        <v>0</v>
      </c>
      <c r="E607" s="355">
        <v>0</v>
      </c>
      <c r="F607" s="355">
        <v>0</v>
      </c>
      <c r="G607" s="355">
        <v>0</v>
      </c>
      <c r="H607" s="356">
        <f t="shared" si="227"/>
        <v>0</v>
      </c>
      <c r="I607" s="356">
        <f t="shared" si="228"/>
        <v>0</v>
      </c>
      <c r="J607" s="356">
        <f t="shared" si="229"/>
        <v>0</v>
      </c>
    </row>
    <row r="608" spans="1:10" ht="36" hidden="1" outlineLevel="1">
      <c r="A608" s="809"/>
      <c r="B608" s="809"/>
      <c r="C608" s="354" t="s">
        <v>799</v>
      </c>
      <c r="D608" s="355">
        <v>0</v>
      </c>
      <c r="E608" s="355">
        <v>0</v>
      </c>
      <c r="F608" s="355">
        <v>0</v>
      </c>
      <c r="G608" s="355">
        <v>0</v>
      </c>
      <c r="H608" s="356">
        <f t="shared" si="227"/>
        <v>0</v>
      </c>
      <c r="I608" s="356">
        <f t="shared" si="228"/>
        <v>0</v>
      </c>
      <c r="J608" s="356">
        <f t="shared" si="229"/>
        <v>0</v>
      </c>
    </row>
    <row r="609" spans="1:10" ht="15" customHeight="1" collapsed="1">
      <c r="A609" s="808" t="s">
        <v>800</v>
      </c>
      <c r="B609" s="808"/>
      <c r="C609" s="808"/>
      <c r="D609" s="352">
        <f t="shared" ref="D609:J609" si="230">SUM(D610:D612)</f>
        <v>0</v>
      </c>
      <c r="E609" s="352">
        <f t="shared" si="230"/>
        <v>0</v>
      </c>
      <c r="F609" s="352">
        <f t="shared" si="230"/>
        <v>0</v>
      </c>
      <c r="G609" s="352">
        <f t="shared" si="230"/>
        <v>0</v>
      </c>
      <c r="H609" s="353">
        <f t="shared" si="230"/>
        <v>0</v>
      </c>
      <c r="I609" s="353">
        <f t="shared" si="230"/>
        <v>0</v>
      </c>
      <c r="J609" s="353">
        <f t="shared" si="230"/>
        <v>0</v>
      </c>
    </row>
    <row r="610" spans="1:10" hidden="1" outlineLevel="1">
      <c r="A610" s="809" t="s">
        <v>800</v>
      </c>
      <c r="B610" s="809" t="s">
        <v>801</v>
      </c>
      <c r="C610" s="354" t="s">
        <v>802</v>
      </c>
      <c r="D610" s="355">
        <v>0</v>
      </c>
      <c r="E610" s="355">
        <v>0</v>
      </c>
      <c r="F610" s="355">
        <v>0</v>
      </c>
      <c r="G610" s="355">
        <v>0</v>
      </c>
      <c r="H610" s="356">
        <f t="shared" ref="H610:H612" si="231">+D610+F610</f>
        <v>0</v>
      </c>
      <c r="I610" s="356">
        <f t="shared" ref="I610:I612" si="232">+G610+E610</f>
        <v>0</v>
      </c>
      <c r="J610" s="356">
        <f t="shared" ref="J610:J612" si="233">+I610+H610</f>
        <v>0</v>
      </c>
    </row>
    <row r="611" spans="1:10" hidden="1" outlineLevel="1">
      <c r="A611" s="809"/>
      <c r="B611" s="809"/>
      <c r="C611" s="354" t="s">
        <v>803</v>
      </c>
      <c r="D611" s="355">
        <v>0</v>
      </c>
      <c r="E611" s="355">
        <v>0</v>
      </c>
      <c r="F611" s="355">
        <v>0</v>
      </c>
      <c r="G611" s="355">
        <v>0</v>
      </c>
      <c r="H611" s="356">
        <f t="shared" si="231"/>
        <v>0</v>
      </c>
      <c r="I611" s="356">
        <f t="shared" si="232"/>
        <v>0</v>
      </c>
      <c r="J611" s="356">
        <f t="shared" si="233"/>
        <v>0</v>
      </c>
    </row>
    <row r="612" spans="1:10" ht="84" hidden="1" outlineLevel="1">
      <c r="A612" s="809"/>
      <c r="B612" s="354" t="s">
        <v>804</v>
      </c>
      <c r="C612" s="354" t="s">
        <v>805</v>
      </c>
      <c r="D612" s="355">
        <v>0</v>
      </c>
      <c r="E612" s="355">
        <v>0</v>
      </c>
      <c r="F612" s="355">
        <v>0</v>
      </c>
      <c r="G612" s="355">
        <v>0</v>
      </c>
      <c r="H612" s="356">
        <f t="shared" si="231"/>
        <v>0</v>
      </c>
      <c r="I612" s="356">
        <f t="shared" si="232"/>
        <v>0</v>
      </c>
      <c r="J612" s="356">
        <f t="shared" si="233"/>
        <v>0</v>
      </c>
    </row>
    <row r="613" spans="1:10" ht="15" customHeight="1" collapsed="1">
      <c r="A613" s="808" t="s">
        <v>806</v>
      </c>
      <c r="B613" s="808"/>
      <c r="C613" s="808"/>
      <c r="D613" s="352">
        <f t="shared" ref="D613:J613" si="234">SUM(D614:D616)</f>
        <v>0</v>
      </c>
      <c r="E613" s="352">
        <f t="shared" si="234"/>
        <v>0</v>
      </c>
      <c r="F613" s="352">
        <f t="shared" si="234"/>
        <v>0</v>
      </c>
      <c r="G613" s="352">
        <f t="shared" si="234"/>
        <v>0</v>
      </c>
      <c r="H613" s="353">
        <f t="shared" si="234"/>
        <v>0</v>
      </c>
      <c r="I613" s="353">
        <f t="shared" si="234"/>
        <v>0</v>
      </c>
      <c r="J613" s="353">
        <f t="shared" si="234"/>
        <v>0</v>
      </c>
    </row>
    <row r="614" spans="1:10" ht="36" hidden="1" outlineLevel="1">
      <c r="A614" s="809" t="s">
        <v>806</v>
      </c>
      <c r="B614" s="354" t="s">
        <v>807</v>
      </c>
      <c r="C614" s="354" t="s">
        <v>808</v>
      </c>
      <c r="D614" s="355">
        <v>0</v>
      </c>
      <c r="E614" s="355">
        <v>0</v>
      </c>
      <c r="F614" s="355">
        <v>0</v>
      </c>
      <c r="G614" s="355">
        <v>0</v>
      </c>
      <c r="H614" s="356">
        <f t="shared" ref="H614:H616" si="235">+D614+F614</f>
        <v>0</v>
      </c>
      <c r="I614" s="356">
        <f t="shared" ref="I614:I616" si="236">+G614+E614</f>
        <v>0</v>
      </c>
      <c r="J614" s="356">
        <f t="shared" ref="J614:J616" si="237">+I614+H614</f>
        <v>0</v>
      </c>
    </row>
    <row r="615" spans="1:10" ht="24" hidden="1" outlineLevel="1">
      <c r="A615" s="809"/>
      <c r="B615" s="809" t="s">
        <v>809</v>
      </c>
      <c r="C615" s="354" t="s">
        <v>810</v>
      </c>
      <c r="D615" s="355">
        <v>0</v>
      </c>
      <c r="E615" s="355">
        <v>0</v>
      </c>
      <c r="F615" s="355">
        <v>0</v>
      </c>
      <c r="G615" s="355">
        <v>0</v>
      </c>
      <c r="H615" s="356">
        <f t="shared" si="235"/>
        <v>0</v>
      </c>
      <c r="I615" s="356">
        <f t="shared" si="236"/>
        <v>0</v>
      </c>
      <c r="J615" s="356">
        <f t="shared" si="237"/>
        <v>0</v>
      </c>
    </row>
    <row r="616" spans="1:10" ht="24" hidden="1" outlineLevel="1">
      <c r="A616" s="809"/>
      <c r="B616" s="809"/>
      <c r="C616" s="354" t="s">
        <v>811</v>
      </c>
      <c r="D616" s="355">
        <v>0</v>
      </c>
      <c r="E616" s="355">
        <v>0</v>
      </c>
      <c r="F616" s="355">
        <v>0</v>
      </c>
      <c r="G616" s="355">
        <v>0</v>
      </c>
      <c r="H616" s="356">
        <f t="shared" si="235"/>
        <v>0</v>
      </c>
      <c r="I616" s="356">
        <f t="shared" si="236"/>
        <v>0</v>
      </c>
      <c r="J616" s="356">
        <f t="shared" si="237"/>
        <v>0</v>
      </c>
    </row>
    <row r="617" spans="1:10" ht="24" customHeight="1" collapsed="1">
      <c r="A617" s="808" t="s">
        <v>812</v>
      </c>
      <c r="B617" s="808"/>
      <c r="C617" s="808"/>
      <c r="D617" s="352">
        <f t="shared" ref="D617:J617" si="238">+D618+D619+D620</f>
        <v>0</v>
      </c>
      <c r="E617" s="352">
        <f t="shared" si="238"/>
        <v>0</v>
      </c>
      <c r="F617" s="352">
        <f t="shared" si="238"/>
        <v>0</v>
      </c>
      <c r="G617" s="352">
        <f t="shared" si="238"/>
        <v>0</v>
      </c>
      <c r="H617" s="353">
        <f t="shared" si="238"/>
        <v>0</v>
      </c>
      <c r="I617" s="353">
        <f t="shared" si="238"/>
        <v>0</v>
      </c>
      <c r="J617" s="353">
        <f t="shared" si="238"/>
        <v>0</v>
      </c>
    </row>
    <row r="618" spans="1:10" hidden="1" outlineLevel="1">
      <c r="A618" s="809" t="s">
        <v>812</v>
      </c>
      <c r="B618" s="809" t="s">
        <v>813</v>
      </c>
      <c r="C618" s="354" t="s">
        <v>814</v>
      </c>
      <c r="D618" s="355">
        <v>0</v>
      </c>
      <c r="E618" s="355">
        <v>0</v>
      </c>
      <c r="F618" s="355">
        <v>0</v>
      </c>
      <c r="G618" s="355">
        <v>0</v>
      </c>
      <c r="H618" s="356">
        <f t="shared" ref="H618:H620" si="239">+D618+F618</f>
        <v>0</v>
      </c>
      <c r="I618" s="356">
        <f t="shared" ref="I618:I620" si="240">+G618+E618</f>
        <v>0</v>
      </c>
      <c r="J618" s="356">
        <f t="shared" ref="J618:J620" si="241">+I618+H618</f>
        <v>0</v>
      </c>
    </row>
    <row r="619" spans="1:10" ht="24" hidden="1" outlineLevel="1">
      <c r="A619" s="809"/>
      <c r="B619" s="809"/>
      <c r="C619" s="354" t="s">
        <v>815</v>
      </c>
      <c r="D619" s="355">
        <v>0</v>
      </c>
      <c r="E619" s="355">
        <v>0</v>
      </c>
      <c r="F619" s="355">
        <v>0</v>
      </c>
      <c r="G619" s="355">
        <v>0</v>
      </c>
      <c r="H619" s="356">
        <f t="shared" si="239"/>
        <v>0</v>
      </c>
      <c r="I619" s="356">
        <f t="shared" si="240"/>
        <v>0</v>
      </c>
      <c r="J619" s="356">
        <f t="shared" si="241"/>
        <v>0</v>
      </c>
    </row>
    <row r="620" spans="1:10" ht="48" hidden="1" outlineLevel="1">
      <c r="A620" s="809"/>
      <c r="B620" s="354" t="s">
        <v>816</v>
      </c>
      <c r="C620" s="354" t="s">
        <v>817</v>
      </c>
      <c r="D620" s="355">
        <v>0</v>
      </c>
      <c r="E620" s="355">
        <v>0</v>
      </c>
      <c r="F620" s="355">
        <v>0</v>
      </c>
      <c r="G620" s="355">
        <v>0</v>
      </c>
      <c r="H620" s="356">
        <f t="shared" si="239"/>
        <v>0</v>
      </c>
      <c r="I620" s="356">
        <f t="shared" si="240"/>
        <v>0</v>
      </c>
      <c r="J620" s="356">
        <f t="shared" si="241"/>
        <v>0</v>
      </c>
    </row>
    <row r="621" spans="1:10" ht="17.25" customHeight="1" collapsed="1">
      <c r="A621" s="808" t="s">
        <v>818</v>
      </c>
      <c r="B621" s="808"/>
      <c r="C621" s="808"/>
      <c r="D621" s="352">
        <f t="shared" ref="D621:J621" si="242">+D622+D623+D624</f>
        <v>0</v>
      </c>
      <c r="E621" s="352">
        <f t="shared" si="242"/>
        <v>0</v>
      </c>
      <c r="F621" s="352">
        <f t="shared" si="242"/>
        <v>0</v>
      </c>
      <c r="G621" s="352">
        <f t="shared" si="242"/>
        <v>0</v>
      </c>
      <c r="H621" s="353">
        <f t="shared" si="242"/>
        <v>0</v>
      </c>
      <c r="I621" s="353">
        <f t="shared" si="242"/>
        <v>0</v>
      </c>
      <c r="J621" s="353">
        <f t="shared" si="242"/>
        <v>0</v>
      </c>
    </row>
    <row r="622" spans="1:10" ht="36" hidden="1" outlineLevel="1">
      <c r="A622" s="809" t="s">
        <v>818</v>
      </c>
      <c r="B622" s="809" t="s">
        <v>819</v>
      </c>
      <c r="C622" s="354" t="s">
        <v>820</v>
      </c>
      <c r="D622" s="355">
        <v>0</v>
      </c>
      <c r="E622" s="355">
        <v>0</v>
      </c>
      <c r="F622" s="355">
        <v>0</v>
      </c>
      <c r="G622" s="355">
        <v>0</v>
      </c>
      <c r="H622" s="356">
        <f t="shared" ref="H622:H624" si="243">+D622+F622</f>
        <v>0</v>
      </c>
      <c r="I622" s="356">
        <f t="shared" ref="I622:I624" si="244">+G622+E622</f>
        <v>0</v>
      </c>
      <c r="J622" s="356">
        <f t="shared" ref="J622:J624" si="245">+I622+H622</f>
        <v>0</v>
      </c>
    </row>
    <row r="623" spans="1:10" ht="48" hidden="1" outlineLevel="1">
      <c r="A623" s="809"/>
      <c r="B623" s="809"/>
      <c r="C623" s="354" t="s">
        <v>821</v>
      </c>
      <c r="D623" s="355">
        <v>0</v>
      </c>
      <c r="E623" s="355">
        <v>0</v>
      </c>
      <c r="F623" s="355">
        <v>0</v>
      </c>
      <c r="G623" s="355">
        <v>0</v>
      </c>
      <c r="H623" s="356">
        <f t="shared" si="243"/>
        <v>0</v>
      </c>
      <c r="I623" s="356">
        <f t="shared" si="244"/>
        <v>0</v>
      </c>
      <c r="J623" s="356">
        <f t="shared" si="245"/>
        <v>0</v>
      </c>
    </row>
    <row r="624" spans="1:10" ht="108" hidden="1" outlineLevel="1">
      <c r="A624" s="809"/>
      <c r="B624" s="354" t="s">
        <v>822</v>
      </c>
      <c r="C624" s="354" t="s">
        <v>823</v>
      </c>
      <c r="D624" s="355">
        <v>0</v>
      </c>
      <c r="E624" s="355">
        <v>0</v>
      </c>
      <c r="F624" s="355">
        <v>0</v>
      </c>
      <c r="G624" s="355">
        <v>0</v>
      </c>
      <c r="H624" s="356">
        <f t="shared" si="243"/>
        <v>0</v>
      </c>
      <c r="I624" s="356">
        <f t="shared" si="244"/>
        <v>0</v>
      </c>
      <c r="J624" s="356">
        <f t="shared" si="245"/>
        <v>0</v>
      </c>
    </row>
    <row r="625" spans="1:10" ht="15" customHeight="1" collapsed="1">
      <c r="A625" s="808" t="s">
        <v>824</v>
      </c>
      <c r="B625" s="808"/>
      <c r="C625" s="808"/>
      <c r="D625" s="352">
        <f t="shared" ref="D625:J625" si="246">+D626+D627+D628</f>
        <v>0</v>
      </c>
      <c r="E625" s="352">
        <f t="shared" si="246"/>
        <v>0</v>
      </c>
      <c r="F625" s="352">
        <f t="shared" si="246"/>
        <v>0</v>
      </c>
      <c r="G625" s="352">
        <f t="shared" si="246"/>
        <v>0</v>
      </c>
      <c r="H625" s="353">
        <f t="shared" si="246"/>
        <v>0</v>
      </c>
      <c r="I625" s="353">
        <f t="shared" si="246"/>
        <v>0</v>
      </c>
      <c r="J625" s="353">
        <f t="shared" si="246"/>
        <v>0</v>
      </c>
    </row>
    <row r="626" spans="1:10" ht="24" hidden="1" outlineLevel="1">
      <c r="A626" s="809" t="s">
        <v>824</v>
      </c>
      <c r="B626" s="809" t="s">
        <v>825</v>
      </c>
      <c r="C626" s="354" t="s">
        <v>826</v>
      </c>
      <c r="D626" s="355">
        <v>0</v>
      </c>
      <c r="E626" s="355">
        <v>0</v>
      </c>
      <c r="F626" s="355">
        <v>0</v>
      </c>
      <c r="G626" s="355">
        <v>0</v>
      </c>
      <c r="H626" s="356">
        <f t="shared" ref="H626:H628" si="247">+D626+F626</f>
        <v>0</v>
      </c>
      <c r="I626" s="356">
        <f t="shared" ref="I626:I628" si="248">+G626+E626</f>
        <v>0</v>
      </c>
      <c r="J626" s="356">
        <f t="shared" ref="J626:J628" si="249">+I626+H626</f>
        <v>0</v>
      </c>
    </row>
    <row r="627" spans="1:10" ht="36" hidden="1" outlineLevel="1">
      <c r="A627" s="809"/>
      <c r="B627" s="809"/>
      <c r="C627" s="354" t="s">
        <v>827</v>
      </c>
      <c r="D627" s="355">
        <v>0</v>
      </c>
      <c r="E627" s="355">
        <v>0</v>
      </c>
      <c r="F627" s="355">
        <v>0</v>
      </c>
      <c r="G627" s="355">
        <v>0</v>
      </c>
      <c r="H627" s="356">
        <f t="shared" si="247"/>
        <v>0</v>
      </c>
      <c r="I627" s="356">
        <f t="shared" si="248"/>
        <v>0</v>
      </c>
      <c r="J627" s="356">
        <f t="shared" si="249"/>
        <v>0</v>
      </c>
    </row>
    <row r="628" spans="1:10" ht="48" hidden="1" outlineLevel="1">
      <c r="A628" s="809"/>
      <c r="B628" s="354" t="s">
        <v>828</v>
      </c>
      <c r="C628" s="354" t="s">
        <v>829</v>
      </c>
      <c r="D628" s="355">
        <v>0</v>
      </c>
      <c r="E628" s="355">
        <v>0</v>
      </c>
      <c r="F628" s="355">
        <v>0</v>
      </c>
      <c r="G628" s="355">
        <v>0</v>
      </c>
      <c r="H628" s="356">
        <f t="shared" si="247"/>
        <v>0</v>
      </c>
      <c r="I628" s="356">
        <f t="shared" si="248"/>
        <v>0</v>
      </c>
      <c r="J628" s="356">
        <f t="shared" si="249"/>
        <v>0</v>
      </c>
    </row>
    <row r="629" spans="1:10" ht="15" customHeight="1" collapsed="1">
      <c r="A629" s="808" t="s">
        <v>830</v>
      </c>
      <c r="B629" s="808"/>
      <c r="C629" s="808"/>
      <c r="D629" s="352">
        <f t="shared" ref="D629:J629" si="250">SUM(D630:D633)</f>
        <v>0</v>
      </c>
      <c r="E629" s="352">
        <f t="shared" si="250"/>
        <v>0</v>
      </c>
      <c r="F629" s="352">
        <f t="shared" si="250"/>
        <v>0</v>
      </c>
      <c r="G629" s="352">
        <f t="shared" si="250"/>
        <v>0</v>
      </c>
      <c r="H629" s="353">
        <f t="shared" si="250"/>
        <v>0</v>
      </c>
      <c r="I629" s="353">
        <f t="shared" si="250"/>
        <v>0</v>
      </c>
      <c r="J629" s="353">
        <f t="shared" si="250"/>
        <v>0</v>
      </c>
    </row>
    <row r="630" spans="1:10" ht="48" hidden="1" outlineLevel="1">
      <c r="A630" s="809" t="s">
        <v>830</v>
      </c>
      <c r="B630" s="354" t="s">
        <v>831</v>
      </c>
      <c r="C630" s="354" t="s">
        <v>832</v>
      </c>
      <c r="D630" s="355">
        <v>0</v>
      </c>
      <c r="E630" s="355">
        <v>0</v>
      </c>
      <c r="F630" s="355">
        <v>0</v>
      </c>
      <c r="G630" s="355">
        <v>0</v>
      </c>
      <c r="H630" s="356">
        <f t="shared" ref="H630:H633" si="251">+D630+F630</f>
        <v>0</v>
      </c>
      <c r="I630" s="356">
        <f t="shared" ref="I630:I633" si="252">+G630+E630</f>
        <v>0</v>
      </c>
      <c r="J630" s="356">
        <f t="shared" ref="J630:J633" si="253">+I630+H630</f>
        <v>0</v>
      </c>
    </row>
    <row r="631" spans="1:10" ht="48" hidden="1" outlineLevel="1">
      <c r="A631" s="809"/>
      <c r="B631" s="354" t="s">
        <v>833</v>
      </c>
      <c r="C631" s="354" t="s">
        <v>834</v>
      </c>
      <c r="D631" s="355">
        <v>0</v>
      </c>
      <c r="E631" s="355">
        <v>0</v>
      </c>
      <c r="F631" s="355">
        <v>0</v>
      </c>
      <c r="G631" s="355">
        <v>0</v>
      </c>
      <c r="H631" s="356">
        <f t="shared" si="251"/>
        <v>0</v>
      </c>
      <c r="I631" s="356">
        <f t="shared" si="252"/>
        <v>0</v>
      </c>
      <c r="J631" s="356">
        <f t="shared" si="253"/>
        <v>0</v>
      </c>
    </row>
    <row r="632" spans="1:10" ht="48" hidden="1" outlineLevel="1">
      <c r="A632" s="809"/>
      <c r="B632" s="354" t="s">
        <v>835</v>
      </c>
      <c r="C632" s="354" t="s">
        <v>836</v>
      </c>
      <c r="D632" s="355">
        <v>0</v>
      </c>
      <c r="E632" s="355">
        <v>0</v>
      </c>
      <c r="F632" s="355">
        <v>0</v>
      </c>
      <c r="G632" s="355">
        <v>0</v>
      </c>
      <c r="H632" s="356">
        <f t="shared" si="251"/>
        <v>0</v>
      </c>
      <c r="I632" s="356">
        <f t="shared" si="252"/>
        <v>0</v>
      </c>
      <c r="J632" s="356">
        <f t="shared" si="253"/>
        <v>0</v>
      </c>
    </row>
    <row r="633" spans="1:10" ht="96" hidden="1" outlineLevel="1">
      <c r="A633" s="809"/>
      <c r="B633" s="354" t="s">
        <v>837</v>
      </c>
      <c r="C633" s="354" t="s">
        <v>838</v>
      </c>
      <c r="D633" s="355">
        <v>0</v>
      </c>
      <c r="E633" s="355">
        <v>0</v>
      </c>
      <c r="F633" s="355">
        <v>0</v>
      </c>
      <c r="G633" s="355">
        <v>0</v>
      </c>
      <c r="H633" s="356">
        <f t="shared" si="251"/>
        <v>0</v>
      </c>
      <c r="I633" s="356">
        <f t="shared" si="252"/>
        <v>0</v>
      </c>
      <c r="J633" s="356">
        <f t="shared" si="253"/>
        <v>0</v>
      </c>
    </row>
    <row r="634" spans="1:10" ht="15" customHeight="1" collapsed="1">
      <c r="A634" s="808" t="s">
        <v>839</v>
      </c>
      <c r="B634" s="808"/>
      <c r="C634" s="808"/>
      <c r="D634" s="352">
        <v>0</v>
      </c>
      <c r="E634" s="352">
        <v>0</v>
      </c>
      <c r="F634" s="352">
        <v>0</v>
      </c>
      <c r="G634" s="352">
        <v>0</v>
      </c>
      <c r="H634" s="353">
        <v>0</v>
      </c>
      <c r="I634" s="353">
        <v>0</v>
      </c>
      <c r="J634" s="353">
        <f t="shared" ref="J634" si="254">+I634+H634</f>
        <v>0</v>
      </c>
    </row>
    <row r="635" spans="1:10" ht="15" customHeight="1">
      <c r="A635" s="808" t="s">
        <v>840</v>
      </c>
      <c r="B635" s="808"/>
      <c r="C635" s="808"/>
      <c r="D635" s="352">
        <f t="shared" ref="D635:J635" si="255">SUM(D636:D647)</f>
        <v>0</v>
      </c>
      <c r="E635" s="352">
        <f t="shared" si="255"/>
        <v>0</v>
      </c>
      <c r="F635" s="352">
        <f t="shared" si="255"/>
        <v>0</v>
      </c>
      <c r="G635" s="352">
        <f t="shared" si="255"/>
        <v>0</v>
      </c>
      <c r="H635" s="353">
        <f t="shared" si="255"/>
        <v>0</v>
      </c>
      <c r="I635" s="353">
        <f t="shared" si="255"/>
        <v>0</v>
      </c>
      <c r="J635" s="353">
        <f t="shared" si="255"/>
        <v>0</v>
      </c>
    </row>
    <row r="636" spans="1:10" ht="36" hidden="1" outlineLevel="1">
      <c r="A636" s="809" t="s">
        <v>840</v>
      </c>
      <c r="B636" s="809" t="s">
        <v>841</v>
      </c>
      <c r="C636" s="354" t="s">
        <v>842</v>
      </c>
      <c r="D636" s="355">
        <v>0</v>
      </c>
      <c r="E636" s="355">
        <v>0</v>
      </c>
      <c r="F636" s="355">
        <v>0</v>
      </c>
      <c r="G636" s="355">
        <v>0</v>
      </c>
      <c r="H636" s="356">
        <f t="shared" ref="H636:H651" si="256">+D636+F636</f>
        <v>0</v>
      </c>
      <c r="I636" s="356">
        <f t="shared" ref="I636:I651" si="257">+G636+E636</f>
        <v>0</v>
      </c>
      <c r="J636" s="356">
        <f t="shared" ref="J636:J651" si="258">+I636+H636</f>
        <v>0</v>
      </c>
    </row>
    <row r="637" spans="1:10" ht="24" hidden="1" outlineLevel="1">
      <c r="A637" s="809"/>
      <c r="B637" s="809"/>
      <c r="C637" s="354" t="s">
        <v>843</v>
      </c>
      <c r="D637" s="355">
        <v>0</v>
      </c>
      <c r="E637" s="355">
        <v>0</v>
      </c>
      <c r="F637" s="355">
        <v>0</v>
      </c>
      <c r="G637" s="355">
        <v>0</v>
      </c>
      <c r="H637" s="356">
        <f t="shared" si="256"/>
        <v>0</v>
      </c>
      <c r="I637" s="356">
        <f t="shared" si="257"/>
        <v>0</v>
      </c>
      <c r="J637" s="356">
        <f t="shared" si="258"/>
        <v>0</v>
      </c>
    </row>
    <row r="638" spans="1:10" ht="24" hidden="1" outlineLevel="1">
      <c r="A638" s="809"/>
      <c r="B638" s="809" t="s">
        <v>844</v>
      </c>
      <c r="C638" s="354" t="s">
        <v>845</v>
      </c>
      <c r="D638" s="355">
        <v>0</v>
      </c>
      <c r="E638" s="355">
        <v>0</v>
      </c>
      <c r="F638" s="355">
        <v>0</v>
      </c>
      <c r="G638" s="355">
        <v>0</v>
      </c>
      <c r="H638" s="356">
        <f t="shared" si="256"/>
        <v>0</v>
      </c>
      <c r="I638" s="356">
        <f t="shared" si="257"/>
        <v>0</v>
      </c>
      <c r="J638" s="356">
        <f t="shared" si="258"/>
        <v>0</v>
      </c>
    </row>
    <row r="639" spans="1:10" ht="24" hidden="1" outlineLevel="1">
      <c r="A639" s="809"/>
      <c r="B639" s="809"/>
      <c r="C639" s="354" t="s">
        <v>846</v>
      </c>
      <c r="D639" s="355">
        <v>0</v>
      </c>
      <c r="E639" s="355">
        <v>0</v>
      </c>
      <c r="F639" s="355">
        <v>0</v>
      </c>
      <c r="G639" s="355">
        <v>0</v>
      </c>
      <c r="H639" s="356">
        <f t="shared" si="256"/>
        <v>0</v>
      </c>
      <c r="I639" s="356">
        <f t="shared" si="257"/>
        <v>0</v>
      </c>
      <c r="J639" s="356">
        <f t="shared" si="258"/>
        <v>0</v>
      </c>
    </row>
    <row r="640" spans="1:10" ht="48" hidden="1" outlineLevel="1">
      <c r="A640" s="809"/>
      <c r="B640" s="809"/>
      <c r="C640" s="354" t="s">
        <v>847</v>
      </c>
      <c r="D640" s="355">
        <v>0</v>
      </c>
      <c r="E640" s="355">
        <v>0</v>
      </c>
      <c r="F640" s="355">
        <v>0</v>
      </c>
      <c r="G640" s="355">
        <v>0</v>
      </c>
      <c r="H640" s="356">
        <f t="shared" si="256"/>
        <v>0</v>
      </c>
      <c r="I640" s="356">
        <f t="shared" si="257"/>
        <v>0</v>
      </c>
      <c r="J640" s="356">
        <f t="shared" si="258"/>
        <v>0</v>
      </c>
    </row>
    <row r="641" spans="1:10" ht="36" hidden="1" outlineLevel="1">
      <c r="A641" s="809"/>
      <c r="B641" s="809" t="s">
        <v>848</v>
      </c>
      <c r="C641" s="354" t="s">
        <v>849</v>
      </c>
      <c r="D641" s="355">
        <v>0</v>
      </c>
      <c r="E641" s="355">
        <v>0</v>
      </c>
      <c r="F641" s="355">
        <v>0</v>
      </c>
      <c r="G641" s="355">
        <v>0</v>
      </c>
      <c r="H641" s="356">
        <f t="shared" si="256"/>
        <v>0</v>
      </c>
      <c r="I641" s="356">
        <f t="shared" si="257"/>
        <v>0</v>
      </c>
      <c r="J641" s="356">
        <f t="shared" si="258"/>
        <v>0</v>
      </c>
    </row>
    <row r="642" spans="1:10" ht="36" hidden="1" outlineLevel="1">
      <c r="A642" s="809"/>
      <c r="B642" s="809"/>
      <c r="C642" s="354" t="s">
        <v>850</v>
      </c>
      <c r="D642" s="355">
        <v>0</v>
      </c>
      <c r="E642" s="355">
        <v>0</v>
      </c>
      <c r="F642" s="355">
        <v>0</v>
      </c>
      <c r="G642" s="355">
        <v>0</v>
      </c>
      <c r="H642" s="356">
        <f t="shared" si="256"/>
        <v>0</v>
      </c>
      <c r="I642" s="356">
        <f t="shared" si="257"/>
        <v>0</v>
      </c>
      <c r="J642" s="356">
        <f t="shared" si="258"/>
        <v>0</v>
      </c>
    </row>
    <row r="643" spans="1:10" ht="36" hidden="1" outlineLevel="1">
      <c r="A643" s="809"/>
      <c r="B643" s="809"/>
      <c r="C643" s="354" t="s">
        <v>851</v>
      </c>
      <c r="D643" s="355">
        <v>0</v>
      </c>
      <c r="E643" s="355">
        <v>0</v>
      </c>
      <c r="F643" s="355">
        <v>0</v>
      </c>
      <c r="G643" s="355">
        <v>0</v>
      </c>
      <c r="H643" s="356">
        <f t="shared" si="256"/>
        <v>0</v>
      </c>
      <c r="I643" s="356">
        <f t="shared" si="257"/>
        <v>0</v>
      </c>
      <c r="J643" s="356">
        <f t="shared" si="258"/>
        <v>0</v>
      </c>
    </row>
    <row r="644" spans="1:10" ht="24" hidden="1" outlineLevel="1">
      <c r="A644" s="809"/>
      <c r="B644" s="809"/>
      <c r="C644" s="354" t="s">
        <v>852</v>
      </c>
      <c r="D644" s="355">
        <v>0</v>
      </c>
      <c r="E644" s="355">
        <v>0</v>
      </c>
      <c r="F644" s="355">
        <v>0</v>
      </c>
      <c r="G644" s="355">
        <v>0</v>
      </c>
      <c r="H644" s="356">
        <f t="shared" si="256"/>
        <v>0</v>
      </c>
      <c r="I644" s="356">
        <f t="shared" si="257"/>
        <v>0</v>
      </c>
      <c r="J644" s="356">
        <f t="shared" si="258"/>
        <v>0</v>
      </c>
    </row>
    <row r="645" spans="1:10" ht="24" hidden="1" outlineLevel="1">
      <c r="A645" s="809"/>
      <c r="B645" s="809"/>
      <c r="C645" s="354" t="s">
        <v>853</v>
      </c>
      <c r="D645" s="355">
        <v>0</v>
      </c>
      <c r="E645" s="355">
        <v>0</v>
      </c>
      <c r="F645" s="355">
        <v>0</v>
      </c>
      <c r="G645" s="355">
        <v>0</v>
      </c>
      <c r="H645" s="356">
        <f t="shared" si="256"/>
        <v>0</v>
      </c>
      <c r="I645" s="356">
        <f t="shared" si="257"/>
        <v>0</v>
      </c>
      <c r="J645" s="356">
        <f t="shared" si="258"/>
        <v>0</v>
      </c>
    </row>
    <row r="646" spans="1:10" ht="48" hidden="1" outlineLevel="1">
      <c r="A646" s="809"/>
      <c r="B646" s="809"/>
      <c r="C646" s="354" t="s">
        <v>854</v>
      </c>
      <c r="D646" s="355">
        <v>0</v>
      </c>
      <c r="E646" s="355">
        <v>0</v>
      </c>
      <c r="F646" s="355">
        <v>0</v>
      </c>
      <c r="G646" s="355">
        <v>0</v>
      </c>
      <c r="H646" s="356">
        <f t="shared" si="256"/>
        <v>0</v>
      </c>
      <c r="I646" s="356">
        <f t="shared" si="257"/>
        <v>0</v>
      </c>
      <c r="J646" s="356">
        <f t="shared" si="258"/>
        <v>0</v>
      </c>
    </row>
    <row r="647" spans="1:10" ht="132" hidden="1" outlineLevel="1">
      <c r="A647" s="809"/>
      <c r="B647" s="354" t="s">
        <v>855</v>
      </c>
      <c r="C647" s="354" t="s">
        <v>856</v>
      </c>
      <c r="D647" s="355">
        <v>0</v>
      </c>
      <c r="E647" s="355">
        <v>0</v>
      </c>
      <c r="F647" s="355">
        <v>0</v>
      </c>
      <c r="G647" s="355">
        <v>0</v>
      </c>
      <c r="H647" s="356">
        <f t="shared" si="256"/>
        <v>0</v>
      </c>
      <c r="I647" s="356">
        <f t="shared" si="257"/>
        <v>0</v>
      </c>
      <c r="J647" s="356">
        <f t="shared" si="258"/>
        <v>0</v>
      </c>
    </row>
    <row r="648" spans="1:10" ht="15" customHeight="1" collapsed="1">
      <c r="A648" s="808" t="s">
        <v>857</v>
      </c>
      <c r="B648" s="808"/>
      <c r="C648" s="808"/>
      <c r="D648" s="352">
        <f t="shared" ref="D648:G648" si="259">+D649+D650+D651</f>
        <v>0</v>
      </c>
      <c r="E648" s="352">
        <f t="shared" si="259"/>
        <v>0</v>
      </c>
      <c r="F648" s="352">
        <f t="shared" si="259"/>
        <v>0</v>
      </c>
      <c r="G648" s="352">
        <f t="shared" si="259"/>
        <v>0</v>
      </c>
      <c r="H648" s="353">
        <f t="shared" si="256"/>
        <v>0</v>
      </c>
      <c r="I648" s="353">
        <f t="shared" si="257"/>
        <v>0</v>
      </c>
      <c r="J648" s="353">
        <f t="shared" si="258"/>
        <v>0</v>
      </c>
    </row>
    <row r="649" spans="1:10" ht="48" hidden="1" outlineLevel="1">
      <c r="A649" s="809" t="s">
        <v>857</v>
      </c>
      <c r="B649" s="354" t="s">
        <v>858</v>
      </c>
      <c r="C649" s="354" t="s">
        <v>859</v>
      </c>
      <c r="D649" s="355">
        <v>0</v>
      </c>
      <c r="E649" s="355">
        <v>0</v>
      </c>
      <c r="F649" s="355">
        <v>0</v>
      </c>
      <c r="G649" s="355">
        <v>0</v>
      </c>
      <c r="H649" s="356">
        <f t="shared" si="256"/>
        <v>0</v>
      </c>
      <c r="I649" s="356">
        <f t="shared" si="257"/>
        <v>0</v>
      </c>
      <c r="J649" s="356">
        <f t="shared" si="258"/>
        <v>0</v>
      </c>
    </row>
    <row r="650" spans="1:10" ht="60" hidden="1" outlineLevel="1">
      <c r="A650" s="809"/>
      <c r="B650" s="354" t="s">
        <v>860</v>
      </c>
      <c r="C650" s="354" t="s">
        <v>861</v>
      </c>
      <c r="D650" s="355">
        <v>0</v>
      </c>
      <c r="E650" s="355">
        <v>0</v>
      </c>
      <c r="F650" s="355">
        <v>0</v>
      </c>
      <c r="G650" s="355">
        <v>0</v>
      </c>
      <c r="H650" s="356">
        <f t="shared" si="256"/>
        <v>0</v>
      </c>
      <c r="I650" s="356">
        <f t="shared" si="257"/>
        <v>0</v>
      </c>
      <c r="J650" s="356">
        <f t="shared" si="258"/>
        <v>0</v>
      </c>
    </row>
    <row r="651" spans="1:10" ht="60" hidden="1" outlineLevel="1">
      <c r="A651" s="809"/>
      <c r="B651" s="354" t="s">
        <v>862</v>
      </c>
      <c r="C651" s="354" t="s">
        <v>863</v>
      </c>
      <c r="D651" s="355">
        <v>0</v>
      </c>
      <c r="E651" s="355">
        <v>0</v>
      </c>
      <c r="F651" s="355">
        <v>0</v>
      </c>
      <c r="G651" s="355">
        <v>0</v>
      </c>
      <c r="H651" s="356">
        <f t="shared" si="256"/>
        <v>0</v>
      </c>
      <c r="I651" s="356">
        <f t="shared" si="257"/>
        <v>0</v>
      </c>
      <c r="J651" s="356">
        <f t="shared" si="258"/>
        <v>0</v>
      </c>
    </row>
    <row r="652" spans="1:10" ht="22.5" customHeight="1" collapsed="1">
      <c r="A652" s="808" t="s">
        <v>864</v>
      </c>
      <c r="B652" s="808"/>
      <c r="C652" s="808"/>
      <c r="D652" s="352">
        <f t="shared" ref="D652:J652" si="260">+D653+D654+D655</f>
        <v>0</v>
      </c>
      <c r="E652" s="352">
        <f t="shared" si="260"/>
        <v>0</v>
      </c>
      <c r="F652" s="352">
        <f t="shared" si="260"/>
        <v>0</v>
      </c>
      <c r="G652" s="352">
        <f t="shared" si="260"/>
        <v>0</v>
      </c>
      <c r="H652" s="353">
        <f t="shared" si="260"/>
        <v>0</v>
      </c>
      <c r="I652" s="353">
        <f t="shared" si="260"/>
        <v>0</v>
      </c>
      <c r="J652" s="353">
        <f t="shared" si="260"/>
        <v>0</v>
      </c>
    </row>
    <row r="653" spans="1:10" hidden="1" outlineLevel="1">
      <c r="A653" s="809" t="s">
        <v>864</v>
      </c>
      <c r="B653" s="809" t="s">
        <v>865</v>
      </c>
      <c r="C653" s="354" t="s">
        <v>866</v>
      </c>
      <c r="D653" s="355">
        <v>0</v>
      </c>
      <c r="E653" s="355">
        <v>0</v>
      </c>
      <c r="F653" s="355">
        <v>0</v>
      </c>
      <c r="G653" s="355">
        <v>0</v>
      </c>
      <c r="H653" s="356">
        <f t="shared" ref="H653:H655" si="261">+D653+F653</f>
        <v>0</v>
      </c>
      <c r="I653" s="356">
        <f t="shared" ref="I653:I655" si="262">+G653+E653</f>
        <v>0</v>
      </c>
      <c r="J653" s="356">
        <f t="shared" ref="J653:J655" si="263">+I653+H653</f>
        <v>0</v>
      </c>
    </row>
    <row r="654" spans="1:10" hidden="1" outlineLevel="1">
      <c r="A654" s="809"/>
      <c r="B654" s="809"/>
      <c r="C654" s="354" t="s">
        <v>867</v>
      </c>
      <c r="D654" s="355">
        <v>0</v>
      </c>
      <c r="E654" s="355">
        <v>0</v>
      </c>
      <c r="F654" s="355">
        <v>0</v>
      </c>
      <c r="G654" s="355">
        <v>0</v>
      </c>
      <c r="H654" s="356">
        <f t="shared" si="261"/>
        <v>0</v>
      </c>
      <c r="I654" s="356">
        <f t="shared" si="262"/>
        <v>0</v>
      </c>
      <c r="J654" s="356">
        <f t="shared" si="263"/>
        <v>0</v>
      </c>
    </row>
    <row r="655" spans="1:10" ht="60" hidden="1" outlineLevel="1">
      <c r="A655" s="809"/>
      <c r="B655" s="354" t="s">
        <v>868</v>
      </c>
      <c r="C655" s="354" t="s">
        <v>869</v>
      </c>
      <c r="D655" s="355">
        <v>0</v>
      </c>
      <c r="E655" s="355">
        <v>0</v>
      </c>
      <c r="F655" s="355">
        <v>0</v>
      </c>
      <c r="G655" s="355">
        <v>0</v>
      </c>
      <c r="H655" s="356">
        <f t="shared" si="261"/>
        <v>0</v>
      </c>
      <c r="I655" s="356">
        <f t="shared" si="262"/>
        <v>0</v>
      </c>
      <c r="J655" s="356">
        <f t="shared" si="263"/>
        <v>0</v>
      </c>
    </row>
    <row r="656" spans="1:10" ht="15" customHeight="1" collapsed="1">
      <c r="A656" s="808" t="s">
        <v>870</v>
      </c>
      <c r="B656" s="808"/>
      <c r="C656" s="808"/>
      <c r="D656" s="352">
        <f t="shared" ref="D656:J656" si="264">+D657+D658+D659</f>
        <v>0</v>
      </c>
      <c r="E656" s="352">
        <f t="shared" si="264"/>
        <v>0</v>
      </c>
      <c r="F656" s="352">
        <f t="shared" si="264"/>
        <v>0</v>
      </c>
      <c r="G656" s="352">
        <f t="shared" si="264"/>
        <v>0</v>
      </c>
      <c r="H656" s="353">
        <f t="shared" si="264"/>
        <v>0</v>
      </c>
      <c r="I656" s="353">
        <f t="shared" si="264"/>
        <v>0</v>
      </c>
      <c r="J656" s="353">
        <f t="shared" si="264"/>
        <v>0</v>
      </c>
    </row>
    <row r="657" spans="1:10" ht="36" hidden="1" outlineLevel="1">
      <c r="A657" s="809" t="s">
        <v>870</v>
      </c>
      <c r="B657" s="354" t="s">
        <v>871</v>
      </c>
      <c r="C657" s="354" t="s">
        <v>872</v>
      </c>
      <c r="D657" s="355">
        <v>0</v>
      </c>
      <c r="E657" s="355">
        <v>0</v>
      </c>
      <c r="F657" s="355">
        <v>0</v>
      </c>
      <c r="G657" s="355">
        <v>0</v>
      </c>
      <c r="H657" s="356">
        <f t="shared" ref="H657:H659" si="265">+D657+F657</f>
        <v>0</v>
      </c>
      <c r="I657" s="356">
        <f t="shared" ref="I657:I659" si="266">+G657+E657</f>
        <v>0</v>
      </c>
      <c r="J657" s="356">
        <f t="shared" ref="J657:J659" si="267">+I657+H657</f>
        <v>0</v>
      </c>
    </row>
    <row r="658" spans="1:10" ht="48" hidden="1" outlineLevel="1">
      <c r="A658" s="809"/>
      <c r="B658" s="354" t="s">
        <v>873</v>
      </c>
      <c r="C658" s="354" t="s">
        <v>874</v>
      </c>
      <c r="D658" s="355">
        <v>0</v>
      </c>
      <c r="E658" s="355">
        <v>0</v>
      </c>
      <c r="F658" s="355">
        <v>0</v>
      </c>
      <c r="G658" s="355">
        <v>0</v>
      </c>
      <c r="H658" s="356">
        <f t="shared" si="265"/>
        <v>0</v>
      </c>
      <c r="I658" s="356">
        <f t="shared" si="266"/>
        <v>0</v>
      </c>
      <c r="J658" s="356">
        <f t="shared" si="267"/>
        <v>0</v>
      </c>
    </row>
    <row r="659" spans="1:10" ht="36" hidden="1" outlineLevel="1">
      <c r="A659" s="809"/>
      <c r="B659" s="354" t="s">
        <v>875</v>
      </c>
      <c r="C659" s="354" t="s">
        <v>876</v>
      </c>
      <c r="D659" s="355">
        <v>0</v>
      </c>
      <c r="E659" s="355">
        <v>0</v>
      </c>
      <c r="F659" s="355">
        <v>0</v>
      </c>
      <c r="G659" s="355">
        <v>0</v>
      </c>
      <c r="H659" s="356">
        <f t="shared" si="265"/>
        <v>0</v>
      </c>
      <c r="I659" s="356">
        <f t="shared" si="266"/>
        <v>0</v>
      </c>
      <c r="J659" s="356">
        <f t="shared" si="267"/>
        <v>0</v>
      </c>
    </row>
    <row r="660" spans="1:10" ht="15" customHeight="1" collapsed="1">
      <c r="A660" s="808" t="s">
        <v>877</v>
      </c>
      <c r="B660" s="808"/>
      <c r="C660" s="808"/>
      <c r="D660" s="352">
        <f t="shared" ref="D660:J660" si="268">SUM(D661:D665)</f>
        <v>0</v>
      </c>
      <c r="E660" s="352">
        <f t="shared" si="268"/>
        <v>0</v>
      </c>
      <c r="F660" s="352">
        <f t="shared" si="268"/>
        <v>0</v>
      </c>
      <c r="G660" s="352">
        <f t="shared" si="268"/>
        <v>0</v>
      </c>
      <c r="H660" s="353">
        <f t="shared" si="268"/>
        <v>0</v>
      </c>
      <c r="I660" s="353">
        <f t="shared" si="268"/>
        <v>0</v>
      </c>
      <c r="J660" s="353">
        <f t="shared" si="268"/>
        <v>0</v>
      </c>
    </row>
    <row r="661" spans="1:10" ht="60" hidden="1" outlineLevel="1">
      <c r="A661" s="809" t="s">
        <v>877</v>
      </c>
      <c r="B661" s="354" t="s">
        <v>878</v>
      </c>
      <c r="C661" s="354" t="s">
        <v>879</v>
      </c>
      <c r="D661" s="355">
        <v>0</v>
      </c>
      <c r="E661" s="355">
        <v>0</v>
      </c>
      <c r="F661" s="355">
        <v>0</v>
      </c>
      <c r="G661" s="355">
        <v>0</v>
      </c>
      <c r="H661" s="356">
        <f t="shared" ref="H661:H665" si="269">+D661+F661</f>
        <v>0</v>
      </c>
      <c r="I661" s="356">
        <f t="shared" ref="I661:I665" si="270">+G661+E661</f>
        <v>0</v>
      </c>
      <c r="J661" s="356">
        <f t="shared" ref="J661:J665" si="271">+I661+H661</f>
        <v>0</v>
      </c>
    </row>
    <row r="662" spans="1:10" hidden="1" outlineLevel="1">
      <c r="A662" s="809"/>
      <c r="B662" s="809" t="s">
        <v>880</v>
      </c>
      <c r="C662" s="354" t="s">
        <v>881</v>
      </c>
      <c r="D662" s="355">
        <v>0</v>
      </c>
      <c r="E662" s="355">
        <v>0</v>
      </c>
      <c r="F662" s="355">
        <v>0</v>
      </c>
      <c r="G662" s="355">
        <v>0</v>
      </c>
      <c r="H662" s="356">
        <f t="shared" si="269"/>
        <v>0</v>
      </c>
      <c r="I662" s="356">
        <f t="shared" si="270"/>
        <v>0</v>
      </c>
      <c r="J662" s="356">
        <f t="shared" si="271"/>
        <v>0</v>
      </c>
    </row>
    <row r="663" spans="1:10" ht="24" hidden="1" outlineLevel="1">
      <c r="A663" s="809"/>
      <c r="B663" s="809"/>
      <c r="C663" s="354" t="s">
        <v>882</v>
      </c>
      <c r="D663" s="355">
        <v>0</v>
      </c>
      <c r="E663" s="355">
        <v>0</v>
      </c>
      <c r="F663" s="355">
        <v>0</v>
      </c>
      <c r="G663" s="355">
        <v>0</v>
      </c>
      <c r="H663" s="356">
        <f t="shared" si="269"/>
        <v>0</v>
      </c>
      <c r="I663" s="356">
        <f t="shared" si="270"/>
        <v>0</v>
      </c>
      <c r="J663" s="356">
        <f t="shared" si="271"/>
        <v>0</v>
      </c>
    </row>
    <row r="664" spans="1:10" hidden="1" outlineLevel="1">
      <c r="A664" s="809"/>
      <c r="B664" s="809"/>
      <c r="C664" s="354" t="s">
        <v>883</v>
      </c>
      <c r="D664" s="355">
        <v>0</v>
      </c>
      <c r="E664" s="355">
        <v>0</v>
      </c>
      <c r="F664" s="355">
        <v>0</v>
      </c>
      <c r="G664" s="355">
        <v>0</v>
      </c>
      <c r="H664" s="356">
        <f t="shared" si="269"/>
        <v>0</v>
      </c>
      <c r="I664" s="356">
        <f t="shared" si="270"/>
        <v>0</v>
      </c>
      <c r="J664" s="356">
        <f t="shared" si="271"/>
        <v>0</v>
      </c>
    </row>
    <row r="665" spans="1:10" ht="48" hidden="1" outlineLevel="1">
      <c r="A665" s="809"/>
      <c r="B665" s="354" t="s">
        <v>884</v>
      </c>
      <c r="C665" s="354" t="s">
        <v>885</v>
      </c>
      <c r="D665" s="355">
        <v>0</v>
      </c>
      <c r="E665" s="355">
        <v>0</v>
      </c>
      <c r="F665" s="355">
        <v>0</v>
      </c>
      <c r="G665" s="355">
        <v>0</v>
      </c>
      <c r="H665" s="356">
        <f t="shared" si="269"/>
        <v>0</v>
      </c>
      <c r="I665" s="356">
        <f t="shared" si="270"/>
        <v>0</v>
      </c>
      <c r="J665" s="356">
        <f t="shared" si="271"/>
        <v>0</v>
      </c>
    </row>
    <row r="666" spans="1:10" ht="15" customHeight="1" collapsed="1">
      <c r="A666" s="808" t="s">
        <v>886</v>
      </c>
      <c r="B666" s="808"/>
      <c r="C666" s="808"/>
      <c r="D666" s="352">
        <f t="shared" ref="D666:J666" si="272">SUM(D667:D673)</f>
        <v>0</v>
      </c>
      <c r="E666" s="352">
        <f t="shared" si="272"/>
        <v>0</v>
      </c>
      <c r="F666" s="352">
        <f t="shared" si="272"/>
        <v>0</v>
      </c>
      <c r="G666" s="352">
        <f t="shared" si="272"/>
        <v>0</v>
      </c>
      <c r="H666" s="353">
        <f t="shared" si="272"/>
        <v>0</v>
      </c>
      <c r="I666" s="353">
        <f t="shared" si="272"/>
        <v>0</v>
      </c>
      <c r="J666" s="353">
        <f t="shared" si="272"/>
        <v>0</v>
      </c>
    </row>
    <row r="667" spans="1:10" ht="24" hidden="1" outlineLevel="1">
      <c r="A667" s="809" t="s">
        <v>886</v>
      </c>
      <c r="B667" s="809" t="s">
        <v>887</v>
      </c>
      <c r="C667" s="354" t="s">
        <v>888</v>
      </c>
      <c r="D667" s="355">
        <v>0</v>
      </c>
      <c r="E667" s="355">
        <v>0</v>
      </c>
      <c r="F667" s="355">
        <v>0</v>
      </c>
      <c r="G667" s="355">
        <v>0</v>
      </c>
      <c r="H667" s="356">
        <f t="shared" ref="H667:H673" si="273">+D667+F667</f>
        <v>0</v>
      </c>
      <c r="I667" s="356">
        <f t="shared" ref="I667:I673" si="274">+G667+E667</f>
        <v>0</v>
      </c>
      <c r="J667" s="356">
        <f t="shared" ref="J667:J673" si="275">+I667+H667</f>
        <v>0</v>
      </c>
    </row>
    <row r="668" spans="1:10" ht="36" hidden="1" outlineLevel="1">
      <c r="A668" s="809"/>
      <c r="B668" s="809"/>
      <c r="C668" s="354" t="s">
        <v>889</v>
      </c>
      <c r="D668" s="355">
        <v>0</v>
      </c>
      <c r="E668" s="355">
        <v>0</v>
      </c>
      <c r="F668" s="355">
        <v>0</v>
      </c>
      <c r="G668" s="355">
        <v>0</v>
      </c>
      <c r="H668" s="356">
        <f t="shared" si="273"/>
        <v>0</v>
      </c>
      <c r="I668" s="356">
        <f t="shared" si="274"/>
        <v>0</v>
      </c>
      <c r="J668" s="356">
        <f t="shared" si="275"/>
        <v>0</v>
      </c>
    </row>
    <row r="669" spans="1:10" ht="48" hidden="1" outlineLevel="1">
      <c r="A669" s="809"/>
      <c r="B669" s="354" t="s">
        <v>890</v>
      </c>
      <c r="C669" s="354" t="s">
        <v>891</v>
      </c>
      <c r="D669" s="355">
        <v>0</v>
      </c>
      <c r="E669" s="355">
        <v>0</v>
      </c>
      <c r="F669" s="355">
        <v>0</v>
      </c>
      <c r="G669" s="355">
        <v>0</v>
      </c>
      <c r="H669" s="356">
        <f t="shared" si="273"/>
        <v>0</v>
      </c>
      <c r="I669" s="356">
        <f t="shared" si="274"/>
        <v>0</v>
      </c>
      <c r="J669" s="356">
        <f t="shared" si="275"/>
        <v>0</v>
      </c>
    </row>
    <row r="670" spans="1:10" ht="48" hidden="1" outlineLevel="1">
      <c r="A670" s="809"/>
      <c r="B670" s="354" t="s">
        <v>892</v>
      </c>
      <c r="C670" s="354" t="s">
        <v>893</v>
      </c>
      <c r="D670" s="355">
        <v>0</v>
      </c>
      <c r="E670" s="355">
        <v>0</v>
      </c>
      <c r="F670" s="355">
        <v>0</v>
      </c>
      <c r="G670" s="355">
        <v>0</v>
      </c>
      <c r="H670" s="356">
        <f t="shared" si="273"/>
        <v>0</v>
      </c>
      <c r="I670" s="356">
        <f t="shared" si="274"/>
        <v>0</v>
      </c>
      <c r="J670" s="356">
        <f t="shared" si="275"/>
        <v>0</v>
      </c>
    </row>
    <row r="671" spans="1:10" ht="24" hidden="1" outlineLevel="1">
      <c r="A671" s="809"/>
      <c r="B671" s="809" t="s">
        <v>894</v>
      </c>
      <c r="C671" s="354" t="s">
        <v>895</v>
      </c>
      <c r="D671" s="355">
        <v>0</v>
      </c>
      <c r="E671" s="355">
        <v>0</v>
      </c>
      <c r="F671" s="355">
        <v>0</v>
      </c>
      <c r="G671" s="355">
        <v>0</v>
      </c>
      <c r="H671" s="356">
        <f t="shared" si="273"/>
        <v>0</v>
      </c>
      <c r="I671" s="356">
        <f t="shared" si="274"/>
        <v>0</v>
      </c>
      <c r="J671" s="356">
        <f t="shared" si="275"/>
        <v>0</v>
      </c>
    </row>
    <row r="672" spans="1:10" hidden="1" outlineLevel="1">
      <c r="A672" s="809"/>
      <c r="B672" s="809"/>
      <c r="C672" s="354" t="s">
        <v>896</v>
      </c>
      <c r="D672" s="355">
        <v>0</v>
      </c>
      <c r="E672" s="355">
        <v>0</v>
      </c>
      <c r="F672" s="355">
        <v>0</v>
      </c>
      <c r="G672" s="355">
        <v>0</v>
      </c>
      <c r="H672" s="356">
        <f t="shared" si="273"/>
        <v>0</v>
      </c>
      <c r="I672" s="356">
        <f t="shared" si="274"/>
        <v>0</v>
      </c>
      <c r="J672" s="356">
        <f t="shared" si="275"/>
        <v>0</v>
      </c>
    </row>
    <row r="673" spans="1:10" ht="36" hidden="1" outlineLevel="1">
      <c r="A673" s="809"/>
      <c r="B673" s="809"/>
      <c r="C673" s="354" t="s">
        <v>897</v>
      </c>
      <c r="D673" s="355">
        <v>0</v>
      </c>
      <c r="E673" s="355">
        <v>0</v>
      </c>
      <c r="F673" s="355">
        <v>0</v>
      </c>
      <c r="G673" s="355">
        <v>0</v>
      </c>
      <c r="H673" s="356">
        <f t="shared" si="273"/>
        <v>0</v>
      </c>
      <c r="I673" s="356">
        <f t="shared" si="274"/>
        <v>0</v>
      </c>
      <c r="J673" s="356">
        <f t="shared" si="275"/>
        <v>0</v>
      </c>
    </row>
    <row r="674" spans="1:10" ht="15" customHeight="1" collapsed="1">
      <c r="A674" s="808" t="s">
        <v>898</v>
      </c>
      <c r="B674" s="808"/>
      <c r="C674" s="808"/>
      <c r="D674" s="352">
        <f t="shared" ref="D674:J674" si="276">+D675+D676+D677</f>
        <v>0</v>
      </c>
      <c r="E674" s="352">
        <f t="shared" si="276"/>
        <v>0</v>
      </c>
      <c r="F674" s="352">
        <f t="shared" si="276"/>
        <v>0</v>
      </c>
      <c r="G674" s="352">
        <f t="shared" si="276"/>
        <v>0</v>
      </c>
      <c r="H674" s="353">
        <f t="shared" si="276"/>
        <v>0</v>
      </c>
      <c r="I674" s="353">
        <f t="shared" si="276"/>
        <v>0</v>
      </c>
      <c r="J674" s="353">
        <f t="shared" si="276"/>
        <v>0</v>
      </c>
    </row>
    <row r="675" spans="1:10" hidden="1" outlineLevel="1">
      <c r="A675" s="809" t="s">
        <v>899</v>
      </c>
      <c r="B675" s="809" t="s">
        <v>900</v>
      </c>
      <c r="C675" s="354" t="s">
        <v>901</v>
      </c>
      <c r="D675" s="355">
        <v>0</v>
      </c>
      <c r="E675" s="355">
        <v>0</v>
      </c>
      <c r="F675" s="355">
        <v>0</v>
      </c>
      <c r="G675" s="355">
        <v>0</v>
      </c>
      <c r="H675" s="356">
        <f t="shared" ref="H675:H677" si="277">+D675+F675</f>
        <v>0</v>
      </c>
      <c r="I675" s="356">
        <f t="shared" ref="I675:I677" si="278">+G675+E675</f>
        <v>0</v>
      </c>
      <c r="J675" s="356">
        <f t="shared" ref="J675:J677" si="279">+I675+H675</f>
        <v>0</v>
      </c>
    </row>
    <row r="676" spans="1:10" hidden="1" outlineLevel="1">
      <c r="A676" s="809"/>
      <c r="B676" s="809"/>
      <c r="C676" s="354" t="s">
        <v>902</v>
      </c>
      <c r="D676" s="355">
        <v>0</v>
      </c>
      <c r="E676" s="355">
        <v>0</v>
      </c>
      <c r="F676" s="355">
        <v>0</v>
      </c>
      <c r="G676" s="355">
        <v>0</v>
      </c>
      <c r="H676" s="356">
        <f t="shared" si="277"/>
        <v>0</v>
      </c>
      <c r="I676" s="356">
        <f t="shared" si="278"/>
        <v>0</v>
      </c>
      <c r="J676" s="356">
        <f t="shared" si="279"/>
        <v>0</v>
      </c>
    </row>
    <row r="677" spans="1:10" ht="60" hidden="1" outlineLevel="1">
      <c r="A677" s="809"/>
      <c r="B677" s="354" t="s">
        <v>903</v>
      </c>
      <c r="C677" s="354" t="s">
        <v>904</v>
      </c>
      <c r="D677" s="355">
        <v>0</v>
      </c>
      <c r="E677" s="355">
        <v>0</v>
      </c>
      <c r="F677" s="355">
        <v>0</v>
      </c>
      <c r="G677" s="355">
        <v>0</v>
      </c>
      <c r="H677" s="356">
        <f t="shared" si="277"/>
        <v>0</v>
      </c>
      <c r="I677" s="356">
        <f t="shared" si="278"/>
        <v>0</v>
      </c>
      <c r="J677" s="356">
        <f t="shared" si="279"/>
        <v>0</v>
      </c>
    </row>
    <row r="678" spans="1:10" ht="15" customHeight="1" collapsed="1">
      <c r="A678" s="808" t="s">
        <v>905</v>
      </c>
      <c r="B678" s="808"/>
      <c r="C678" s="808"/>
      <c r="D678" s="352">
        <f t="shared" ref="D678:J678" si="280">SUM(D679:D689)</f>
        <v>0</v>
      </c>
      <c r="E678" s="352">
        <f t="shared" si="280"/>
        <v>0</v>
      </c>
      <c r="F678" s="352">
        <f t="shared" si="280"/>
        <v>0</v>
      </c>
      <c r="G678" s="352">
        <f t="shared" si="280"/>
        <v>0</v>
      </c>
      <c r="H678" s="353">
        <f t="shared" si="280"/>
        <v>0</v>
      </c>
      <c r="I678" s="353">
        <f t="shared" si="280"/>
        <v>0</v>
      </c>
      <c r="J678" s="353">
        <f t="shared" si="280"/>
        <v>0</v>
      </c>
    </row>
    <row r="679" spans="1:10" ht="36" hidden="1" outlineLevel="1">
      <c r="A679" s="810" t="s">
        <v>905</v>
      </c>
      <c r="B679" s="354" t="s">
        <v>906</v>
      </c>
      <c r="C679" s="354" t="s">
        <v>907</v>
      </c>
      <c r="D679" s="355">
        <v>0</v>
      </c>
      <c r="E679" s="355">
        <v>0</v>
      </c>
      <c r="F679" s="355">
        <v>0</v>
      </c>
      <c r="G679" s="355">
        <v>0</v>
      </c>
      <c r="H679" s="356">
        <f t="shared" ref="H679:H689" si="281">+D679+F679</f>
        <v>0</v>
      </c>
      <c r="I679" s="356">
        <f t="shared" ref="I679:I689" si="282">+G679+E679</f>
        <v>0</v>
      </c>
      <c r="J679" s="356">
        <f t="shared" ref="J679:J689" si="283">+I679+H679</f>
        <v>0</v>
      </c>
    </row>
    <row r="680" spans="1:10" hidden="1" outlineLevel="1">
      <c r="A680" s="811"/>
      <c r="B680" s="354" t="s">
        <v>908</v>
      </c>
      <c r="C680" s="354" t="s">
        <v>909</v>
      </c>
      <c r="D680" s="355">
        <v>0</v>
      </c>
      <c r="E680" s="355">
        <v>0</v>
      </c>
      <c r="F680" s="355">
        <v>0</v>
      </c>
      <c r="G680" s="355">
        <v>0</v>
      </c>
      <c r="H680" s="356">
        <f t="shared" si="281"/>
        <v>0</v>
      </c>
      <c r="I680" s="356">
        <f t="shared" si="282"/>
        <v>0</v>
      </c>
      <c r="J680" s="356">
        <f t="shared" si="283"/>
        <v>0</v>
      </c>
    </row>
    <row r="681" spans="1:10" hidden="1" outlineLevel="1">
      <c r="A681" s="811"/>
      <c r="B681" s="809" t="s">
        <v>910</v>
      </c>
      <c r="C681" s="354" t="s">
        <v>911</v>
      </c>
      <c r="D681" s="355">
        <v>0</v>
      </c>
      <c r="E681" s="355">
        <v>0</v>
      </c>
      <c r="F681" s="355">
        <v>0</v>
      </c>
      <c r="G681" s="355">
        <v>0</v>
      </c>
      <c r="H681" s="356">
        <f t="shared" si="281"/>
        <v>0</v>
      </c>
      <c r="I681" s="356">
        <f t="shared" si="282"/>
        <v>0</v>
      </c>
      <c r="J681" s="356">
        <f t="shared" si="283"/>
        <v>0</v>
      </c>
    </row>
    <row r="682" spans="1:10" ht="24" hidden="1" outlineLevel="1">
      <c r="A682" s="811"/>
      <c r="B682" s="809"/>
      <c r="C682" s="354" t="s">
        <v>912</v>
      </c>
      <c r="D682" s="355">
        <v>0</v>
      </c>
      <c r="E682" s="355">
        <v>0</v>
      </c>
      <c r="F682" s="355">
        <v>0</v>
      </c>
      <c r="G682" s="355">
        <v>0</v>
      </c>
      <c r="H682" s="356">
        <f t="shared" si="281"/>
        <v>0</v>
      </c>
      <c r="I682" s="356">
        <f t="shared" si="282"/>
        <v>0</v>
      </c>
      <c r="J682" s="356">
        <f t="shared" si="283"/>
        <v>0</v>
      </c>
    </row>
    <row r="683" spans="1:10" ht="36" hidden="1" outlineLevel="1">
      <c r="A683" s="811"/>
      <c r="B683" s="809" t="s">
        <v>913</v>
      </c>
      <c r="C683" s="354" t="s">
        <v>914</v>
      </c>
      <c r="D683" s="355">
        <v>0</v>
      </c>
      <c r="E683" s="355">
        <v>0</v>
      </c>
      <c r="F683" s="355">
        <v>0</v>
      </c>
      <c r="G683" s="355">
        <v>0</v>
      </c>
      <c r="H683" s="356">
        <f t="shared" si="281"/>
        <v>0</v>
      </c>
      <c r="I683" s="356">
        <f t="shared" si="282"/>
        <v>0</v>
      </c>
      <c r="J683" s="356">
        <f t="shared" si="283"/>
        <v>0</v>
      </c>
    </row>
    <row r="684" spans="1:10" hidden="1" outlineLevel="1">
      <c r="A684" s="811"/>
      <c r="B684" s="809"/>
      <c r="C684" s="354" t="s">
        <v>915</v>
      </c>
      <c r="D684" s="355">
        <v>0</v>
      </c>
      <c r="E684" s="355">
        <v>0</v>
      </c>
      <c r="F684" s="355">
        <v>0</v>
      </c>
      <c r="G684" s="355">
        <v>0</v>
      </c>
      <c r="H684" s="356">
        <f t="shared" si="281"/>
        <v>0</v>
      </c>
      <c r="I684" s="356">
        <f t="shared" si="282"/>
        <v>0</v>
      </c>
      <c r="J684" s="356">
        <f t="shared" si="283"/>
        <v>0</v>
      </c>
    </row>
    <row r="685" spans="1:10" hidden="1" outlineLevel="1">
      <c r="A685" s="811"/>
      <c r="B685" s="809" t="s">
        <v>916</v>
      </c>
      <c r="C685" s="354" t="s">
        <v>917</v>
      </c>
      <c r="D685" s="355">
        <v>0</v>
      </c>
      <c r="E685" s="355">
        <v>0</v>
      </c>
      <c r="F685" s="355">
        <v>0</v>
      </c>
      <c r="G685" s="355">
        <v>0</v>
      </c>
      <c r="H685" s="356">
        <f t="shared" si="281"/>
        <v>0</v>
      </c>
      <c r="I685" s="356">
        <f t="shared" si="282"/>
        <v>0</v>
      </c>
      <c r="J685" s="356">
        <f t="shared" si="283"/>
        <v>0</v>
      </c>
    </row>
    <row r="686" spans="1:10" hidden="1" outlineLevel="1">
      <c r="A686" s="811"/>
      <c r="B686" s="809"/>
      <c r="C686" s="354" t="s">
        <v>918</v>
      </c>
      <c r="D686" s="355">
        <v>0</v>
      </c>
      <c r="E686" s="355">
        <v>0</v>
      </c>
      <c r="F686" s="355">
        <v>0</v>
      </c>
      <c r="G686" s="355">
        <v>0</v>
      </c>
      <c r="H686" s="356">
        <f t="shared" si="281"/>
        <v>0</v>
      </c>
      <c r="I686" s="356">
        <f t="shared" si="282"/>
        <v>0</v>
      </c>
      <c r="J686" s="356">
        <f t="shared" si="283"/>
        <v>0</v>
      </c>
    </row>
    <row r="687" spans="1:10" hidden="1" outlineLevel="1">
      <c r="A687" s="811"/>
      <c r="B687" s="809"/>
      <c r="C687" s="354" t="s">
        <v>919</v>
      </c>
      <c r="D687" s="355">
        <v>0</v>
      </c>
      <c r="E687" s="355">
        <v>0</v>
      </c>
      <c r="F687" s="355">
        <v>0</v>
      </c>
      <c r="G687" s="355">
        <v>0</v>
      </c>
      <c r="H687" s="356">
        <f t="shared" si="281"/>
        <v>0</v>
      </c>
      <c r="I687" s="356">
        <f t="shared" si="282"/>
        <v>0</v>
      </c>
      <c r="J687" s="356">
        <f t="shared" si="283"/>
        <v>0</v>
      </c>
    </row>
    <row r="688" spans="1:10" ht="24" hidden="1" outlineLevel="1">
      <c r="A688" s="811"/>
      <c r="B688" s="809"/>
      <c r="C688" s="354" t="s">
        <v>920</v>
      </c>
      <c r="D688" s="355">
        <v>0</v>
      </c>
      <c r="E688" s="355">
        <v>0</v>
      </c>
      <c r="F688" s="355">
        <v>0</v>
      </c>
      <c r="G688" s="355">
        <v>0</v>
      </c>
      <c r="H688" s="356">
        <f t="shared" si="281"/>
        <v>0</v>
      </c>
      <c r="I688" s="356">
        <f t="shared" si="282"/>
        <v>0</v>
      </c>
      <c r="J688" s="356">
        <f t="shared" si="283"/>
        <v>0</v>
      </c>
    </row>
    <row r="689" spans="1:10" ht="36" hidden="1" outlineLevel="1">
      <c r="A689" s="812"/>
      <c r="B689" s="354" t="s">
        <v>921</v>
      </c>
      <c r="C689" s="354" t="s">
        <v>922</v>
      </c>
      <c r="D689" s="355">
        <v>0</v>
      </c>
      <c r="E689" s="355">
        <v>0</v>
      </c>
      <c r="F689" s="355">
        <v>0</v>
      </c>
      <c r="G689" s="355">
        <v>0</v>
      </c>
      <c r="H689" s="356">
        <f t="shared" si="281"/>
        <v>0</v>
      </c>
      <c r="I689" s="356">
        <f t="shared" si="282"/>
        <v>0</v>
      </c>
      <c r="J689" s="356">
        <f t="shared" si="283"/>
        <v>0</v>
      </c>
    </row>
    <row r="690" spans="1:10" ht="15" customHeight="1" collapsed="1">
      <c r="A690" s="808" t="s">
        <v>923</v>
      </c>
      <c r="B690" s="808"/>
      <c r="C690" s="808"/>
      <c r="D690" s="352">
        <f t="shared" ref="D690:J690" si="284">SUM(D691:D695)</f>
        <v>0</v>
      </c>
      <c r="E690" s="352">
        <f t="shared" si="284"/>
        <v>0</v>
      </c>
      <c r="F690" s="352">
        <f t="shared" si="284"/>
        <v>0</v>
      </c>
      <c r="G690" s="352">
        <f t="shared" si="284"/>
        <v>0</v>
      </c>
      <c r="H690" s="353">
        <f t="shared" si="284"/>
        <v>0</v>
      </c>
      <c r="I690" s="353">
        <f t="shared" si="284"/>
        <v>0</v>
      </c>
      <c r="J690" s="353">
        <f t="shared" si="284"/>
        <v>0</v>
      </c>
    </row>
    <row r="691" spans="1:10" ht="36" hidden="1" outlineLevel="1">
      <c r="A691" s="809" t="s">
        <v>923</v>
      </c>
      <c r="B691" s="354" t="s">
        <v>924</v>
      </c>
      <c r="C691" s="354" t="s">
        <v>925</v>
      </c>
      <c r="D691" s="355">
        <v>0</v>
      </c>
      <c r="E691" s="355">
        <v>0</v>
      </c>
      <c r="F691" s="355">
        <v>0</v>
      </c>
      <c r="G691" s="355">
        <v>0</v>
      </c>
      <c r="H691" s="356">
        <f t="shared" ref="H691:H695" si="285">+D691+F691</f>
        <v>0</v>
      </c>
      <c r="I691" s="356">
        <f t="shared" ref="I691:I695" si="286">+G691+E691</f>
        <v>0</v>
      </c>
      <c r="J691" s="356">
        <f t="shared" ref="J691:J695" si="287">+I691+H691</f>
        <v>0</v>
      </c>
    </row>
    <row r="692" spans="1:10" ht="24" hidden="1" outlineLevel="1">
      <c r="A692" s="809"/>
      <c r="B692" s="809" t="s">
        <v>926</v>
      </c>
      <c r="C692" s="354" t="s">
        <v>927</v>
      </c>
      <c r="D692" s="355">
        <v>0</v>
      </c>
      <c r="E692" s="355">
        <v>0</v>
      </c>
      <c r="F692" s="355">
        <v>0</v>
      </c>
      <c r="G692" s="355">
        <v>0</v>
      </c>
      <c r="H692" s="356">
        <f t="shared" si="285"/>
        <v>0</v>
      </c>
      <c r="I692" s="356">
        <f t="shared" si="286"/>
        <v>0</v>
      </c>
      <c r="J692" s="356">
        <f t="shared" si="287"/>
        <v>0</v>
      </c>
    </row>
    <row r="693" spans="1:10" ht="24" hidden="1" outlineLevel="1">
      <c r="A693" s="809"/>
      <c r="B693" s="809"/>
      <c r="C693" s="354" t="s">
        <v>928</v>
      </c>
      <c r="D693" s="355">
        <v>0</v>
      </c>
      <c r="E693" s="355">
        <v>0</v>
      </c>
      <c r="F693" s="355">
        <v>0</v>
      </c>
      <c r="G693" s="355">
        <v>0</v>
      </c>
      <c r="H693" s="356">
        <f t="shared" si="285"/>
        <v>0</v>
      </c>
      <c r="I693" s="356">
        <f t="shared" si="286"/>
        <v>0</v>
      </c>
      <c r="J693" s="356">
        <f t="shared" si="287"/>
        <v>0</v>
      </c>
    </row>
    <row r="694" spans="1:10" ht="24" hidden="1" outlineLevel="1">
      <c r="A694" s="809"/>
      <c r="B694" s="809"/>
      <c r="C694" s="354" t="s">
        <v>929</v>
      </c>
      <c r="D694" s="355">
        <v>0</v>
      </c>
      <c r="E694" s="355">
        <v>0</v>
      </c>
      <c r="F694" s="355">
        <v>0</v>
      </c>
      <c r="G694" s="355">
        <v>0</v>
      </c>
      <c r="H694" s="356">
        <f t="shared" si="285"/>
        <v>0</v>
      </c>
      <c r="I694" s="356">
        <f t="shared" si="286"/>
        <v>0</v>
      </c>
      <c r="J694" s="356">
        <f t="shared" si="287"/>
        <v>0</v>
      </c>
    </row>
    <row r="695" spans="1:10" ht="48" hidden="1" outlineLevel="1">
      <c r="A695" s="809"/>
      <c r="B695" s="354" t="s">
        <v>930</v>
      </c>
      <c r="C695" s="354" t="s">
        <v>931</v>
      </c>
      <c r="D695" s="355">
        <v>0</v>
      </c>
      <c r="E695" s="355">
        <v>0</v>
      </c>
      <c r="F695" s="355">
        <v>0</v>
      </c>
      <c r="G695" s="355">
        <v>0</v>
      </c>
      <c r="H695" s="356">
        <f t="shared" si="285"/>
        <v>0</v>
      </c>
      <c r="I695" s="356">
        <f t="shared" si="286"/>
        <v>0</v>
      </c>
      <c r="J695" s="356">
        <f t="shared" si="287"/>
        <v>0</v>
      </c>
    </row>
    <row r="696" spans="1:10" ht="15" customHeight="1" collapsed="1">
      <c r="A696" s="808" t="s">
        <v>932</v>
      </c>
      <c r="B696" s="808"/>
      <c r="C696" s="808"/>
      <c r="D696" s="352">
        <f t="shared" ref="D696:J696" si="288">SUM(D697:D700)</f>
        <v>0</v>
      </c>
      <c r="E696" s="352">
        <f t="shared" si="288"/>
        <v>0</v>
      </c>
      <c r="F696" s="352">
        <f t="shared" si="288"/>
        <v>0</v>
      </c>
      <c r="G696" s="352">
        <f t="shared" si="288"/>
        <v>0</v>
      </c>
      <c r="H696" s="353">
        <f t="shared" si="288"/>
        <v>0</v>
      </c>
      <c r="I696" s="353">
        <f t="shared" si="288"/>
        <v>0</v>
      </c>
      <c r="J696" s="353">
        <f t="shared" si="288"/>
        <v>0</v>
      </c>
    </row>
    <row r="697" spans="1:10" ht="36" hidden="1" outlineLevel="1">
      <c r="A697" s="809" t="s">
        <v>932</v>
      </c>
      <c r="B697" s="354" t="s">
        <v>933</v>
      </c>
      <c r="C697" s="354" t="s">
        <v>934</v>
      </c>
      <c r="D697" s="355">
        <v>0</v>
      </c>
      <c r="E697" s="355">
        <v>0</v>
      </c>
      <c r="F697" s="355">
        <v>0</v>
      </c>
      <c r="G697" s="355">
        <v>0</v>
      </c>
      <c r="H697" s="356">
        <f t="shared" ref="H697:H700" si="289">+D697+F697</f>
        <v>0</v>
      </c>
      <c r="I697" s="356">
        <f t="shared" ref="I697:I700" si="290">+G697+E697</f>
        <v>0</v>
      </c>
      <c r="J697" s="356">
        <f t="shared" ref="J697:J700" si="291">+I697+H697</f>
        <v>0</v>
      </c>
    </row>
    <row r="698" spans="1:10" ht="108" hidden="1" outlineLevel="1">
      <c r="A698" s="809"/>
      <c r="B698" s="354" t="s">
        <v>935</v>
      </c>
      <c r="C698" s="354" t="s">
        <v>936</v>
      </c>
      <c r="D698" s="355">
        <v>0</v>
      </c>
      <c r="E698" s="355">
        <v>0</v>
      </c>
      <c r="F698" s="355">
        <v>0</v>
      </c>
      <c r="G698" s="355">
        <v>0</v>
      </c>
      <c r="H698" s="356">
        <f t="shared" si="289"/>
        <v>0</v>
      </c>
      <c r="I698" s="356">
        <f t="shared" si="290"/>
        <v>0</v>
      </c>
      <c r="J698" s="356">
        <f t="shared" si="291"/>
        <v>0</v>
      </c>
    </row>
    <row r="699" spans="1:10" ht="72" hidden="1" outlineLevel="1">
      <c r="A699" s="809"/>
      <c r="B699" s="354" t="s">
        <v>937</v>
      </c>
      <c r="C699" s="354" t="s">
        <v>938</v>
      </c>
      <c r="D699" s="355">
        <v>0</v>
      </c>
      <c r="E699" s="355">
        <v>0</v>
      </c>
      <c r="F699" s="355">
        <v>0</v>
      </c>
      <c r="G699" s="355">
        <v>0</v>
      </c>
      <c r="H699" s="356">
        <f t="shared" si="289"/>
        <v>0</v>
      </c>
      <c r="I699" s="356">
        <f t="shared" si="290"/>
        <v>0</v>
      </c>
      <c r="J699" s="356">
        <f t="shared" si="291"/>
        <v>0</v>
      </c>
    </row>
    <row r="700" spans="1:10" ht="36" hidden="1" outlineLevel="1">
      <c r="A700" s="809"/>
      <c r="B700" s="354" t="s">
        <v>939</v>
      </c>
      <c r="C700" s="354" t="s">
        <v>940</v>
      </c>
      <c r="D700" s="355">
        <v>0</v>
      </c>
      <c r="E700" s="355">
        <v>0</v>
      </c>
      <c r="F700" s="355">
        <v>0</v>
      </c>
      <c r="G700" s="355">
        <v>0</v>
      </c>
      <c r="H700" s="356">
        <f t="shared" si="289"/>
        <v>0</v>
      </c>
      <c r="I700" s="356">
        <f t="shared" si="290"/>
        <v>0</v>
      </c>
      <c r="J700" s="356">
        <f t="shared" si="291"/>
        <v>0</v>
      </c>
    </row>
    <row r="701" spans="1:10" ht="15" customHeight="1" collapsed="1">
      <c r="A701" s="808" t="s">
        <v>941</v>
      </c>
      <c r="B701" s="808"/>
      <c r="C701" s="808"/>
      <c r="D701" s="352">
        <f t="shared" ref="D701:J701" si="292">SUM(D702:D704)</f>
        <v>0</v>
      </c>
      <c r="E701" s="352">
        <f t="shared" si="292"/>
        <v>0</v>
      </c>
      <c r="F701" s="352">
        <f t="shared" si="292"/>
        <v>0</v>
      </c>
      <c r="G701" s="352">
        <f t="shared" si="292"/>
        <v>0</v>
      </c>
      <c r="H701" s="353">
        <f t="shared" si="292"/>
        <v>0</v>
      </c>
      <c r="I701" s="353">
        <f t="shared" si="292"/>
        <v>0</v>
      </c>
      <c r="J701" s="353">
        <f t="shared" si="292"/>
        <v>0</v>
      </c>
    </row>
    <row r="702" spans="1:10" ht="120" hidden="1" outlineLevel="1">
      <c r="A702" s="809" t="s">
        <v>941</v>
      </c>
      <c r="B702" s="354" t="s">
        <v>942</v>
      </c>
      <c r="C702" s="354" t="s">
        <v>943</v>
      </c>
      <c r="D702" s="355">
        <v>0</v>
      </c>
      <c r="E702" s="355">
        <v>0</v>
      </c>
      <c r="F702" s="355">
        <v>0</v>
      </c>
      <c r="G702" s="355">
        <v>0</v>
      </c>
      <c r="H702" s="356">
        <f t="shared" ref="H702:H704" si="293">+D702+F702</f>
        <v>0</v>
      </c>
      <c r="I702" s="356">
        <f t="shared" ref="I702:I704" si="294">+G702+E702</f>
        <v>0</v>
      </c>
      <c r="J702" s="356">
        <f t="shared" ref="J702:J704" si="295">+I702+H702</f>
        <v>0</v>
      </c>
    </row>
    <row r="703" spans="1:10" ht="24" hidden="1" outlineLevel="1">
      <c r="A703" s="809"/>
      <c r="B703" s="809" t="s">
        <v>944</v>
      </c>
      <c r="C703" s="354" t="s">
        <v>945</v>
      </c>
      <c r="D703" s="355">
        <v>0</v>
      </c>
      <c r="E703" s="355">
        <v>0</v>
      </c>
      <c r="F703" s="355">
        <v>0</v>
      </c>
      <c r="G703" s="355">
        <v>0</v>
      </c>
      <c r="H703" s="356">
        <f t="shared" si="293"/>
        <v>0</v>
      </c>
      <c r="I703" s="356">
        <f t="shared" si="294"/>
        <v>0</v>
      </c>
      <c r="J703" s="356">
        <f t="shared" si="295"/>
        <v>0</v>
      </c>
    </row>
    <row r="704" spans="1:10" ht="48" hidden="1" outlineLevel="1">
      <c r="A704" s="809"/>
      <c r="B704" s="809"/>
      <c r="C704" s="354" t="s">
        <v>946</v>
      </c>
      <c r="D704" s="355">
        <v>0</v>
      </c>
      <c r="E704" s="355">
        <v>0</v>
      </c>
      <c r="F704" s="355">
        <v>0</v>
      </c>
      <c r="G704" s="355">
        <v>0</v>
      </c>
      <c r="H704" s="356">
        <f t="shared" si="293"/>
        <v>0</v>
      </c>
      <c r="I704" s="356">
        <f t="shared" si="294"/>
        <v>0</v>
      </c>
      <c r="J704" s="356">
        <f t="shared" si="295"/>
        <v>0</v>
      </c>
    </row>
    <row r="705" spans="1:10" ht="15" customHeight="1" collapsed="1">
      <c r="A705" s="808" t="s">
        <v>947</v>
      </c>
      <c r="B705" s="808"/>
      <c r="C705" s="808"/>
      <c r="D705" s="352">
        <f t="shared" ref="D705:J705" si="296">SUM(D706:D709)</f>
        <v>0</v>
      </c>
      <c r="E705" s="352">
        <f t="shared" si="296"/>
        <v>0</v>
      </c>
      <c r="F705" s="352">
        <f t="shared" si="296"/>
        <v>0</v>
      </c>
      <c r="G705" s="352">
        <f t="shared" si="296"/>
        <v>0</v>
      </c>
      <c r="H705" s="353">
        <f t="shared" si="296"/>
        <v>0</v>
      </c>
      <c r="I705" s="353">
        <f t="shared" si="296"/>
        <v>0</v>
      </c>
      <c r="J705" s="353">
        <f t="shared" si="296"/>
        <v>0</v>
      </c>
    </row>
    <row r="706" spans="1:10" ht="24" hidden="1" outlineLevel="1">
      <c r="A706" s="809" t="s">
        <v>947</v>
      </c>
      <c r="B706" s="809" t="s">
        <v>948</v>
      </c>
      <c r="C706" s="354" t="s">
        <v>949</v>
      </c>
      <c r="D706" s="355">
        <v>0</v>
      </c>
      <c r="E706" s="355">
        <v>0</v>
      </c>
      <c r="F706" s="355">
        <v>0</v>
      </c>
      <c r="G706" s="355">
        <v>0</v>
      </c>
      <c r="H706" s="356">
        <f t="shared" ref="H706:H709" si="297">+D706+F706</f>
        <v>0</v>
      </c>
      <c r="I706" s="356">
        <f t="shared" ref="I706:I709" si="298">+G706+E706</f>
        <v>0</v>
      </c>
      <c r="J706" s="356">
        <f t="shared" ref="J706:J709" si="299">+I706+H706</f>
        <v>0</v>
      </c>
    </row>
    <row r="707" spans="1:10" ht="24" hidden="1" outlineLevel="1">
      <c r="A707" s="809"/>
      <c r="B707" s="809"/>
      <c r="C707" s="354" t="s">
        <v>950</v>
      </c>
      <c r="D707" s="355">
        <v>0</v>
      </c>
      <c r="E707" s="355">
        <v>0</v>
      </c>
      <c r="F707" s="355">
        <v>0</v>
      </c>
      <c r="G707" s="355">
        <v>0</v>
      </c>
      <c r="H707" s="356">
        <f t="shared" si="297"/>
        <v>0</v>
      </c>
      <c r="I707" s="356">
        <f t="shared" si="298"/>
        <v>0</v>
      </c>
      <c r="J707" s="356">
        <f t="shared" si="299"/>
        <v>0</v>
      </c>
    </row>
    <row r="708" spans="1:10" ht="24" hidden="1" outlineLevel="1">
      <c r="A708" s="809"/>
      <c r="B708" s="809"/>
      <c r="C708" s="354" t="s">
        <v>951</v>
      </c>
      <c r="D708" s="355">
        <v>0</v>
      </c>
      <c r="E708" s="355">
        <v>0</v>
      </c>
      <c r="F708" s="355">
        <v>0</v>
      </c>
      <c r="G708" s="355">
        <v>0</v>
      </c>
      <c r="H708" s="356">
        <f t="shared" si="297"/>
        <v>0</v>
      </c>
      <c r="I708" s="356">
        <f t="shared" si="298"/>
        <v>0</v>
      </c>
      <c r="J708" s="356">
        <f t="shared" si="299"/>
        <v>0</v>
      </c>
    </row>
    <row r="709" spans="1:10" hidden="1" outlineLevel="1">
      <c r="A709" s="809"/>
      <c r="B709" s="809"/>
      <c r="C709" s="354" t="s">
        <v>952</v>
      </c>
      <c r="D709" s="355">
        <v>0</v>
      </c>
      <c r="E709" s="355">
        <v>0</v>
      </c>
      <c r="F709" s="355">
        <v>0</v>
      </c>
      <c r="G709" s="355">
        <v>0</v>
      </c>
      <c r="H709" s="356">
        <f t="shared" si="297"/>
        <v>0</v>
      </c>
      <c r="I709" s="356">
        <f t="shared" si="298"/>
        <v>0</v>
      </c>
      <c r="J709" s="356">
        <f t="shared" si="299"/>
        <v>0</v>
      </c>
    </row>
    <row r="710" spans="1:10" ht="15" customHeight="1" collapsed="1">
      <c r="A710" s="808" t="s">
        <v>953</v>
      </c>
      <c r="B710" s="808"/>
      <c r="C710" s="808"/>
      <c r="D710" s="352">
        <f t="shared" ref="D710:J710" si="300">SUM(D711:D714)</f>
        <v>0</v>
      </c>
      <c r="E710" s="352">
        <f t="shared" si="300"/>
        <v>0</v>
      </c>
      <c r="F710" s="352">
        <f t="shared" si="300"/>
        <v>0</v>
      </c>
      <c r="G710" s="352">
        <f t="shared" si="300"/>
        <v>0</v>
      </c>
      <c r="H710" s="353">
        <f t="shared" si="300"/>
        <v>0</v>
      </c>
      <c r="I710" s="353">
        <f t="shared" si="300"/>
        <v>0</v>
      </c>
      <c r="J710" s="353">
        <f t="shared" si="300"/>
        <v>0</v>
      </c>
    </row>
    <row r="711" spans="1:10" ht="24" hidden="1" outlineLevel="1">
      <c r="A711" s="809" t="s">
        <v>953</v>
      </c>
      <c r="B711" s="809" t="s">
        <v>954</v>
      </c>
      <c r="C711" s="354" t="s">
        <v>955</v>
      </c>
      <c r="D711" s="355">
        <v>0</v>
      </c>
      <c r="E711" s="355">
        <v>0</v>
      </c>
      <c r="F711" s="355">
        <v>0</v>
      </c>
      <c r="G711" s="355">
        <v>0</v>
      </c>
      <c r="H711" s="356">
        <f t="shared" ref="H711:H714" si="301">+D711+F711</f>
        <v>0</v>
      </c>
      <c r="I711" s="356">
        <f t="shared" ref="I711:I714" si="302">+G711+E711</f>
        <v>0</v>
      </c>
      <c r="J711" s="356">
        <f t="shared" ref="J711:J714" si="303">+I711+H711</f>
        <v>0</v>
      </c>
    </row>
    <row r="712" spans="1:10" hidden="1" outlineLevel="1">
      <c r="A712" s="809"/>
      <c r="B712" s="809"/>
      <c r="C712" s="354" t="s">
        <v>956</v>
      </c>
      <c r="D712" s="355">
        <v>0</v>
      </c>
      <c r="E712" s="355">
        <v>0</v>
      </c>
      <c r="F712" s="355">
        <v>0</v>
      </c>
      <c r="G712" s="355">
        <v>0</v>
      </c>
      <c r="H712" s="356">
        <f t="shared" si="301"/>
        <v>0</v>
      </c>
      <c r="I712" s="356">
        <f t="shared" si="302"/>
        <v>0</v>
      </c>
      <c r="J712" s="356">
        <f t="shared" si="303"/>
        <v>0</v>
      </c>
    </row>
    <row r="713" spans="1:10" ht="24" hidden="1" outlineLevel="1">
      <c r="A713" s="809"/>
      <c r="B713" s="809"/>
      <c r="C713" s="354" t="s">
        <v>957</v>
      </c>
      <c r="D713" s="355">
        <v>0</v>
      </c>
      <c r="E713" s="355">
        <v>0</v>
      </c>
      <c r="F713" s="355">
        <v>0</v>
      </c>
      <c r="G713" s="355">
        <v>0</v>
      </c>
      <c r="H713" s="356">
        <f t="shared" si="301"/>
        <v>0</v>
      </c>
      <c r="I713" s="356">
        <f t="shared" si="302"/>
        <v>0</v>
      </c>
      <c r="J713" s="356">
        <f t="shared" si="303"/>
        <v>0</v>
      </c>
    </row>
    <row r="714" spans="1:10" ht="36" hidden="1" outlineLevel="1">
      <c r="A714" s="809"/>
      <c r="B714" s="809"/>
      <c r="C714" s="354" t="s">
        <v>958</v>
      </c>
      <c r="D714" s="355">
        <v>0</v>
      </c>
      <c r="E714" s="355">
        <v>0</v>
      </c>
      <c r="F714" s="355">
        <v>0</v>
      </c>
      <c r="G714" s="355">
        <v>0</v>
      </c>
      <c r="H714" s="356">
        <f t="shared" si="301"/>
        <v>0</v>
      </c>
      <c r="I714" s="356">
        <f t="shared" si="302"/>
        <v>0</v>
      </c>
      <c r="J714" s="356">
        <f t="shared" si="303"/>
        <v>0</v>
      </c>
    </row>
    <row r="715" spans="1:10" ht="15" customHeight="1" collapsed="1">
      <c r="A715" s="808" t="s">
        <v>959</v>
      </c>
      <c r="B715" s="808"/>
      <c r="C715" s="808"/>
      <c r="D715" s="352">
        <v>0</v>
      </c>
      <c r="E715" s="352">
        <v>0</v>
      </c>
      <c r="F715" s="352">
        <v>0</v>
      </c>
      <c r="G715" s="352">
        <v>0</v>
      </c>
      <c r="H715" s="353">
        <f>+D715+F715</f>
        <v>0</v>
      </c>
      <c r="I715" s="353">
        <f>+G715+E715</f>
        <v>0</v>
      </c>
      <c r="J715" s="353">
        <f>+I715+H715</f>
        <v>0</v>
      </c>
    </row>
    <row r="716" spans="1:10" ht="15" customHeight="1">
      <c r="A716" s="808" t="s">
        <v>960</v>
      </c>
      <c r="B716" s="808"/>
      <c r="C716" s="808"/>
      <c r="D716" s="352">
        <f t="shared" ref="D716:J716" si="304">SUM(D717:D723)</f>
        <v>0</v>
      </c>
      <c r="E716" s="352">
        <f t="shared" si="304"/>
        <v>0</v>
      </c>
      <c r="F716" s="352">
        <f t="shared" si="304"/>
        <v>0</v>
      </c>
      <c r="G716" s="352">
        <f t="shared" si="304"/>
        <v>0</v>
      </c>
      <c r="H716" s="353">
        <f t="shared" si="304"/>
        <v>0</v>
      </c>
      <c r="I716" s="353">
        <f t="shared" si="304"/>
        <v>0</v>
      </c>
      <c r="J716" s="353">
        <f t="shared" si="304"/>
        <v>0</v>
      </c>
    </row>
    <row r="717" spans="1:10" hidden="1" outlineLevel="1">
      <c r="A717" s="809" t="s">
        <v>960</v>
      </c>
      <c r="B717" s="809" t="s">
        <v>961</v>
      </c>
      <c r="C717" s="354" t="s">
        <v>962</v>
      </c>
      <c r="D717" s="355">
        <v>0</v>
      </c>
      <c r="E717" s="355">
        <v>0</v>
      </c>
      <c r="F717" s="355">
        <v>0</v>
      </c>
      <c r="G717" s="355">
        <v>0</v>
      </c>
      <c r="H717" s="356">
        <f t="shared" ref="H717:H723" si="305">+D717+F717</f>
        <v>0</v>
      </c>
      <c r="I717" s="356">
        <f t="shared" ref="I717:I723" si="306">+G717+E717</f>
        <v>0</v>
      </c>
      <c r="J717" s="356">
        <f t="shared" ref="J717:J723" si="307">+I717+H717</f>
        <v>0</v>
      </c>
    </row>
    <row r="718" spans="1:10" hidden="1" outlineLevel="1">
      <c r="A718" s="809"/>
      <c r="B718" s="809"/>
      <c r="C718" s="354" t="s">
        <v>963</v>
      </c>
      <c r="D718" s="355">
        <v>0</v>
      </c>
      <c r="E718" s="355">
        <v>0</v>
      </c>
      <c r="F718" s="355">
        <v>0</v>
      </c>
      <c r="G718" s="355">
        <v>0</v>
      </c>
      <c r="H718" s="356">
        <f t="shared" si="305"/>
        <v>0</v>
      </c>
      <c r="I718" s="356">
        <f t="shared" si="306"/>
        <v>0</v>
      </c>
      <c r="J718" s="356">
        <f t="shared" si="307"/>
        <v>0</v>
      </c>
    </row>
    <row r="719" spans="1:10" ht="24" hidden="1" outlineLevel="1">
      <c r="A719" s="809"/>
      <c r="B719" s="809"/>
      <c r="C719" s="354" t="s">
        <v>964</v>
      </c>
      <c r="D719" s="355">
        <v>0</v>
      </c>
      <c r="E719" s="355">
        <v>0</v>
      </c>
      <c r="F719" s="355">
        <v>0</v>
      </c>
      <c r="G719" s="355">
        <v>0</v>
      </c>
      <c r="H719" s="356">
        <f t="shared" si="305"/>
        <v>0</v>
      </c>
      <c r="I719" s="356">
        <f t="shared" si="306"/>
        <v>0</v>
      </c>
      <c r="J719" s="356">
        <f t="shared" si="307"/>
        <v>0</v>
      </c>
    </row>
    <row r="720" spans="1:10" hidden="1" outlineLevel="1">
      <c r="A720" s="809"/>
      <c r="B720" s="809"/>
      <c r="C720" s="354" t="s">
        <v>965</v>
      </c>
      <c r="D720" s="355">
        <v>0</v>
      </c>
      <c r="E720" s="355">
        <v>0</v>
      </c>
      <c r="F720" s="355">
        <v>0</v>
      </c>
      <c r="G720" s="355">
        <v>0</v>
      </c>
      <c r="H720" s="356">
        <f t="shared" si="305"/>
        <v>0</v>
      </c>
      <c r="I720" s="356">
        <f t="shared" si="306"/>
        <v>0</v>
      </c>
      <c r="J720" s="356">
        <f t="shared" si="307"/>
        <v>0</v>
      </c>
    </row>
    <row r="721" spans="1:10" ht="24" hidden="1" outlineLevel="1">
      <c r="A721" s="809"/>
      <c r="B721" s="809" t="s">
        <v>966</v>
      </c>
      <c r="C721" s="354" t="s">
        <v>967</v>
      </c>
      <c r="D721" s="355">
        <v>0</v>
      </c>
      <c r="E721" s="355">
        <v>0</v>
      </c>
      <c r="F721" s="355">
        <v>0</v>
      </c>
      <c r="G721" s="355">
        <v>0</v>
      </c>
      <c r="H721" s="356">
        <f t="shared" si="305"/>
        <v>0</v>
      </c>
      <c r="I721" s="356">
        <f t="shared" si="306"/>
        <v>0</v>
      </c>
      <c r="J721" s="356">
        <f t="shared" si="307"/>
        <v>0</v>
      </c>
    </row>
    <row r="722" spans="1:10" ht="36" hidden="1" outlineLevel="1">
      <c r="A722" s="809"/>
      <c r="B722" s="809"/>
      <c r="C722" s="354" t="s">
        <v>968</v>
      </c>
      <c r="D722" s="355">
        <v>0</v>
      </c>
      <c r="E722" s="355">
        <v>0</v>
      </c>
      <c r="F722" s="355">
        <v>0</v>
      </c>
      <c r="G722" s="355">
        <v>0</v>
      </c>
      <c r="H722" s="356">
        <f t="shared" si="305"/>
        <v>0</v>
      </c>
      <c r="I722" s="356">
        <f t="shared" si="306"/>
        <v>0</v>
      </c>
      <c r="J722" s="356">
        <f t="shared" si="307"/>
        <v>0</v>
      </c>
    </row>
    <row r="723" spans="1:10" ht="24" hidden="1" outlineLevel="1">
      <c r="A723" s="809"/>
      <c r="B723" s="809"/>
      <c r="C723" s="354" t="s">
        <v>969</v>
      </c>
      <c r="D723" s="355">
        <v>0</v>
      </c>
      <c r="E723" s="355">
        <v>0</v>
      </c>
      <c r="F723" s="355">
        <v>0</v>
      </c>
      <c r="G723" s="355">
        <v>0</v>
      </c>
      <c r="H723" s="356">
        <f t="shared" si="305"/>
        <v>0</v>
      </c>
      <c r="I723" s="356">
        <f t="shared" si="306"/>
        <v>0</v>
      </c>
      <c r="J723" s="356">
        <f t="shared" si="307"/>
        <v>0</v>
      </c>
    </row>
    <row r="724" spans="1:10" ht="15" customHeight="1" collapsed="1">
      <c r="A724" s="808" t="s">
        <v>970</v>
      </c>
      <c r="B724" s="808"/>
      <c r="C724" s="808"/>
      <c r="D724" s="352">
        <f t="shared" ref="D724:J724" si="308">SUM(D725:D730)</f>
        <v>0</v>
      </c>
      <c r="E724" s="352">
        <f t="shared" si="308"/>
        <v>0</v>
      </c>
      <c r="F724" s="352">
        <f t="shared" si="308"/>
        <v>0</v>
      </c>
      <c r="G724" s="352">
        <f t="shared" si="308"/>
        <v>0</v>
      </c>
      <c r="H724" s="353">
        <f t="shared" si="308"/>
        <v>0</v>
      </c>
      <c r="I724" s="353">
        <f t="shared" si="308"/>
        <v>0</v>
      </c>
      <c r="J724" s="353">
        <f t="shared" si="308"/>
        <v>0</v>
      </c>
    </row>
    <row r="725" spans="1:10" ht="24" hidden="1" outlineLevel="1">
      <c r="A725" s="809" t="s">
        <v>970</v>
      </c>
      <c r="B725" s="809" t="s">
        <v>971</v>
      </c>
      <c r="C725" s="354" t="s">
        <v>972</v>
      </c>
      <c r="D725" s="355">
        <v>0</v>
      </c>
      <c r="E725" s="355">
        <v>0</v>
      </c>
      <c r="F725" s="355">
        <v>0</v>
      </c>
      <c r="G725" s="355">
        <v>0</v>
      </c>
      <c r="H725" s="356">
        <f t="shared" ref="H725:H730" si="309">+D725+F725</f>
        <v>0</v>
      </c>
      <c r="I725" s="356">
        <f t="shared" ref="I725:I730" si="310">+G725+E725</f>
        <v>0</v>
      </c>
      <c r="J725" s="356">
        <f t="shared" ref="J725:J730" si="311">+I725+H725</f>
        <v>0</v>
      </c>
    </row>
    <row r="726" spans="1:10" ht="24" hidden="1" outlineLevel="1">
      <c r="A726" s="809"/>
      <c r="B726" s="809"/>
      <c r="C726" s="354" t="s">
        <v>973</v>
      </c>
      <c r="D726" s="355">
        <v>0</v>
      </c>
      <c r="E726" s="355">
        <v>0</v>
      </c>
      <c r="F726" s="355">
        <v>0</v>
      </c>
      <c r="G726" s="355">
        <v>0</v>
      </c>
      <c r="H726" s="356">
        <f t="shared" si="309"/>
        <v>0</v>
      </c>
      <c r="I726" s="356">
        <f t="shared" si="310"/>
        <v>0</v>
      </c>
      <c r="J726" s="356">
        <f t="shared" si="311"/>
        <v>0</v>
      </c>
    </row>
    <row r="727" spans="1:10" ht="24" hidden="1" outlineLevel="1">
      <c r="A727" s="809"/>
      <c r="B727" s="354" t="s">
        <v>974</v>
      </c>
      <c r="C727" s="354" t="s">
        <v>975</v>
      </c>
      <c r="D727" s="355">
        <v>0</v>
      </c>
      <c r="E727" s="355">
        <v>0</v>
      </c>
      <c r="F727" s="355">
        <v>0</v>
      </c>
      <c r="G727" s="355">
        <v>0</v>
      </c>
      <c r="H727" s="356">
        <f t="shared" si="309"/>
        <v>0</v>
      </c>
      <c r="I727" s="356">
        <f t="shared" si="310"/>
        <v>0</v>
      </c>
      <c r="J727" s="356">
        <f t="shared" si="311"/>
        <v>0</v>
      </c>
    </row>
    <row r="728" spans="1:10" hidden="1" outlineLevel="1">
      <c r="A728" s="809"/>
      <c r="B728" s="809" t="s">
        <v>976</v>
      </c>
      <c r="C728" s="354" t="s">
        <v>977</v>
      </c>
      <c r="D728" s="355">
        <v>0</v>
      </c>
      <c r="E728" s="355">
        <v>0</v>
      </c>
      <c r="F728" s="355">
        <v>0</v>
      </c>
      <c r="G728" s="355">
        <v>0</v>
      </c>
      <c r="H728" s="356">
        <f t="shared" si="309"/>
        <v>0</v>
      </c>
      <c r="I728" s="356">
        <f t="shared" si="310"/>
        <v>0</v>
      </c>
      <c r="J728" s="356">
        <f t="shared" si="311"/>
        <v>0</v>
      </c>
    </row>
    <row r="729" spans="1:10" ht="24" hidden="1" outlineLevel="1">
      <c r="A729" s="809"/>
      <c r="B729" s="809"/>
      <c r="C729" s="354" t="s">
        <v>978</v>
      </c>
      <c r="D729" s="355">
        <v>0</v>
      </c>
      <c r="E729" s="355">
        <v>0</v>
      </c>
      <c r="F729" s="355">
        <v>0</v>
      </c>
      <c r="G729" s="355">
        <v>0</v>
      </c>
      <c r="H729" s="356">
        <f t="shared" si="309"/>
        <v>0</v>
      </c>
      <c r="I729" s="356">
        <f t="shared" si="310"/>
        <v>0</v>
      </c>
      <c r="J729" s="356">
        <f t="shared" si="311"/>
        <v>0</v>
      </c>
    </row>
    <row r="730" spans="1:10" ht="36" hidden="1" outlineLevel="1">
      <c r="A730" s="809"/>
      <c r="B730" s="809"/>
      <c r="C730" s="354" t="s">
        <v>979</v>
      </c>
      <c r="D730" s="355">
        <v>0</v>
      </c>
      <c r="E730" s="355">
        <v>0</v>
      </c>
      <c r="F730" s="355">
        <v>0</v>
      </c>
      <c r="G730" s="355">
        <v>0</v>
      </c>
      <c r="H730" s="356">
        <f t="shared" si="309"/>
        <v>0</v>
      </c>
      <c r="I730" s="356">
        <f t="shared" si="310"/>
        <v>0</v>
      </c>
      <c r="J730" s="356">
        <f t="shared" si="311"/>
        <v>0</v>
      </c>
    </row>
    <row r="731" spans="1:10" ht="15" customHeight="1" collapsed="1">
      <c r="A731" s="808" t="s">
        <v>980</v>
      </c>
      <c r="B731" s="808"/>
      <c r="C731" s="808"/>
      <c r="D731" s="352">
        <f t="shared" ref="D731:J731" si="312">SUM(D732:D739)</f>
        <v>2</v>
      </c>
      <c r="E731" s="352">
        <f t="shared" si="312"/>
        <v>0</v>
      </c>
      <c r="F731" s="352">
        <f t="shared" si="312"/>
        <v>0</v>
      </c>
      <c r="G731" s="352">
        <f t="shared" si="312"/>
        <v>0</v>
      </c>
      <c r="H731" s="353">
        <f t="shared" si="312"/>
        <v>2</v>
      </c>
      <c r="I731" s="353">
        <f t="shared" si="312"/>
        <v>0</v>
      </c>
      <c r="J731" s="353">
        <f t="shared" si="312"/>
        <v>2</v>
      </c>
    </row>
    <row r="732" spans="1:10" ht="24" hidden="1" outlineLevel="1">
      <c r="A732" s="809" t="s">
        <v>980</v>
      </c>
      <c r="B732" s="809" t="s">
        <v>981</v>
      </c>
      <c r="C732" s="354" t="s">
        <v>982</v>
      </c>
      <c r="D732" s="355">
        <v>0</v>
      </c>
      <c r="E732" s="355">
        <v>0</v>
      </c>
      <c r="F732" s="355">
        <v>0</v>
      </c>
      <c r="G732" s="355">
        <v>0</v>
      </c>
      <c r="H732" s="356">
        <f t="shared" ref="H732:H739" si="313">+D732+F732</f>
        <v>0</v>
      </c>
      <c r="I732" s="356">
        <f t="shared" ref="I732:I739" si="314">+G732+E732</f>
        <v>0</v>
      </c>
      <c r="J732" s="356">
        <f t="shared" ref="J732:J739" si="315">+I732+H732</f>
        <v>0</v>
      </c>
    </row>
    <row r="733" spans="1:10" ht="24" hidden="1" outlineLevel="1">
      <c r="A733" s="809"/>
      <c r="B733" s="809"/>
      <c r="C733" s="354" t="s">
        <v>983</v>
      </c>
      <c r="D733" s="355">
        <v>0</v>
      </c>
      <c r="E733" s="355">
        <v>0</v>
      </c>
      <c r="F733" s="355">
        <v>0</v>
      </c>
      <c r="G733" s="355">
        <v>0</v>
      </c>
      <c r="H733" s="356">
        <f t="shared" si="313"/>
        <v>0</v>
      </c>
      <c r="I733" s="356">
        <f t="shared" si="314"/>
        <v>0</v>
      </c>
      <c r="J733" s="356">
        <f t="shared" si="315"/>
        <v>0</v>
      </c>
    </row>
    <row r="734" spans="1:10" ht="24" hidden="1" outlineLevel="1">
      <c r="A734" s="809"/>
      <c r="B734" s="809" t="s">
        <v>984</v>
      </c>
      <c r="C734" s="354" t="s">
        <v>985</v>
      </c>
      <c r="D734" s="355">
        <v>2</v>
      </c>
      <c r="E734" s="355">
        <v>0</v>
      </c>
      <c r="F734" s="355">
        <v>0</v>
      </c>
      <c r="G734" s="355">
        <v>0</v>
      </c>
      <c r="H734" s="356">
        <f t="shared" si="313"/>
        <v>2</v>
      </c>
      <c r="I734" s="356">
        <f t="shared" si="314"/>
        <v>0</v>
      </c>
      <c r="J734" s="356">
        <f t="shared" si="315"/>
        <v>2</v>
      </c>
    </row>
    <row r="735" spans="1:10" ht="36" hidden="1" outlineLevel="1">
      <c r="A735" s="809"/>
      <c r="B735" s="809"/>
      <c r="C735" s="354" t="s">
        <v>986</v>
      </c>
      <c r="D735" s="355">
        <v>0</v>
      </c>
      <c r="E735" s="355">
        <v>0</v>
      </c>
      <c r="F735" s="355">
        <v>0</v>
      </c>
      <c r="G735" s="355">
        <v>0</v>
      </c>
      <c r="H735" s="356">
        <f t="shared" si="313"/>
        <v>0</v>
      </c>
      <c r="I735" s="356">
        <f t="shared" si="314"/>
        <v>0</v>
      </c>
      <c r="J735" s="356">
        <f t="shared" si="315"/>
        <v>0</v>
      </c>
    </row>
    <row r="736" spans="1:10" ht="24" hidden="1" outlineLevel="1">
      <c r="A736" s="809"/>
      <c r="B736" s="809"/>
      <c r="C736" s="354" t="s">
        <v>987</v>
      </c>
      <c r="D736" s="355">
        <v>0</v>
      </c>
      <c r="E736" s="355">
        <v>0</v>
      </c>
      <c r="F736" s="355">
        <v>0</v>
      </c>
      <c r="G736" s="355">
        <v>0</v>
      </c>
      <c r="H736" s="356">
        <f t="shared" si="313"/>
        <v>0</v>
      </c>
      <c r="I736" s="356">
        <f t="shared" si="314"/>
        <v>0</v>
      </c>
      <c r="J736" s="356">
        <f t="shared" si="315"/>
        <v>0</v>
      </c>
    </row>
    <row r="737" spans="1:10" ht="24" hidden="1" outlineLevel="1">
      <c r="A737" s="809"/>
      <c r="B737" s="809"/>
      <c r="C737" s="354" t="s">
        <v>988</v>
      </c>
      <c r="D737" s="355">
        <v>0</v>
      </c>
      <c r="E737" s="355">
        <v>0</v>
      </c>
      <c r="F737" s="355">
        <v>0</v>
      </c>
      <c r="G737" s="355">
        <v>0</v>
      </c>
      <c r="H737" s="356">
        <f t="shared" si="313"/>
        <v>0</v>
      </c>
      <c r="I737" s="356">
        <f t="shared" si="314"/>
        <v>0</v>
      </c>
      <c r="J737" s="356">
        <f t="shared" si="315"/>
        <v>0</v>
      </c>
    </row>
    <row r="738" spans="1:10" ht="24" hidden="1" outlineLevel="1">
      <c r="A738" s="809"/>
      <c r="B738" s="809"/>
      <c r="C738" s="354" t="s">
        <v>989</v>
      </c>
      <c r="D738" s="355">
        <v>0</v>
      </c>
      <c r="E738" s="355">
        <v>0</v>
      </c>
      <c r="F738" s="355">
        <v>0</v>
      </c>
      <c r="G738" s="355">
        <v>0</v>
      </c>
      <c r="H738" s="356">
        <f t="shared" si="313"/>
        <v>0</v>
      </c>
      <c r="I738" s="356">
        <f t="shared" si="314"/>
        <v>0</v>
      </c>
      <c r="J738" s="356">
        <f t="shared" si="315"/>
        <v>0</v>
      </c>
    </row>
    <row r="739" spans="1:10" ht="36" hidden="1" outlineLevel="1">
      <c r="A739" s="809"/>
      <c r="B739" s="809"/>
      <c r="C739" s="354" t="s">
        <v>990</v>
      </c>
      <c r="D739" s="355">
        <v>0</v>
      </c>
      <c r="E739" s="355">
        <v>0</v>
      </c>
      <c r="F739" s="355">
        <v>0</v>
      </c>
      <c r="G739" s="355">
        <v>0</v>
      </c>
      <c r="H739" s="356">
        <f t="shared" si="313"/>
        <v>0</v>
      </c>
      <c r="I739" s="356">
        <f t="shared" si="314"/>
        <v>0</v>
      </c>
      <c r="J739" s="356">
        <f t="shared" si="315"/>
        <v>0</v>
      </c>
    </row>
    <row r="740" spans="1:10" ht="15" customHeight="1" collapsed="1">
      <c r="A740" s="808" t="s">
        <v>991</v>
      </c>
      <c r="B740" s="808"/>
      <c r="C740" s="808"/>
      <c r="D740" s="352">
        <f t="shared" ref="D740:J740" si="316">SUM(D741:D747)</f>
        <v>0</v>
      </c>
      <c r="E740" s="352">
        <f t="shared" si="316"/>
        <v>0</v>
      </c>
      <c r="F740" s="352">
        <f t="shared" si="316"/>
        <v>0</v>
      </c>
      <c r="G740" s="352">
        <f t="shared" si="316"/>
        <v>0</v>
      </c>
      <c r="H740" s="353">
        <f t="shared" si="316"/>
        <v>0</v>
      </c>
      <c r="I740" s="353">
        <f t="shared" si="316"/>
        <v>0</v>
      </c>
      <c r="J740" s="353">
        <f t="shared" si="316"/>
        <v>0</v>
      </c>
    </row>
    <row r="741" spans="1:10" ht="24" hidden="1" outlineLevel="1">
      <c r="A741" s="809" t="s">
        <v>991</v>
      </c>
      <c r="B741" s="809" t="s">
        <v>992</v>
      </c>
      <c r="C741" s="354" t="s">
        <v>993</v>
      </c>
      <c r="D741" s="355">
        <v>0</v>
      </c>
      <c r="E741" s="355">
        <v>0</v>
      </c>
      <c r="F741" s="355">
        <v>0</v>
      </c>
      <c r="G741" s="355">
        <v>0</v>
      </c>
      <c r="H741" s="356">
        <f t="shared" ref="H741:H747" si="317">+D741+F741</f>
        <v>0</v>
      </c>
      <c r="I741" s="356">
        <f t="shared" ref="I741:I747" si="318">+G741+E741</f>
        <v>0</v>
      </c>
      <c r="J741" s="356">
        <f t="shared" ref="J741:J747" si="319">+I741+H741</f>
        <v>0</v>
      </c>
    </row>
    <row r="742" spans="1:10" ht="24" hidden="1" outlineLevel="1">
      <c r="A742" s="809"/>
      <c r="B742" s="809"/>
      <c r="C742" s="354" t="s">
        <v>994</v>
      </c>
      <c r="D742" s="355">
        <v>0</v>
      </c>
      <c r="E742" s="355">
        <v>0</v>
      </c>
      <c r="F742" s="355">
        <v>0</v>
      </c>
      <c r="G742" s="355">
        <v>0</v>
      </c>
      <c r="H742" s="356">
        <f t="shared" si="317"/>
        <v>0</v>
      </c>
      <c r="I742" s="356">
        <f t="shared" si="318"/>
        <v>0</v>
      </c>
      <c r="J742" s="356">
        <f t="shared" si="319"/>
        <v>0</v>
      </c>
    </row>
    <row r="743" spans="1:10" ht="24" hidden="1" outlineLevel="1">
      <c r="A743" s="809"/>
      <c r="B743" s="809"/>
      <c r="C743" s="354" t="s">
        <v>995</v>
      </c>
      <c r="D743" s="355">
        <v>0</v>
      </c>
      <c r="E743" s="355">
        <v>0</v>
      </c>
      <c r="F743" s="355">
        <v>0</v>
      </c>
      <c r="G743" s="355">
        <v>0</v>
      </c>
      <c r="H743" s="356">
        <f t="shared" si="317"/>
        <v>0</v>
      </c>
      <c r="I743" s="356">
        <f t="shared" si="318"/>
        <v>0</v>
      </c>
      <c r="J743" s="356">
        <f t="shared" si="319"/>
        <v>0</v>
      </c>
    </row>
    <row r="744" spans="1:10" ht="36" hidden="1" outlineLevel="1">
      <c r="A744" s="809"/>
      <c r="B744" s="809"/>
      <c r="C744" s="354" t="s">
        <v>996</v>
      </c>
      <c r="D744" s="355">
        <v>0</v>
      </c>
      <c r="E744" s="355">
        <v>0</v>
      </c>
      <c r="F744" s="355">
        <v>0</v>
      </c>
      <c r="G744" s="355">
        <v>0</v>
      </c>
      <c r="H744" s="356">
        <f t="shared" si="317"/>
        <v>0</v>
      </c>
      <c r="I744" s="356">
        <f t="shared" si="318"/>
        <v>0</v>
      </c>
      <c r="J744" s="356">
        <f t="shared" si="319"/>
        <v>0</v>
      </c>
    </row>
    <row r="745" spans="1:10" ht="36" hidden="1" outlineLevel="1">
      <c r="A745" s="809"/>
      <c r="B745" s="809"/>
      <c r="C745" s="354" t="s">
        <v>997</v>
      </c>
      <c r="D745" s="355">
        <v>0</v>
      </c>
      <c r="E745" s="355">
        <v>0</v>
      </c>
      <c r="F745" s="355">
        <v>0</v>
      </c>
      <c r="G745" s="355">
        <v>0</v>
      </c>
      <c r="H745" s="356">
        <f t="shared" si="317"/>
        <v>0</v>
      </c>
      <c r="I745" s="356">
        <f t="shared" si="318"/>
        <v>0</v>
      </c>
      <c r="J745" s="356">
        <f t="shared" si="319"/>
        <v>0</v>
      </c>
    </row>
    <row r="746" spans="1:10" ht="24" hidden="1" outlineLevel="1">
      <c r="A746" s="809"/>
      <c r="B746" s="809"/>
      <c r="C746" s="354" t="s">
        <v>998</v>
      </c>
      <c r="D746" s="355">
        <v>0</v>
      </c>
      <c r="E746" s="355">
        <v>0</v>
      </c>
      <c r="F746" s="355">
        <v>0</v>
      </c>
      <c r="G746" s="355">
        <v>0</v>
      </c>
      <c r="H746" s="356">
        <f t="shared" si="317"/>
        <v>0</v>
      </c>
      <c r="I746" s="356">
        <f t="shared" si="318"/>
        <v>0</v>
      </c>
      <c r="J746" s="356">
        <f t="shared" si="319"/>
        <v>0</v>
      </c>
    </row>
    <row r="747" spans="1:10" ht="36" hidden="1" outlineLevel="1">
      <c r="A747" s="809"/>
      <c r="B747" s="809"/>
      <c r="C747" s="354" t="s">
        <v>999</v>
      </c>
      <c r="D747" s="355">
        <v>0</v>
      </c>
      <c r="E747" s="355">
        <v>0</v>
      </c>
      <c r="F747" s="355">
        <v>0</v>
      </c>
      <c r="G747" s="355">
        <v>0</v>
      </c>
      <c r="H747" s="356">
        <f t="shared" si="317"/>
        <v>0</v>
      </c>
      <c r="I747" s="356">
        <f t="shared" si="318"/>
        <v>0</v>
      </c>
      <c r="J747" s="356">
        <f t="shared" si="319"/>
        <v>0</v>
      </c>
    </row>
    <row r="748" spans="1:10" ht="21.75" customHeight="1" collapsed="1">
      <c r="A748" s="808" t="s">
        <v>1000</v>
      </c>
      <c r="B748" s="808"/>
      <c r="C748" s="808"/>
      <c r="D748" s="352">
        <v>0</v>
      </c>
      <c r="E748" s="352">
        <v>0</v>
      </c>
      <c r="F748" s="352">
        <v>0</v>
      </c>
      <c r="G748" s="352">
        <v>0</v>
      </c>
      <c r="H748" s="353">
        <f>+D748+F748</f>
        <v>0</v>
      </c>
      <c r="I748" s="353">
        <f>+G748+E748</f>
        <v>0</v>
      </c>
      <c r="J748" s="353">
        <f>+I748+H748</f>
        <v>0</v>
      </c>
    </row>
    <row r="749" spans="1:10" ht="21" customHeight="1" collapsed="1">
      <c r="A749" s="808" t="s">
        <v>1001</v>
      </c>
      <c r="B749" s="808"/>
      <c r="C749" s="808"/>
      <c r="D749" s="352">
        <f t="shared" ref="D749:J749" si="320">+D750+D751</f>
        <v>0</v>
      </c>
      <c r="E749" s="352">
        <f t="shared" si="320"/>
        <v>0</v>
      </c>
      <c r="F749" s="352">
        <f t="shared" si="320"/>
        <v>0</v>
      </c>
      <c r="G749" s="352">
        <f t="shared" si="320"/>
        <v>0</v>
      </c>
      <c r="H749" s="353">
        <f t="shared" si="320"/>
        <v>0</v>
      </c>
      <c r="I749" s="353">
        <f t="shared" si="320"/>
        <v>0</v>
      </c>
      <c r="J749" s="353">
        <f t="shared" si="320"/>
        <v>0</v>
      </c>
    </row>
    <row r="750" spans="1:10" ht="132" hidden="1" outlineLevel="1">
      <c r="A750" s="809" t="s">
        <v>1001</v>
      </c>
      <c r="B750" s="354" t="s">
        <v>1002</v>
      </c>
      <c r="C750" s="354" t="s">
        <v>1003</v>
      </c>
      <c r="D750" s="355">
        <v>0</v>
      </c>
      <c r="E750" s="355">
        <v>0</v>
      </c>
      <c r="F750" s="355">
        <v>0</v>
      </c>
      <c r="G750" s="355">
        <v>0</v>
      </c>
      <c r="H750" s="356">
        <f t="shared" ref="H750:H751" si="321">+D750+F750</f>
        <v>0</v>
      </c>
      <c r="I750" s="356">
        <f t="shared" ref="I750:I751" si="322">+G750+E750</f>
        <v>0</v>
      </c>
      <c r="J750" s="356">
        <f t="shared" ref="J750:J751" si="323">+I750+H750</f>
        <v>0</v>
      </c>
    </row>
    <row r="751" spans="1:10" ht="132" hidden="1" outlineLevel="1">
      <c r="A751" s="809"/>
      <c r="B751" s="354" t="s">
        <v>1004</v>
      </c>
      <c r="C751" s="354" t="s">
        <v>1005</v>
      </c>
      <c r="D751" s="355">
        <v>0</v>
      </c>
      <c r="E751" s="355">
        <v>0</v>
      </c>
      <c r="F751" s="355">
        <v>0</v>
      </c>
      <c r="G751" s="355">
        <v>0</v>
      </c>
      <c r="H751" s="356">
        <f t="shared" si="321"/>
        <v>0</v>
      </c>
      <c r="I751" s="356">
        <f t="shared" si="322"/>
        <v>0</v>
      </c>
      <c r="J751" s="356">
        <f t="shared" si="323"/>
        <v>0</v>
      </c>
    </row>
    <row r="752" spans="1:10" ht="15" customHeight="1" collapsed="1">
      <c r="A752" s="808" t="s">
        <v>1006</v>
      </c>
      <c r="B752" s="808"/>
      <c r="C752" s="808"/>
      <c r="D752" s="352">
        <v>0</v>
      </c>
      <c r="E752" s="352">
        <v>0</v>
      </c>
      <c r="F752" s="352">
        <v>0</v>
      </c>
      <c r="G752" s="352">
        <v>0</v>
      </c>
      <c r="H752" s="353">
        <f>+F752+D752</f>
        <v>0</v>
      </c>
      <c r="I752" s="353">
        <f>+G752+E752</f>
        <v>0</v>
      </c>
      <c r="J752" s="353">
        <f>+I752+H752</f>
        <v>0</v>
      </c>
    </row>
    <row r="753" spans="1:10" ht="13.5" customHeight="1">
      <c r="A753" s="814" t="s">
        <v>3059</v>
      </c>
      <c r="B753" s="814"/>
      <c r="C753" s="814"/>
      <c r="D753" s="360">
        <f t="shared" ref="D753:J753" si="324">+D7+D39+D44+D50+D54+D57+D61+D72+D75+D102+D110+D111+D133+D144+D150+D158+D166+D173+D176+D195+D198+D205+D231+D248+D266+D277+D288+D313+D318+D327+D333+D346+D356+D365+D366+D367+D374+D377+D380+D391+D406+D413+D462+D500+D517+D526+D530+D538+D541+D546+D551+D559+D565+D568+D573+D578+D583+D591+D596+D604+D609+D613+D617+D621+D625+D629+D634+D635+D648+D652+D656+D660+D666+D674+D678+D690+D696+D701+D705+D710+D715+D716+D724+D731+D740+D748+D749+D752</f>
        <v>323</v>
      </c>
      <c r="E753" s="360">
        <f t="shared" si="324"/>
        <v>11</v>
      </c>
      <c r="F753" s="360">
        <f t="shared" si="324"/>
        <v>157</v>
      </c>
      <c r="G753" s="360">
        <f t="shared" si="324"/>
        <v>9</v>
      </c>
      <c r="H753" s="360">
        <f t="shared" si="324"/>
        <v>480</v>
      </c>
      <c r="I753" s="360">
        <f t="shared" si="324"/>
        <v>20</v>
      </c>
      <c r="J753" s="360">
        <f t="shared" si="324"/>
        <v>500</v>
      </c>
    </row>
    <row r="754" spans="1:10">
      <c r="A754" s="815" t="s">
        <v>3042</v>
      </c>
      <c r="B754" s="815"/>
      <c r="C754" s="815"/>
      <c r="D754" s="815"/>
      <c r="E754" s="815"/>
      <c r="F754" s="815"/>
      <c r="G754" s="815"/>
      <c r="H754" s="815"/>
      <c r="I754" s="815"/>
      <c r="J754" s="815"/>
    </row>
  </sheetData>
  <mergeCells count="323">
    <mergeCell ref="A752:C752"/>
    <mergeCell ref="A753:C753"/>
    <mergeCell ref="A754:J754"/>
    <mergeCell ref="A740:C740"/>
    <mergeCell ref="A741:A747"/>
    <mergeCell ref="B741:B747"/>
    <mergeCell ref="A748:C748"/>
    <mergeCell ref="A749:C749"/>
    <mergeCell ref="A750:A751"/>
    <mergeCell ref="A724:C724"/>
    <mergeCell ref="A725:A730"/>
    <mergeCell ref="B725:B726"/>
    <mergeCell ref="B728:B730"/>
    <mergeCell ref="A731:C731"/>
    <mergeCell ref="A732:A739"/>
    <mergeCell ref="B732:B733"/>
    <mergeCell ref="B734:B739"/>
    <mergeCell ref="A711:A714"/>
    <mergeCell ref="B711:B714"/>
    <mergeCell ref="A715:C715"/>
    <mergeCell ref="A716:C716"/>
    <mergeCell ref="A717:A723"/>
    <mergeCell ref="B717:B720"/>
    <mergeCell ref="B721:B723"/>
    <mergeCell ref="A702:A704"/>
    <mergeCell ref="B703:B704"/>
    <mergeCell ref="A705:C705"/>
    <mergeCell ref="A706:A709"/>
    <mergeCell ref="B706:B709"/>
    <mergeCell ref="A710:C710"/>
    <mergeCell ref="A690:C690"/>
    <mergeCell ref="A691:A695"/>
    <mergeCell ref="B692:B694"/>
    <mergeCell ref="A696:C696"/>
    <mergeCell ref="A697:A700"/>
    <mergeCell ref="A701:C701"/>
    <mergeCell ref="A674:C674"/>
    <mergeCell ref="A675:A677"/>
    <mergeCell ref="B675:B676"/>
    <mergeCell ref="A678:C678"/>
    <mergeCell ref="A679:A689"/>
    <mergeCell ref="B681:B682"/>
    <mergeCell ref="B683:B684"/>
    <mergeCell ref="B685:B688"/>
    <mergeCell ref="A657:A659"/>
    <mergeCell ref="A660:C660"/>
    <mergeCell ref="A661:A665"/>
    <mergeCell ref="B662:B664"/>
    <mergeCell ref="A666:C666"/>
    <mergeCell ref="A667:A673"/>
    <mergeCell ref="B667:B668"/>
    <mergeCell ref="B671:B673"/>
    <mergeCell ref="A648:C648"/>
    <mergeCell ref="A649:A651"/>
    <mergeCell ref="A652:C652"/>
    <mergeCell ref="A653:A655"/>
    <mergeCell ref="B653:B654"/>
    <mergeCell ref="A656:C656"/>
    <mergeCell ref="A629:C629"/>
    <mergeCell ref="A630:A633"/>
    <mergeCell ref="A634:C634"/>
    <mergeCell ref="A635:C635"/>
    <mergeCell ref="A636:A647"/>
    <mergeCell ref="B636:B637"/>
    <mergeCell ref="B638:B640"/>
    <mergeCell ref="B641:B646"/>
    <mergeCell ref="A621:C621"/>
    <mergeCell ref="A622:A624"/>
    <mergeCell ref="B622:B623"/>
    <mergeCell ref="A625:C625"/>
    <mergeCell ref="A626:A628"/>
    <mergeCell ref="B626:B627"/>
    <mergeCell ref="A613:C613"/>
    <mergeCell ref="A614:A616"/>
    <mergeCell ref="B615:B616"/>
    <mergeCell ref="A617:C617"/>
    <mergeCell ref="A618:A620"/>
    <mergeCell ref="B618:B619"/>
    <mergeCell ref="A604:C604"/>
    <mergeCell ref="A605:A608"/>
    <mergeCell ref="B607:B608"/>
    <mergeCell ref="A609:C609"/>
    <mergeCell ref="A610:A612"/>
    <mergeCell ref="B610:B611"/>
    <mergeCell ref="A591:C591"/>
    <mergeCell ref="A592:A595"/>
    <mergeCell ref="B592:B593"/>
    <mergeCell ref="A596:C596"/>
    <mergeCell ref="A597:A603"/>
    <mergeCell ref="B597:B599"/>
    <mergeCell ref="B600:B602"/>
    <mergeCell ref="A578:C578"/>
    <mergeCell ref="A579:A582"/>
    <mergeCell ref="B579:B580"/>
    <mergeCell ref="B581:B582"/>
    <mergeCell ref="A583:C583"/>
    <mergeCell ref="A584:A590"/>
    <mergeCell ref="B584:B585"/>
    <mergeCell ref="B588:B590"/>
    <mergeCell ref="A565:C565"/>
    <mergeCell ref="A566:A567"/>
    <mergeCell ref="A568:C568"/>
    <mergeCell ref="A569:A572"/>
    <mergeCell ref="A573:C573"/>
    <mergeCell ref="A574:A577"/>
    <mergeCell ref="B574:B577"/>
    <mergeCell ref="A552:A558"/>
    <mergeCell ref="B552:B556"/>
    <mergeCell ref="B557:B558"/>
    <mergeCell ref="A559:C559"/>
    <mergeCell ref="A560:A564"/>
    <mergeCell ref="B560:B563"/>
    <mergeCell ref="A541:C541"/>
    <mergeCell ref="A542:A545"/>
    <mergeCell ref="A546:C546"/>
    <mergeCell ref="A547:A550"/>
    <mergeCell ref="B548:B549"/>
    <mergeCell ref="A551:C551"/>
    <mergeCell ref="A530:C530"/>
    <mergeCell ref="A531:A537"/>
    <mergeCell ref="B531:B532"/>
    <mergeCell ref="B533:B537"/>
    <mergeCell ref="A538:C538"/>
    <mergeCell ref="A539:A540"/>
    <mergeCell ref="A517:C517"/>
    <mergeCell ref="A518:A525"/>
    <mergeCell ref="B518:B522"/>
    <mergeCell ref="A526:C526"/>
    <mergeCell ref="A527:A529"/>
    <mergeCell ref="B528:B529"/>
    <mergeCell ref="B486:B494"/>
    <mergeCell ref="B495:B497"/>
    <mergeCell ref="B498:B499"/>
    <mergeCell ref="A500:C500"/>
    <mergeCell ref="A501:A512"/>
    <mergeCell ref="B503:B509"/>
    <mergeCell ref="B510:B511"/>
    <mergeCell ref="B445:B446"/>
    <mergeCell ref="B447:B453"/>
    <mergeCell ref="B454:B460"/>
    <mergeCell ref="A462:C462"/>
    <mergeCell ref="A463:A499"/>
    <mergeCell ref="B463:B464"/>
    <mergeCell ref="B465:B471"/>
    <mergeCell ref="B473:B475"/>
    <mergeCell ref="B476:B480"/>
    <mergeCell ref="B481:B485"/>
    <mergeCell ref="A406:C406"/>
    <mergeCell ref="A407:A412"/>
    <mergeCell ref="B407:B408"/>
    <mergeCell ref="B410:B411"/>
    <mergeCell ref="A413:C413"/>
    <mergeCell ref="A414:A461"/>
    <mergeCell ref="B414:B422"/>
    <mergeCell ref="B423:B426"/>
    <mergeCell ref="B427:B435"/>
    <mergeCell ref="B436:B444"/>
    <mergeCell ref="A381:A390"/>
    <mergeCell ref="B381:B384"/>
    <mergeCell ref="B385:B387"/>
    <mergeCell ref="B388:B390"/>
    <mergeCell ref="A391:C391"/>
    <mergeCell ref="A392:A405"/>
    <mergeCell ref="B392:B394"/>
    <mergeCell ref="B395:B398"/>
    <mergeCell ref="B399:B403"/>
    <mergeCell ref="B404:B405"/>
    <mergeCell ref="A374:C374"/>
    <mergeCell ref="A375:A376"/>
    <mergeCell ref="B375:B376"/>
    <mergeCell ref="A377:C377"/>
    <mergeCell ref="A378:A379"/>
    <mergeCell ref="A380:C380"/>
    <mergeCell ref="A365:C365"/>
    <mergeCell ref="A366:C366"/>
    <mergeCell ref="A367:C367"/>
    <mergeCell ref="A368:A373"/>
    <mergeCell ref="B368:B369"/>
    <mergeCell ref="B370:B371"/>
    <mergeCell ref="B372:B373"/>
    <mergeCell ref="A346:C346"/>
    <mergeCell ref="A347:A355"/>
    <mergeCell ref="B347:B354"/>
    <mergeCell ref="A356:C356"/>
    <mergeCell ref="A357:A364"/>
    <mergeCell ref="B357:B360"/>
    <mergeCell ref="B361:B363"/>
    <mergeCell ref="A327:C327"/>
    <mergeCell ref="A328:A332"/>
    <mergeCell ref="B328:B332"/>
    <mergeCell ref="A333:C333"/>
    <mergeCell ref="A334:A345"/>
    <mergeCell ref="B334:B336"/>
    <mergeCell ref="B342:B345"/>
    <mergeCell ref="A313:C313"/>
    <mergeCell ref="A314:A317"/>
    <mergeCell ref="B316:B317"/>
    <mergeCell ref="A318:C318"/>
    <mergeCell ref="A319:A326"/>
    <mergeCell ref="B319:B320"/>
    <mergeCell ref="B324:B326"/>
    <mergeCell ref="A288:C288"/>
    <mergeCell ref="A289:A312"/>
    <mergeCell ref="B289:B294"/>
    <mergeCell ref="B295:B302"/>
    <mergeCell ref="B304:B305"/>
    <mergeCell ref="B306:B312"/>
    <mergeCell ref="A266:C266"/>
    <mergeCell ref="A267:A276"/>
    <mergeCell ref="B267:B268"/>
    <mergeCell ref="B272:B273"/>
    <mergeCell ref="A277:C277"/>
    <mergeCell ref="A278:A287"/>
    <mergeCell ref="B278:B279"/>
    <mergeCell ref="B281:B283"/>
    <mergeCell ref="B285:B286"/>
    <mergeCell ref="A248:C248"/>
    <mergeCell ref="A249:A265"/>
    <mergeCell ref="B249:B250"/>
    <mergeCell ref="B251:B252"/>
    <mergeCell ref="B256:B257"/>
    <mergeCell ref="B258:B260"/>
    <mergeCell ref="B261:B265"/>
    <mergeCell ref="B222:B227"/>
    <mergeCell ref="B229:B230"/>
    <mergeCell ref="A231:C231"/>
    <mergeCell ref="A232:A247"/>
    <mergeCell ref="B234:B237"/>
    <mergeCell ref="B238:B243"/>
    <mergeCell ref="B244:B247"/>
    <mergeCell ref="A198:C198"/>
    <mergeCell ref="A199:A204"/>
    <mergeCell ref="B199:B200"/>
    <mergeCell ref="B201:B204"/>
    <mergeCell ref="A205:C205"/>
    <mergeCell ref="A206:A230"/>
    <mergeCell ref="B206:B210"/>
    <mergeCell ref="B212:B213"/>
    <mergeCell ref="B214:B218"/>
    <mergeCell ref="B219:B221"/>
    <mergeCell ref="A177:A194"/>
    <mergeCell ref="B177:B183"/>
    <mergeCell ref="B186:B187"/>
    <mergeCell ref="B188:B193"/>
    <mergeCell ref="A195:C195"/>
    <mergeCell ref="A196:A197"/>
    <mergeCell ref="A166:C166"/>
    <mergeCell ref="A167:A172"/>
    <mergeCell ref="B167:B171"/>
    <mergeCell ref="A173:C173"/>
    <mergeCell ref="A174:A175"/>
    <mergeCell ref="A176:C176"/>
    <mergeCell ref="A150:C150"/>
    <mergeCell ref="A151:A157"/>
    <mergeCell ref="B152:B157"/>
    <mergeCell ref="A158:C158"/>
    <mergeCell ref="A159:A165"/>
    <mergeCell ref="B159:B160"/>
    <mergeCell ref="B161:B165"/>
    <mergeCell ref="A133:C133"/>
    <mergeCell ref="A134:A143"/>
    <mergeCell ref="B134:B140"/>
    <mergeCell ref="B142:B143"/>
    <mergeCell ref="A144:C144"/>
    <mergeCell ref="A145:A149"/>
    <mergeCell ref="B145:B148"/>
    <mergeCell ref="A102:C102"/>
    <mergeCell ref="A103:A109"/>
    <mergeCell ref="B103:B109"/>
    <mergeCell ref="A110:C110"/>
    <mergeCell ref="A111:C111"/>
    <mergeCell ref="A112:A132"/>
    <mergeCell ref="B112:B118"/>
    <mergeCell ref="B119:B124"/>
    <mergeCell ref="B126:B132"/>
    <mergeCell ref="A75:C75"/>
    <mergeCell ref="A76:A101"/>
    <mergeCell ref="B76:B78"/>
    <mergeCell ref="B80:B82"/>
    <mergeCell ref="B83:B84"/>
    <mergeCell ref="B85:B86"/>
    <mergeCell ref="B87:B89"/>
    <mergeCell ref="B90:B92"/>
    <mergeCell ref="B93:B99"/>
    <mergeCell ref="B100:B101"/>
    <mergeCell ref="A39:C39"/>
    <mergeCell ref="A61:C61"/>
    <mergeCell ref="A62:A71"/>
    <mergeCell ref="B62:B63"/>
    <mergeCell ref="B64:B71"/>
    <mergeCell ref="A72:C72"/>
    <mergeCell ref="A73:A74"/>
    <mergeCell ref="A51:A53"/>
    <mergeCell ref="B52:B53"/>
    <mergeCell ref="A54:C54"/>
    <mergeCell ref="A55:A56"/>
    <mergeCell ref="A57:C57"/>
    <mergeCell ref="A58:A60"/>
    <mergeCell ref="B59:B60"/>
    <mergeCell ref="I3:J3"/>
    <mergeCell ref="I513:J513"/>
    <mergeCell ref="A2:J2"/>
    <mergeCell ref="A514:C516"/>
    <mergeCell ref="D514:E515"/>
    <mergeCell ref="F514:G515"/>
    <mergeCell ref="H514:J515"/>
    <mergeCell ref="A1:J1"/>
    <mergeCell ref="A4:C6"/>
    <mergeCell ref="D4:E5"/>
    <mergeCell ref="F4:G5"/>
    <mergeCell ref="H4:J5"/>
    <mergeCell ref="A7:C7"/>
    <mergeCell ref="A40:A43"/>
    <mergeCell ref="A44:C44"/>
    <mergeCell ref="A45:A49"/>
    <mergeCell ref="B45:B47"/>
    <mergeCell ref="B48:B49"/>
    <mergeCell ref="A50:C50"/>
    <mergeCell ref="A8:A38"/>
    <mergeCell ref="B8:B14"/>
    <mergeCell ref="B15:B23"/>
    <mergeCell ref="B25:B32"/>
    <mergeCell ref="B34:B37"/>
  </mergeCells>
  <printOptions horizontalCentered="1" verticalCentered="1"/>
  <pageMargins left="0" right="0" top="0" bottom="0" header="0" footer="0"/>
  <pageSetup paperSize="9" scale="80" orientation="portrait" r:id="rId1"/>
  <rowBreaks count="1" manualBreakCount="1">
    <brk id="500" max="16383" man="1"/>
  </rowBreaks>
  <ignoredErrors>
    <ignoredError sqref="D57:E57 J710 H749:J749 D635:E635 D367:E367 D111:E111 F57:G57 F635:G635 F367:G367 F111:G111 H57:J57 H634:J635 H367:J367 H110:J111 H514:J517 H513 D61:E61 F61:G61 D72:E72 F72:G72 D75:E75 F75:G75 D133:E133 F133:G133 D144:E144 F144:G144 D150:E150 F150:G150 D158:E158 F158:G158 D166:E166 F166:G166 D173:E173 F173:G173 D176:E176 F176:G176 D195:E195 F195:G195 D198:E198 F198:G198 D205:E205 F205:G205 D231:E231 F231:G231 D248:E248 F248:G248 D266:E266 F266:G266 D277:E277 F277:G277 D288:E288 F288:G288 D313:E313 F313:G313 D318:E318 F318:G318 D327:E327 F327:G327 D333:E333 F333:G333 D346:E346 F346:G346 D374:E374 F374:G374 D377:E377 F377:G377 D380:E380 F380:G380 D391:E391 F391:G391 D406:E406 F406:G406 D413:E413 F413:G413 D462:E462 F462:G462 D500:E500 F500:G500 D513:E517 F513:G517 D526:E526 F526:G526 D530:E530 F530:G530 D538:E538 F538:G538 D541:E541 F541:G541 D546:E546 F546:G546 D551:E551 F551:G551 D559:E559 F559:G559 D565:E565 F565:G565 D568:E568 F568:G568 D573:E573 F573:G573 D578:E578 F578:G578 D583:E583 F583:G583 D591:E591 F591:G591 D596:E596 F596:G596 D604:E604 F604:G604 D609:E609 F609:G609 D613:E613 F613:G613 D617:E617 F617:G617 D621:E621 F621:G621 D625:E625 F625:G625 D648:E648 F648:G648 D652:E652 F652:G652 D656:E656 F656:G656 D660:E660 F660:G660 D666:E666 F666:G666 D674:E674 F674:G674 D678:E678 F678:G678 D690:E690 F690:G690 D696:E696 F696:G696 D701:E701 F701:G701 D705:E705 F705:G705 H462:J462 H413:J413 H406:J406 H380:J380 H61:J61 H72:J72 H75:J75 H133:J133 H144:J144 H150:J150 H158:J158 H166:J166 H173:J173 H176:J176 H195:J195 H198:J198 H205:J205 H231:J231 H248:J248 H266:J266 H277:J277 H288:J288 H313:J313 H318:J318 H327:J327 H333:J333 H346:J346 H374:J374 H377:J377 H391:J391 H500:J500 H526:J526 H530:J530 H538:J538 H541:J541 H546:J546 H551:J551 H559:J559 H565:J565 H568:J568 H573:J573 H578:J578 H583:J583 H591:J591 H596:J596 H604:J604 H609:J609 H613:J613 H617:J617 H621:J621 H625:J625 H652:J652 H656:J656 H660:J660 H666:J666 H674:J674 H678:J678 H690:J690 H696:J696 H701:J701 H705:J705 J716 J724 J731 J740" formula="1"/>
    <ignoredError sqref="H710:I710 D740 D710:E710 D749 E749 E740 D629:E629 D356:E356 D102:E102 F710:G710 F749:G749 F740:G740 F629:G629 F356:G356 F102:G102 H629:J629 H356:J356 H102:J102 D715:E716 F715:G716 D724:E724 F724:G724 D731:E731 F731:G731 D752 E752 F752:G752 H716:I716 H724:I724 H731:I731 H740:I740" formula="1" formulaRange="1"/>
  </ignoredErrors>
</worksheet>
</file>

<file path=xl/worksheets/sheet8.xml><?xml version="1.0" encoding="utf-8"?>
<worksheet xmlns="http://schemas.openxmlformats.org/spreadsheetml/2006/main" xmlns:r="http://schemas.openxmlformats.org/officeDocument/2006/relationships">
  <dimension ref="A1:Y95"/>
  <sheetViews>
    <sheetView showGridLines="0" zoomScaleNormal="100" workbookViewId="0">
      <pane xSplit="2" ySplit="6" topLeftCell="C73" activePane="bottomRight" state="frozen"/>
      <selection activeCell="J27" sqref="J27"/>
      <selection pane="topRight" activeCell="J27" sqref="J27"/>
      <selection pane="bottomLeft" activeCell="J27" sqref="J27"/>
      <selection pane="bottomRight" activeCell="J27" sqref="J27"/>
    </sheetView>
  </sheetViews>
  <sheetFormatPr defaultRowHeight="12.75"/>
  <cols>
    <col min="1" max="1" width="5.42578125" style="1" customWidth="1"/>
    <col min="2" max="2" width="14.140625" style="1" customWidth="1"/>
    <col min="3" max="3" width="7.5703125" style="1" customWidth="1"/>
    <col min="4" max="4" width="6.42578125" style="1" customWidth="1"/>
    <col min="5" max="5" width="6.7109375" style="1" customWidth="1"/>
    <col min="6" max="6" width="7.140625" style="1" customWidth="1"/>
    <col min="7" max="7" width="9" style="1" customWidth="1"/>
    <col min="8" max="8" width="7.5703125" style="1" customWidth="1"/>
    <col min="9" max="11" width="5.7109375" style="1" customWidth="1"/>
    <col min="12" max="13" width="7.5703125" style="1" customWidth="1"/>
    <col min="14" max="16" width="5.7109375" style="1" customWidth="1"/>
    <col min="17" max="18" width="7.5703125" style="1" customWidth="1"/>
    <col min="19" max="21" width="5.7109375" style="1" customWidth="1"/>
    <col min="22" max="22" width="7.5703125" style="1" customWidth="1"/>
    <col min="23" max="23" width="8.85546875" style="1" customWidth="1"/>
    <col min="24" max="24" width="8.140625" style="1" customWidth="1"/>
    <col min="25" max="25" width="9.140625" style="1" customWidth="1"/>
    <col min="26" max="198" width="9.140625" style="1"/>
    <col min="199" max="199" width="4.5703125" style="1" customWidth="1"/>
    <col min="200" max="200" width="65" style="1" customWidth="1"/>
    <col min="201" max="454" width="9.140625" style="1"/>
    <col min="455" max="455" width="4.5703125" style="1" customWidth="1"/>
    <col min="456" max="456" width="65" style="1" customWidth="1"/>
    <col min="457" max="710" width="9.140625" style="1"/>
    <col min="711" max="711" width="4.5703125" style="1" customWidth="1"/>
    <col min="712" max="712" width="65" style="1" customWidth="1"/>
    <col min="713" max="966" width="9.140625" style="1"/>
    <col min="967" max="967" width="4.5703125" style="1" customWidth="1"/>
    <col min="968" max="968" width="65" style="1" customWidth="1"/>
    <col min="969" max="1222" width="9.140625" style="1"/>
    <col min="1223" max="1223" width="4.5703125" style="1" customWidth="1"/>
    <col min="1224" max="1224" width="65" style="1" customWidth="1"/>
    <col min="1225" max="1478" width="9.140625" style="1"/>
    <col min="1479" max="1479" width="4.5703125" style="1" customWidth="1"/>
    <col min="1480" max="1480" width="65" style="1" customWidth="1"/>
    <col min="1481" max="1734" width="9.140625" style="1"/>
    <col min="1735" max="1735" width="4.5703125" style="1" customWidth="1"/>
    <col min="1736" max="1736" width="65" style="1" customWidth="1"/>
    <col min="1737" max="1990" width="9.140625" style="1"/>
    <col min="1991" max="1991" width="4.5703125" style="1" customWidth="1"/>
    <col min="1992" max="1992" width="65" style="1" customWidth="1"/>
    <col min="1993" max="2246" width="9.140625" style="1"/>
    <col min="2247" max="2247" width="4.5703125" style="1" customWidth="1"/>
    <col min="2248" max="2248" width="65" style="1" customWidth="1"/>
    <col min="2249" max="2502" width="9.140625" style="1"/>
    <col min="2503" max="2503" width="4.5703125" style="1" customWidth="1"/>
    <col min="2504" max="2504" width="65" style="1" customWidth="1"/>
    <col min="2505" max="2758" width="9.140625" style="1"/>
    <col min="2759" max="2759" width="4.5703125" style="1" customWidth="1"/>
    <col min="2760" max="2760" width="65" style="1" customWidth="1"/>
    <col min="2761" max="3014" width="9.140625" style="1"/>
    <col min="3015" max="3015" width="4.5703125" style="1" customWidth="1"/>
    <col min="3016" max="3016" width="65" style="1" customWidth="1"/>
    <col min="3017" max="3270" width="9.140625" style="1"/>
    <col min="3271" max="3271" width="4.5703125" style="1" customWidth="1"/>
    <col min="3272" max="3272" width="65" style="1" customWidth="1"/>
    <col min="3273" max="3526" width="9.140625" style="1"/>
    <col min="3527" max="3527" width="4.5703125" style="1" customWidth="1"/>
    <col min="3528" max="3528" width="65" style="1" customWidth="1"/>
    <col min="3529" max="3782" width="9.140625" style="1"/>
    <col min="3783" max="3783" width="4.5703125" style="1" customWidth="1"/>
    <col min="3784" max="3784" width="65" style="1" customWidth="1"/>
    <col min="3785" max="4038" width="9.140625" style="1"/>
    <col min="4039" max="4039" width="4.5703125" style="1" customWidth="1"/>
    <col min="4040" max="4040" width="65" style="1" customWidth="1"/>
    <col min="4041" max="4294" width="9.140625" style="1"/>
    <col min="4295" max="4295" width="4.5703125" style="1" customWidth="1"/>
    <col min="4296" max="4296" width="65" style="1" customWidth="1"/>
    <col min="4297" max="4550" width="9.140625" style="1"/>
    <col min="4551" max="4551" width="4.5703125" style="1" customWidth="1"/>
    <col min="4552" max="4552" width="65" style="1" customWidth="1"/>
    <col min="4553" max="4806" width="9.140625" style="1"/>
    <col min="4807" max="4807" width="4.5703125" style="1" customWidth="1"/>
    <col min="4808" max="4808" width="65" style="1" customWidth="1"/>
    <col min="4809" max="5062" width="9.140625" style="1"/>
    <col min="5063" max="5063" width="4.5703125" style="1" customWidth="1"/>
    <col min="5064" max="5064" width="65" style="1" customWidth="1"/>
    <col min="5065" max="5318" width="9.140625" style="1"/>
    <col min="5319" max="5319" width="4.5703125" style="1" customWidth="1"/>
    <col min="5320" max="5320" width="65" style="1" customWidth="1"/>
    <col min="5321" max="5574" width="9.140625" style="1"/>
    <col min="5575" max="5575" width="4.5703125" style="1" customWidth="1"/>
    <col min="5576" max="5576" width="65" style="1" customWidth="1"/>
    <col min="5577" max="5830" width="9.140625" style="1"/>
    <col min="5831" max="5831" width="4.5703125" style="1" customWidth="1"/>
    <col min="5832" max="5832" width="65" style="1" customWidth="1"/>
    <col min="5833" max="6086" width="9.140625" style="1"/>
    <col min="6087" max="6087" width="4.5703125" style="1" customWidth="1"/>
    <col min="6088" max="6088" width="65" style="1" customWidth="1"/>
    <col min="6089" max="6342" width="9.140625" style="1"/>
    <col min="6343" max="6343" width="4.5703125" style="1" customWidth="1"/>
    <col min="6344" max="6344" width="65" style="1" customWidth="1"/>
    <col min="6345" max="6598" width="9.140625" style="1"/>
    <col min="6599" max="6599" width="4.5703125" style="1" customWidth="1"/>
    <col min="6600" max="6600" width="65" style="1" customWidth="1"/>
    <col min="6601" max="6854" width="9.140625" style="1"/>
    <col min="6855" max="6855" width="4.5703125" style="1" customWidth="1"/>
    <col min="6856" max="6856" width="65" style="1" customWidth="1"/>
    <col min="6857" max="7110" width="9.140625" style="1"/>
    <col min="7111" max="7111" width="4.5703125" style="1" customWidth="1"/>
    <col min="7112" max="7112" width="65" style="1" customWidth="1"/>
    <col min="7113" max="7366" width="9.140625" style="1"/>
    <col min="7367" max="7367" width="4.5703125" style="1" customWidth="1"/>
    <col min="7368" max="7368" width="65" style="1" customWidth="1"/>
    <col min="7369" max="7622" width="9.140625" style="1"/>
    <col min="7623" max="7623" width="4.5703125" style="1" customWidth="1"/>
    <col min="7624" max="7624" width="65" style="1" customWidth="1"/>
    <col min="7625" max="7878" width="9.140625" style="1"/>
    <col min="7879" max="7879" width="4.5703125" style="1" customWidth="1"/>
    <col min="7880" max="7880" width="65" style="1" customWidth="1"/>
    <col min="7881" max="8134" width="9.140625" style="1"/>
    <col min="8135" max="8135" width="4.5703125" style="1" customWidth="1"/>
    <col min="8136" max="8136" width="65" style="1" customWidth="1"/>
    <col min="8137" max="8390" width="9.140625" style="1"/>
    <col min="8391" max="8391" width="4.5703125" style="1" customWidth="1"/>
    <col min="8392" max="8392" width="65" style="1" customWidth="1"/>
    <col min="8393" max="8646" width="9.140625" style="1"/>
    <col min="8647" max="8647" width="4.5703125" style="1" customWidth="1"/>
    <col min="8648" max="8648" width="65" style="1" customWidth="1"/>
    <col min="8649" max="8902" width="9.140625" style="1"/>
    <col min="8903" max="8903" width="4.5703125" style="1" customWidth="1"/>
    <col min="8904" max="8904" width="65" style="1" customWidth="1"/>
    <col min="8905" max="9158" width="9.140625" style="1"/>
    <col min="9159" max="9159" width="4.5703125" style="1" customWidth="1"/>
    <col min="9160" max="9160" width="65" style="1" customWidth="1"/>
    <col min="9161" max="9414" width="9.140625" style="1"/>
    <col min="9415" max="9415" width="4.5703125" style="1" customWidth="1"/>
    <col min="9416" max="9416" width="65" style="1" customWidth="1"/>
    <col min="9417" max="9670" width="9.140625" style="1"/>
    <col min="9671" max="9671" width="4.5703125" style="1" customWidth="1"/>
    <col min="9672" max="9672" width="65" style="1" customWidth="1"/>
    <col min="9673" max="9926" width="9.140625" style="1"/>
    <col min="9927" max="9927" width="4.5703125" style="1" customWidth="1"/>
    <col min="9928" max="9928" width="65" style="1" customWidth="1"/>
    <col min="9929" max="10182" width="9.140625" style="1"/>
    <col min="10183" max="10183" width="4.5703125" style="1" customWidth="1"/>
    <col min="10184" max="10184" width="65" style="1" customWidth="1"/>
    <col min="10185" max="10438" width="9.140625" style="1"/>
    <col min="10439" max="10439" width="4.5703125" style="1" customWidth="1"/>
    <col min="10440" max="10440" width="65" style="1" customWidth="1"/>
    <col min="10441" max="10694" width="9.140625" style="1"/>
    <col min="10695" max="10695" width="4.5703125" style="1" customWidth="1"/>
    <col min="10696" max="10696" width="65" style="1" customWidth="1"/>
    <col min="10697" max="10950" width="9.140625" style="1"/>
    <col min="10951" max="10951" width="4.5703125" style="1" customWidth="1"/>
    <col min="10952" max="10952" width="65" style="1" customWidth="1"/>
    <col min="10953" max="11206" width="9.140625" style="1"/>
    <col min="11207" max="11207" width="4.5703125" style="1" customWidth="1"/>
    <col min="11208" max="11208" width="65" style="1" customWidth="1"/>
    <col min="11209" max="11462" width="9.140625" style="1"/>
    <col min="11463" max="11463" width="4.5703125" style="1" customWidth="1"/>
    <col min="11464" max="11464" width="65" style="1" customWidth="1"/>
    <col min="11465" max="11718" width="9.140625" style="1"/>
    <col min="11719" max="11719" width="4.5703125" style="1" customWidth="1"/>
    <col min="11720" max="11720" width="65" style="1" customWidth="1"/>
    <col min="11721" max="11974" width="9.140625" style="1"/>
    <col min="11975" max="11975" width="4.5703125" style="1" customWidth="1"/>
    <col min="11976" max="11976" width="65" style="1" customWidth="1"/>
    <col min="11977" max="12230" width="9.140625" style="1"/>
    <col min="12231" max="12231" width="4.5703125" style="1" customWidth="1"/>
    <col min="12232" max="12232" width="65" style="1" customWidth="1"/>
    <col min="12233" max="12486" width="9.140625" style="1"/>
    <col min="12487" max="12487" width="4.5703125" style="1" customWidth="1"/>
    <col min="12488" max="12488" width="65" style="1" customWidth="1"/>
    <col min="12489" max="12742" width="9.140625" style="1"/>
    <col min="12743" max="12743" width="4.5703125" style="1" customWidth="1"/>
    <col min="12744" max="12744" width="65" style="1" customWidth="1"/>
    <col min="12745" max="12998" width="9.140625" style="1"/>
    <col min="12999" max="12999" width="4.5703125" style="1" customWidth="1"/>
    <col min="13000" max="13000" width="65" style="1" customWidth="1"/>
    <col min="13001" max="13254" width="9.140625" style="1"/>
    <col min="13255" max="13255" width="4.5703125" style="1" customWidth="1"/>
    <col min="13256" max="13256" width="65" style="1" customWidth="1"/>
    <col min="13257" max="13510" width="9.140625" style="1"/>
    <col min="13511" max="13511" width="4.5703125" style="1" customWidth="1"/>
    <col min="13512" max="13512" width="65" style="1" customWidth="1"/>
    <col min="13513" max="13766" width="9.140625" style="1"/>
    <col min="13767" max="13767" width="4.5703125" style="1" customWidth="1"/>
    <col min="13768" max="13768" width="65" style="1" customWidth="1"/>
    <col min="13769" max="14022" width="9.140625" style="1"/>
    <col min="14023" max="14023" width="4.5703125" style="1" customWidth="1"/>
    <col min="14024" max="14024" width="65" style="1" customWidth="1"/>
    <col min="14025" max="14278" width="9.140625" style="1"/>
    <col min="14279" max="14279" width="4.5703125" style="1" customWidth="1"/>
    <col min="14280" max="14280" width="65" style="1" customWidth="1"/>
    <col min="14281" max="14534" width="9.140625" style="1"/>
    <col min="14535" max="14535" width="4.5703125" style="1" customWidth="1"/>
    <col min="14536" max="14536" width="65" style="1" customWidth="1"/>
    <col min="14537" max="14790" width="9.140625" style="1"/>
    <col min="14791" max="14791" width="4.5703125" style="1" customWidth="1"/>
    <col min="14792" max="14792" width="65" style="1" customWidth="1"/>
    <col min="14793" max="15046" width="9.140625" style="1"/>
    <col min="15047" max="15047" width="4.5703125" style="1" customWidth="1"/>
    <col min="15048" max="15048" width="65" style="1" customWidth="1"/>
    <col min="15049" max="15302" width="9.140625" style="1"/>
    <col min="15303" max="15303" width="4.5703125" style="1" customWidth="1"/>
    <col min="15304" max="15304" width="65" style="1" customWidth="1"/>
    <col min="15305" max="15558" width="9.140625" style="1"/>
    <col min="15559" max="15559" width="4.5703125" style="1" customWidth="1"/>
    <col min="15560" max="15560" width="65" style="1" customWidth="1"/>
    <col min="15561" max="15814" width="9.140625" style="1"/>
    <col min="15815" max="15815" width="4.5703125" style="1" customWidth="1"/>
    <col min="15816" max="15816" width="65" style="1" customWidth="1"/>
    <col min="15817" max="16070" width="9.140625" style="1"/>
    <col min="16071" max="16071" width="4.5703125" style="1" customWidth="1"/>
    <col min="16072" max="16072" width="65" style="1" customWidth="1"/>
    <col min="16073" max="16384" width="9.140625" style="1"/>
  </cols>
  <sheetData>
    <row r="1" spans="1:25" s="12" customFormat="1" ht="22.5" customHeight="1">
      <c r="A1" s="747" t="s">
        <v>3190</v>
      </c>
      <c r="B1" s="747"/>
      <c r="C1" s="747"/>
      <c r="D1" s="747"/>
      <c r="E1" s="747"/>
      <c r="F1" s="747"/>
      <c r="G1" s="747"/>
      <c r="H1" s="747"/>
      <c r="I1" s="747"/>
      <c r="J1" s="747"/>
      <c r="K1" s="747"/>
      <c r="L1" s="747"/>
      <c r="M1" s="747"/>
      <c r="N1" s="747"/>
      <c r="O1" s="747"/>
      <c r="P1" s="747"/>
      <c r="Q1" s="747"/>
      <c r="R1" s="747"/>
      <c r="S1" s="747"/>
      <c r="T1" s="747"/>
      <c r="U1" s="747"/>
      <c r="V1" s="747"/>
      <c r="W1" s="747"/>
      <c r="X1" s="747"/>
      <c r="Y1" s="747"/>
    </row>
    <row r="2" spans="1:25" s="12" customFormat="1">
      <c r="A2" s="757" t="s">
        <v>3111</v>
      </c>
      <c r="B2" s="757"/>
      <c r="C2" s="757"/>
      <c r="D2" s="757"/>
      <c r="E2" s="757"/>
      <c r="F2" s="757"/>
      <c r="G2" s="757"/>
      <c r="H2" s="757"/>
      <c r="I2" s="757"/>
      <c r="J2" s="757"/>
      <c r="K2" s="757"/>
      <c r="L2" s="757"/>
      <c r="M2" s="757"/>
      <c r="N2" s="757"/>
      <c r="O2" s="757"/>
      <c r="P2" s="757"/>
      <c r="Q2" s="757"/>
      <c r="R2" s="757"/>
      <c r="S2" s="757"/>
      <c r="T2" s="757"/>
      <c r="U2" s="757"/>
      <c r="V2" s="757"/>
      <c r="W2" s="757"/>
      <c r="X2" s="757"/>
      <c r="Y2" s="757"/>
    </row>
    <row r="3" spans="1:25" s="12" customFormat="1">
      <c r="A3" s="1"/>
      <c r="B3" s="1"/>
      <c r="Y3" s="19" t="s">
        <v>2943</v>
      </c>
    </row>
    <row r="4" spans="1:25" ht="25.5" customHeight="1">
      <c r="A4" s="822" t="s">
        <v>1107</v>
      </c>
      <c r="B4" s="825" t="s">
        <v>1108</v>
      </c>
      <c r="C4" s="820" t="s">
        <v>3053</v>
      </c>
      <c r="D4" s="820"/>
      <c r="E4" s="820"/>
      <c r="F4" s="820"/>
      <c r="G4" s="820"/>
      <c r="H4" s="820"/>
      <c r="I4" s="820"/>
      <c r="J4" s="820"/>
      <c r="K4" s="820"/>
      <c r="L4" s="820"/>
      <c r="M4" s="820" t="s">
        <v>3054</v>
      </c>
      <c r="N4" s="820"/>
      <c r="O4" s="820"/>
      <c r="P4" s="820"/>
      <c r="Q4" s="820"/>
      <c r="R4" s="820"/>
      <c r="S4" s="820"/>
      <c r="T4" s="820"/>
      <c r="U4" s="820"/>
      <c r="V4" s="820"/>
      <c r="W4" s="816" t="s">
        <v>3055</v>
      </c>
      <c r="X4" s="817"/>
      <c r="Y4" s="817"/>
    </row>
    <row r="5" spans="1:25" ht="29.25" customHeight="1">
      <c r="A5" s="823"/>
      <c r="B5" s="826"/>
      <c r="C5" s="820" t="s">
        <v>3027</v>
      </c>
      <c r="D5" s="820"/>
      <c r="E5" s="820"/>
      <c r="F5" s="820"/>
      <c r="G5" s="820"/>
      <c r="H5" s="820" t="s">
        <v>3028</v>
      </c>
      <c r="I5" s="820"/>
      <c r="J5" s="820"/>
      <c r="K5" s="820"/>
      <c r="L5" s="820"/>
      <c r="M5" s="820" t="s">
        <v>3027</v>
      </c>
      <c r="N5" s="820"/>
      <c r="O5" s="820"/>
      <c r="P5" s="820"/>
      <c r="Q5" s="820"/>
      <c r="R5" s="820" t="s">
        <v>3028</v>
      </c>
      <c r="S5" s="820"/>
      <c r="T5" s="820"/>
      <c r="U5" s="820"/>
      <c r="V5" s="820"/>
      <c r="W5" s="818"/>
      <c r="X5" s="819"/>
      <c r="Y5" s="819"/>
    </row>
    <row r="6" spans="1:25" ht="24.75" customHeight="1">
      <c r="A6" s="824"/>
      <c r="B6" s="827"/>
      <c r="C6" s="369" t="s">
        <v>2894</v>
      </c>
      <c r="D6" s="369" t="s">
        <v>2895</v>
      </c>
      <c r="E6" s="369" t="s">
        <v>2896</v>
      </c>
      <c r="F6" s="369" t="s">
        <v>2897</v>
      </c>
      <c r="G6" s="369" t="s">
        <v>3060</v>
      </c>
      <c r="H6" s="369" t="s">
        <v>2894</v>
      </c>
      <c r="I6" s="369" t="s">
        <v>2895</v>
      </c>
      <c r="J6" s="369" t="s">
        <v>2896</v>
      </c>
      <c r="K6" s="369" t="s">
        <v>2897</v>
      </c>
      <c r="L6" s="369" t="s">
        <v>3060</v>
      </c>
      <c r="M6" s="369" t="s">
        <v>2894</v>
      </c>
      <c r="N6" s="369" t="s">
        <v>2895</v>
      </c>
      <c r="O6" s="369" t="s">
        <v>2896</v>
      </c>
      <c r="P6" s="369" t="s">
        <v>2897</v>
      </c>
      <c r="Q6" s="369" t="s">
        <v>3060</v>
      </c>
      <c r="R6" s="369" t="s">
        <v>2894</v>
      </c>
      <c r="S6" s="369" t="s">
        <v>2895</v>
      </c>
      <c r="T6" s="369" t="s">
        <v>2896</v>
      </c>
      <c r="U6" s="369" t="s">
        <v>2897</v>
      </c>
      <c r="V6" s="369" t="s">
        <v>3060</v>
      </c>
      <c r="W6" s="370" t="s">
        <v>3027</v>
      </c>
      <c r="X6" s="370" t="s">
        <v>3028</v>
      </c>
      <c r="Y6" s="351" t="s">
        <v>3061</v>
      </c>
    </row>
    <row r="7" spans="1:25" ht="15" customHeight="1">
      <c r="A7" s="13" t="s">
        <v>1011</v>
      </c>
      <c r="B7" s="16" t="s">
        <v>1112</v>
      </c>
      <c r="C7" s="19">
        <v>28</v>
      </c>
      <c r="D7" s="19">
        <v>168</v>
      </c>
      <c r="E7" s="19">
        <v>484</v>
      </c>
      <c r="F7" s="19">
        <v>99</v>
      </c>
      <c r="G7" s="19">
        <v>35162</v>
      </c>
      <c r="H7" s="19">
        <v>2</v>
      </c>
      <c r="I7" s="19">
        <v>14</v>
      </c>
      <c r="J7" s="19">
        <v>24</v>
      </c>
      <c r="K7" s="19">
        <v>8</v>
      </c>
      <c r="L7" s="19">
        <v>1152</v>
      </c>
      <c r="M7" s="19">
        <v>0</v>
      </c>
      <c r="N7" s="19">
        <v>0</v>
      </c>
      <c r="O7" s="19">
        <v>2</v>
      </c>
      <c r="P7" s="19">
        <v>1</v>
      </c>
      <c r="Q7" s="19">
        <v>1394</v>
      </c>
      <c r="R7" s="19">
        <v>0</v>
      </c>
      <c r="S7" s="19">
        <v>0</v>
      </c>
      <c r="T7" s="19">
        <v>0</v>
      </c>
      <c r="U7" s="19">
        <v>0</v>
      </c>
      <c r="V7" s="19">
        <v>332</v>
      </c>
      <c r="W7" s="222">
        <f>SUM(C7:G7)+SUM(M7:Q7)</f>
        <v>37338</v>
      </c>
      <c r="X7" s="222">
        <f>SUM(H7:L7)+SUM(R7:V7)</f>
        <v>1532</v>
      </c>
      <c r="Y7" s="222">
        <f>W7+X7</f>
        <v>38870</v>
      </c>
    </row>
    <row r="8" spans="1:25" ht="15" customHeight="1">
      <c r="A8" s="13" t="s">
        <v>1013</v>
      </c>
      <c r="B8" s="16" t="s">
        <v>1113</v>
      </c>
      <c r="C8" s="19">
        <v>0</v>
      </c>
      <c r="D8" s="19">
        <v>8</v>
      </c>
      <c r="E8" s="19">
        <v>9</v>
      </c>
      <c r="F8" s="19">
        <v>4</v>
      </c>
      <c r="G8" s="19">
        <v>2913</v>
      </c>
      <c r="H8" s="19">
        <v>1</v>
      </c>
      <c r="I8" s="19">
        <v>2</v>
      </c>
      <c r="J8" s="19">
        <v>12</v>
      </c>
      <c r="K8" s="19">
        <v>0</v>
      </c>
      <c r="L8" s="19">
        <v>242</v>
      </c>
      <c r="M8" s="19">
        <v>0</v>
      </c>
      <c r="N8" s="19">
        <v>0</v>
      </c>
      <c r="O8" s="19">
        <v>0</v>
      </c>
      <c r="P8" s="19">
        <v>0</v>
      </c>
      <c r="Q8" s="19">
        <v>266</v>
      </c>
      <c r="R8" s="19">
        <v>0</v>
      </c>
      <c r="S8" s="19">
        <v>0</v>
      </c>
      <c r="T8" s="19">
        <v>0</v>
      </c>
      <c r="U8" s="19">
        <v>0</v>
      </c>
      <c r="V8" s="19">
        <v>6</v>
      </c>
      <c r="W8" s="222">
        <f t="shared" ref="W8:W46" si="0">SUM(C8:G8)+SUM(M8:Q8)</f>
        <v>3200</v>
      </c>
      <c r="X8" s="222">
        <f t="shared" ref="X8:X46" si="1">SUM(H8:L8)+SUM(R8:V8)</f>
        <v>263</v>
      </c>
      <c r="Y8" s="222">
        <f t="shared" ref="Y8:Y46" si="2">W8+X8</f>
        <v>3463</v>
      </c>
    </row>
    <row r="9" spans="1:25" ht="15" customHeight="1">
      <c r="A9" s="13" t="s">
        <v>1015</v>
      </c>
      <c r="B9" s="16" t="s">
        <v>1114</v>
      </c>
      <c r="C9" s="19">
        <v>7</v>
      </c>
      <c r="D9" s="19">
        <v>40</v>
      </c>
      <c r="E9" s="19">
        <v>117</v>
      </c>
      <c r="F9" s="19">
        <v>56</v>
      </c>
      <c r="G9" s="19">
        <v>11451</v>
      </c>
      <c r="H9" s="19">
        <v>0</v>
      </c>
      <c r="I9" s="19">
        <v>2</v>
      </c>
      <c r="J9" s="19">
        <v>6</v>
      </c>
      <c r="K9" s="19">
        <v>4</v>
      </c>
      <c r="L9" s="19">
        <v>318</v>
      </c>
      <c r="M9" s="19">
        <v>0</v>
      </c>
      <c r="N9" s="19">
        <v>0</v>
      </c>
      <c r="O9" s="19">
        <v>0</v>
      </c>
      <c r="P9" s="19">
        <v>0</v>
      </c>
      <c r="Q9" s="19">
        <v>1174</v>
      </c>
      <c r="R9" s="19">
        <v>0</v>
      </c>
      <c r="S9" s="19">
        <v>0</v>
      </c>
      <c r="T9" s="19">
        <v>0</v>
      </c>
      <c r="U9" s="19">
        <v>0</v>
      </c>
      <c r="V9" s="19">
        <v>13</v>
      </c>
      <c r="W9" s="222">
        <f t="shared" si="0"/>
        <v>12845</v>
      </c>
      <c r="X9" s="222">
        <f t="shared" si="1"/>
        <v>343</v>
      </c>
      <c r="Y9" s="222">
        <f t="shared" si="2"/>
        <v>13188</v>
      </c>
    </row>
    <row r="10" spans="1:25" ht="15" customHeight="1">
      <c r="A10" s="13" t="s">
        <v>1115</v>
      </c>
      <c r="B10" s="16" t="s">
        <v>1116</v>
      </c>
      <c r="C10" s="19">
        <v>0</v>
      </c>
      <c r="D10" s="19">
        <v>0</v>
      </c>
      <c r="E10" s="19">
        <v>6</v>
      </c>
      <c r="F10" s="19">
        <v>0</v>
      </c>
      <c r="G10" s="19">
        <v>602</v>
      </c>
      <c r="H10" s="19">
        <v>0</v>
      </c>
      <c r="I10" s="19">
        <v>0</v>
      </c>
      <c r="J10" s="19">
        <v>0</v>
      </c>
      <c r="K10" s="19">
        <v>0</v>
      </c>
      <c r="L10" s="19">
        <v>0</v>
      </c>
      <c r="M10" s="19">
        <v>0</v>
      </c>
      <c r="N10" s="19">
        <v>0</v>
      </c>
      <c r="O10" s="19">
        <v>0</v>
      </c>
      <c r="P10" s="19">
        <v>0</v>
      </c>
      <c r="Q10" s="19">
        <v>29</v>
      </c>
      <c r="R10" s="19">
        <v>0</v>
      </c>
      <c r="S10" s="19">
        <v>0</v>
      </c>
      <c r="T10" s="19">
        <v>0</v>
      </c>
      <c r="U10" s="19">
        <v>0</v>
      </c>
      <c r="V10" s="19">
        <v>0</v>
      </c>
      <c r="W10" s="222">
        <f t="shared" si="0"/>
        <v>637</v>
      </c>
      <c r="X10" s="222">
        <f t="shared" si="1"/>
        <v>0</v>
      </c>
      <c r="Y10" s="222">
        <f t="shared" si="2"/>
        <v>637</v>
      </c>
    </row>
    <row r="11" spans="1:25" ht="15" customHeight="1">
      <c r="A11" s="13" t="s">
        <v>1017</v>
      </c>
      <c r="B11" s="16" t="s">
        <v>1117</v>
      </c>
      <c r="C11" s="19">
        <v>10</v>
      </c>
      <c r="D11" s="19">
        <v>22</v>
      </c>
      <c r="E11" s="19">
        <v>75</v>
      </c>
      <c r="F11" s="19">
        <v>24</v>
      </c>
      <c r="G11" s="19">
        <v>5008</v>
      </c>
      <c r="H11" s="19">
        <v>0</v>
      </c>
      <c r="I11" s="19">
        <v>0</v>
      </c>
      <c r="J11" s="19">
        <v>0</v>
      </c>
      <c r="K11" s="19">
        <v>0</v>
      </c>
      <c r="L11" s="19">
        <v>129</v>
      </c>
      <c r="M11" s="19">
        <v>0</v>
      </c>
      <c r="N11" s="19">
        <v>0</v>
      </c>
      <c r="O11" s="19">
        <v>0</v>
      </c>
      <c r="P11" s="19">
        <v>0</v>
      </c>
      <c r="Q11" s="19">
        <v>393</v>
      </c>
      <c r="R11" s="19">
        <v>0</v>
      </c>
      <c r="S11" s="19">
        <v>0</v>
      </c>
      <c r="T11" s="19">
        <v>0</v>
      </c>
      <c r="U11" s="19">
        <v>0</v>
      </c>
      <c r="V11" s="19">
        <v>0</v>
      </c>
      <c r="W11" s="222">
        <f t="shared" si="0"/>
        <v>5532</v>
      </c>
      <c r="X11" s="222">
        <f t="shared" si="1"/>
        <v>129</v>
      </c>
      <c r="Y11" s="222">
        <f t="shared" si="2"/>
        <v>5661</v>
      </c>
    </row>
    <row r="12" spans="1:25" ht="15" customHeight="1">
      <c r="A12" s="13" t="s">
        <v>1019</v>
      </c>
      <c r="B12" s="16" t="s">
        <v>1118</v>
      </c>
      <c r="C12" s="19">
        <v>424</v>
      </c>
      <c r="D12" s="19">
        <v>1938</v>
      </c>
      <c r="E12" s="19">
        <v>2762</v>
      </c>
      <c r="F12" s="19">
        <v>794</v>
      </c>
      <c r="G12" s="19">
        <v>168649</v>
      </c>
      <c r="H12" s="19">
        <v>19</v>
      </c>
      <c r="I12" s="19">
        <v>149</v>
      </c>
      <c r="J12" s="19">
        <v>245</v>
      </c>
      <c r="K12" s="19">
        <v>47</v>
      </c>
      <c r="L12" s="19">
        <v>8283</v>
      </c>
      <c r="M12" s="19">
        <v>1</v>
      </c>
      <c r="N12" s="19">
        <v>2</v>
      </c>
      <c r="O12" s="19">
        <v>1</v>
      </c>
      <c r="P12" s="19">
        <v>2</v>
      </c>
      <c r="Q12" s="19">
        <v>8048</v>
      </c>
      <c r="R12" s="19">
        <v>1</v>
      </c>
      <c r="S12" s="19">
        <v>1</v>
      </c>
      <c r="T12" s="19">
        <v>1</v>
      </c>
      <c r="U12" s="19">
        <v>1</v>
      </c>
      <c r="V12" s="19">
        <v>154</v>
      </c>
      <c r="W12" s="222">
        <f t="shared" si="0"/>
        <v>182621</v>
      </c>
      <c r="X12" s="222">
        <f t="shared" si="1"/>
        <v>8901</v>
      </c>
      <c r="Y12" s="222">
        <f t="shared" si="2"/>
        <v>191522</v>
      </c>
    </row>
    <row r="13" spans="1:25" ht="15" customHeight="1">
      <c r="A13" s="13" t="s">
        <v>1021</v>
      </c>
      <c r="B13" s="16" t="s">
        <v>1119</v>
      </c>
      <c r="C13" s="19">
        <v>90</v>
      </c>
      <c r="D13" s="19">
        <v>623</v>
      </c>
      <c r="E13" s="19">
        <v>1352</v>
      </c>
      <c r="F13" s="19">
        <v>372</v>
      </c>
      <c r="G13" s="19">
        <v>60307</v>
      </c>
      <c r="H13" s="19">
        <v>41</v>
      </c>
      <c r="I13" s="19">
        <v>196</v>
      </c>
      <c r="J13" s="19">
        <v>397</v>
      </c>
      <c r="K13" s="19">
        <v>125</v>
      </c>
      <c r="L13" s="19">
        <v>8414</v>
      </c>
      <c r="M13" s="19">
        <v>0</v>
      </c>
      <c r="N13" s="19">
        <v>1</v>
      </c>
      <c r="O13" s="19">
        <v>10</v>
      </c>
      <c r="P13" s="19">
        <v>4</v>
      </c>
      <c r="Q13" s="19">
        <v>3819</v>
      </c>
      <c r="R13" s="19">
        <v>0</v>
      </c>
      <c r="S13" s="19">
        <v>0</v>
      </c>
      <c r="T13" s="19">
        <v>8</v>
      </c>
      <c r="U13" s="19">
        <v>3</v>
      </c>
      <c r="V13" s="19">
        <v>209</v>
      </c>
      <c r="W13" s="222">
        <f t="shared" si="0"/>
        <v>66578</v>
      </c>
      <c r="X13" s="222">
        <f t="shared" si="1"/>
        <v>9393</v>
      </c>
      <c r="Y13" s="222">
        <f t="shared" si="2"/>
        <v>75971</v>
      </c>
    </row>
    <row r="14" spans="1:25" ht="15" customHeight="1">
      <c r="A14" s="13" t="s">
        <v>1023</v>
      </c>
      <c r="B14" s="16" t="s">
        <v>1120</v>
      </c>
      <c r="C14" s="19">
        <v>5</v>
      </c>
      <c r="D14" s="19">
        <v>24</v>
      </c>
      <c r="E14" s="19">
        <v>45</v>
      </c>
      <c r="F14" s="19">
        <v>16</v>
      </c>
      <c r="G14" s="19">
        <v>3073</v>
      </c>
      <c r="H14" s="19">
        <v>0</v>
      </c>
      <c r="I14" s="19">
        <v>0</v>
      </c>
      <c r="J14" s="19">
        <v>0</v>
      </c>
      <c r="K14" s="19">
        <v>0</v>
      </c>
      <c r="L14" s="19">
        <v>10</v>
      </c>
      <c r="M14" s="19">
        <v>0</v>
      </c>
      <c r="N14" s="19">
        <v>0</v>
      </c>
      <c r="O14" s="19">
        <v>0</v>
      </c>
      <c r="P14" s="19">
        <v>0</v>
      </c>
      <c r="Q14" s="19">
        <v>209</v>
      </c>
      <c r="R14" s="19">
        <v>0</v>
      </c>
      <c r="S14" s="19">
        <v>0</v>
      </c>
      <c r="T14" s="19">
        <v>0</v>
      </c>
      <c r="U14" s="19">
        <v>0</v>
      </c>
      <c r="V14" s="19">
        <v>0</v>
      </c>
      <c r="W14" s="222">
        <f t="shared" si="0"/>
        <v>3372</v>
      </c>
      <c r="X14" s="222">
        <f t="shared" si="1"/>
        <v>10</v>
      </c>
      <c r="Y14" s="222">
        <f t="shared" si="2"/>
        <v>3382</v>
      </c>
    </row>
    <row r="15" spans="1:25" ht="15" customHeight="1">
      <c r="A15" s="13" t="s">
        <v>1025</v>
      </c>
      <c r="B15" s="16" t="s">
        <v>1121</v>
      </c>
      <c r="C15" s="19">
        <v>53</v>
      </c>
      <c r="D15" s="19">
        <v>184</v>
      </c>
      <c r="E15" s="19">
        <v>450</v>
      </c>
      <c r="F15" s="19">
        <v>100</v>
      </c>
      <c r="G15" s="19">
        <v>30581</v>
      </c>
      <c r="H15" s="19">
        <v>13</v>
      </c>
      <c r="I15" s="19">
        <v>30</v>
      </c>
      <c r="J15" s="19">
        <v>96</v>
      </c>
      <c r="K15" s="19">
        <v>14</v>
      </c>
      <c r="L15" s="19">
        <v>3184</v>
      </c>
      <c r="M15" s="19">
        <v>0</v>
      </c>
      <c r="N15" s="19">
        <v>0</v>
      </c>
      <c r="O15" s="19">
        <v>3</v>
      </c>
      <c r="P15" s="19">
        <v>0</v>
      </c>
      <c r="Q15" s="19">
        <v>1462</v>
      </c>
      <c r="R15" s="19">
        <v>0</v>
      </c>
      <c r="S15" s="19">
        <v>0</v>
      </c>
      <c r="T15" s="19">
        <v>0</v>
      </c>
      <c r="U15" s="19">
        <v>2</v>
      </c>
      <c r="V15" s="19">
        <v>229</v>
      </c>
      <c r="W15" s="222">
        <f t="shared" si="0"/>
        <v>32833</v>
      </c>
      <c r="X15" s="222">
        <f t="shared" si="1"/>
        <v>3568</v>
      </c>
      <c r="Y15" s="222">
        <f t="shared" si="2"/>
        <v>36401</v>
      </c>
    </row>
    <row r="16" spans="1:25" ht="15" customHeight="1">
      <c r="A16" s="14">
        <f t="shared" ref="A16:A46" si="3">+A15+1</f>
        <v>10</v>
      </c>
      <c r="B16" s="16" t="s">
        <v>1122</v>
      </c>
      <c r="C16" s="19">
        <v>74</v>
      </c>
      <c r="D16" s="19">
        <v>192</v>
      </c>
      <c r="E16" s="19">
        <v>465</v>
      </c>
      <c r="F16" s="19">
        <v>83</v>
      </c>
      <c r="G16" s="19">
        <v>30070</v>
      </c>
      <c r="H16" s="19">
        <v>30</v>
      </c>
      <c r="I16" s="19">
        <v>64</v>
      </c>
      <c r="J16" s="19">
        <v>150</v>
      </c>
      <c r="K16" s="19">
        <v>40</v>
      </c>
      <c r="L16" s="19">
        <v>3157</v>
      </c>
      <c r="M16" s="19">
        <v>0</v>
      </c>
      <c r="N16" s="19">
        <v>2</v>
      </c>
      <c r="O16" s="19">
        <v>6</v>
      </c>
      <c r="P16" s="19">
        <v>1</v>
      </c>
      <c r="Q16" s="19">
        <v>1423</v>
      </c>
      <c r="R16" s="19">
        <v>0</v>
      </c>
      <c r="S16" s="19">
        <v>0</v>
      </c>
      <c r="T16" s="19">
        <v>0</v>
      </c>
      <c r="U16" s="19">
        <v>4</v>
      </c>
      <c r="V16" s="19">
        <v>174</v>
      </c>
      <c r="W16" s="222">
        <f t="shared" si="0"/>
        <v>32316</v>
      </c>
      <c r="X16" s="222">
        <f t="shared" si="1"/>
        <v>3619</v>
      </c>
      <c r="Y16" s="222">
        <f t="shared" si="2"/>
        <v>35935</v>
      </c>
    </row>
    <row r="17" spans="1:25" ht="15" customHeight="1">
      <c r="A17" s="14">
        <f t="shared" si="3"/>
        <v>11</v>
      </c>
      <c r="B17" s="16" t="s">
        <v>1123</v>
      </c>
      <c r="C17" s="19">
        <v>79</v>
      </c>
      <c r="D17" s="19">
        <v>238</v>
      </c>
      <c r="E17" s="19">
        <v>660</v>
      </c>
      <c r="F17" s="19">
        <v>224</v>
      </c>
      <c r="G17" s="19">
        <v>22334</v>
      </c>
      <c r="H17" s="19">
        <v>12</v>
      </c>
      <c r="I17" s="19">
        <v>56</v>
      </c>
      <c r="J17" s="19">
        <v>123</v>
      </c>
      <c r="K17" s="19">
        <v>44</v>
      </c>
      <c r="L17" s="19">
        <v>4136</v>
      </c>
      <c r="M17" s="19">
        <v>4</v>
      </c>
      <c r="N17" s="19">
        <v>18</v>
      </c>
      <c r="O17" s="19">
        <v>24</v>
      </c>
      <c r="P17" s="19">
        <v>16</v>
      </c>
      <c r="Q17" s="19">
        <v>2174</v>
      </c>
      <c r="R17" s="19">
        <v>2</v>
      </c>
      <c r="S17" s="19">
        <v>0</v>
      </c>
      <c r="T17" s="19">
        <v>3</v>
      </c>
      <c r="U17" s="19">
        <v>4</v>
      </c>
      <c r="V17" s="19">
        <v>132</v>
      </c>
      <c r="W17" s="222">
        <f t="shared" si="0"/>
        <v>25771</v>
      </c>
      <c r="X17" s="222">
        <f t="shared" si="1"/>
        <v>4512</v>
      </c>
      <c r="Y17" s="222">
        <f t="shared" si="2"/>
        <v>30283</v>
      </c>
    </row>
    <row r="18" spans="1:25" ht="15" customHeight="1">
      <c r="A18" s="14">
        <f t="shared" si="3"/>
        <v>12</v>
      </c>
      <c r="B18" s="16" t="s">
        <v>1124</v>
      </c>
      <c r="C18" s="19">
        <v>0</v>
      </c>
      <c r="D18" s="19">
        <v>2</v>
      </c>
      <c r="E18" s="19">
        <v>6</v>
      </c>
      <c r="F18" s="19">
        <v>4</v>
      </c>
      <c r="G18" s="19">
        <v>2606</v>
      </c>
      <c r="H18" s="19">
        <v>0</v>
      </c>
      <c r="I18" s="19">
        <v>0</v>
      </c>
      <c r="J18" s="19">
        <v>0</v>
      </c>
      <c r="K18" s="19">
        <v>0</v>
      </c>
      <c r="L18" s="19">
        <v>45</v>
      </c>
      <c r="M18" s="19">
        <v>0</v>
      </c>
      <c r="N18" s="19">
        <v>0</v>
      </c>
      <c r="O18" s="19">
        <v>0</v>
      </c>
      <c r="P18" s="19">
        <v>0</v>
      </c>
      <c r="Q18" s="19">
        <v>203</v>
      </c>
      <c r="R18" s="19">
        <v>0</v>
      </c>
      <c r="S18" s="19">
        <v>0</v>
      </c>
      <c r="T18" s="19">
        <v>0</v>
      </c>
      <c r="U18" s="19">
        <v>0</v>
      </c>
      <c r="V18" s="19">
        <v>0</v>
      </c>
      <c r="W18" s="222">
        <f t="shared" si="0"/>
        <v>2821</v>
      </c>
      <c r="X18" s="222">
        <f t="shared" si="1"/>
        <v>45</v>
      </c>
      <c r="Y18" s="222">
        <f t="shared" si="2"/>
        <v>2866</v>
      </c>
    </row>
    <row r="19" spans="1:25" ht="15" customHeight="1">
      <c r="A19" s="14">
        <f t="shared" si="3"/>
        <v>13</v>
      </c>
      <c r="B19" s="16" t="s">
        <v>1125</v>
      </c>
      <c r="C19" s="19">
        <v>0</v>
      </c>
      <c r="D19" s="19">
        <v>2</v>
      </c>
      <c r="E19" s="19">
        <v>12</v>
      </c>
      <c r="F19" s="19">
        <v>0</v>
      </c>
      <c r="G19" s="19">
        <v>1962</v>
      </c>
      <c r="H19" s="19">
        <v>0</v>
      </c>
      <c r="I19" s="19">
        <v>0</v>
      </c>
      <c r="J19" s="19">
        <v>0</v>
      </c>
      <c r="K19" s="19">
        <v>0</v>
      </c>
      <c r="L19" s="19">
        <v>0</v>
      </c>
      <c r="M19" s="19">
        <v>0</v>
      </c>
      <c r="N19" s="19">
        <v>0</v>
      </c>
      <c r="O19" s="19">
        <v>0</v>
      </c>
      <c r="P19" s="19">
        <v>0</v>
      </c>
      <c r="Q19" s="19">
        <v>115</v>
      </c>
      <c r="R19" s="19">
        <v>0</v>
      </c>
      <c r="S19" s="19">
        <v>0</v>
      </c>
      <c r="T19" s="19">
        <v>0</v>
      </c>
      <c r="U19" s="19">
        <v>0</v>
      </c>
      <c r="V19" s="19">
        <v>0</v>
      </c>
      <c r="W19" s="222">
        <f t="shared" si="0"/>
        <v>2091</v>
      </c>
      <c r="X19" s="222">
        <f t="shared" si="1"/>
        <v>0</v>
      </c>
      <c r="Y19" s="222">
        <f t="shared" si="2"/>
        <v>2091</v>
      </c>
    </row>
    <row r="20" spans="1:25" ht="15" customHeight="1">
      <c r="A20" s="14">
        <f t="shared" si="3"/>
        <v>14</v>
      </c>
      <c r="B20" s="16" t="s">
        <v>1126</v>
      </c>
      <c r="C20" s="19">
        <v>37</v>
      </c>
      <c r="D20" s="19">
        <v>154</v>
      </c>
      <c r="E20" s="19">
        <v>267</v>
      </c>
      <c r="F20" s="19">
        <v>68</v>
      </c>
      <c r="G20" s="19">
        <v>11789</v>
      </c>
      <c r="H20" s="19">
        <v>15</v>
      </c>
      <c r="I20" s="19">
        <v>52</v>
      </c>
      <c r="J20" s="19">
        <v>99</v>
      </c>
      <c r="K20" s="19">
        <v>36</v>
      </c>
      <c r="L20" s="19">
        <v>2281</v>
      </c>
      <c r="M20" s="19">
        <v>0</v>
      </c>
      <c r="N20" s="19">
        <v>0</v>
      </c>
      <c r="O20" s="19">
        <v>0</v>
      </c>
      <c r="P20" s="19">
        <v>0</v>
      </c>
      <c r="Q20" s="19">
        <v>719</v>
      </c>
      <c r="R20" s="19">
        <v>0</v>
      </c>
      <c r="S20" s="19">
        <v>0</v>
      </c>
      <c r="T20" s="19">
        <v>0</v>
      </c>
      <c r="U20" s="19">
        <v>0</v>
      </c>
      <c r="V20" s="19">
        <v>44</v>
      </c>
      <c r="W20" s="222">
        <f t="shared" si="0"/>
        <v>13034</v>
      </c>
      <c r="X20" s="222">
        <f t="shared" si="1"/>
        <v>2527</v>
      </c>
      <c r="Y20" s="222">
        <f t="shared" si="2"/>
        <v>15561</v>
      </c>
    </row>
    <row r="21" spans="1:25" ht="15" customHeight="1">
      <c r="A21" s="14">
        <f t="shared" si="3"/>
        <v>15</v>
      </c>
      <c r="B21" s="16" t="s">
        <v>1127</v>
      </c>
      <c r="C21" s="19">
        <v>5</v>
      </c>
      <c r="D21" s="19">
        <v>26</v>
      </c>
      <c r="E21" s="19">
        <v>45</v>
      </c>
      <c r="F21" s="19">
        <v>18</v>
      </c>
      <c r="G21" s="19">
        <v>6914</v>
      </c>
      <c r="H21" s="19">
        <v>2</v>
      </c>
      <c r="I21" s="19">
        <v>10</v>
      </c>
      <c r="J21" s="19">
        <v>15</v>
      </c>
      <c r="K21" s="19">
        <v>4</v>
      </c>
      <c r="L21" s="19">
        <v>872</v>
      </c>
      <c r="M21" s="19">
        <v>0</v>
      </c>
      <c r="N21" s="19">
        <v>0</v>
      </c>
      <c r="O21" s="19">
        <v>0</v>
      </c>
      <c r="P21" s="19">
        <v>6</v>
      </c>
      <c r="Q21" s="19">
        <v>594</v>
      </c>
      <c r="R21" s="19">
        <v>0</v>
      </c>
      <c r="S21" s="19">
        <v>0</v>
      </c>
      <c r="T21" s="19">
        <v>0</v>
      </c>
      <c r="U21" s="19">
        <v>0</v>
      </c>
      <c r="V21" s="19">
        <v>15</v>
      </c>
      <c r="W21" s="222">
        <f t="shared" si="0"/>
        <v>7608</v>
      </c>
      <c r="X21" s="222">
        <f t="shared" si="1"/>
        <v>918</v>
      </c>
      <c r="Y21" s="222">
        <f t="shared" si="2"/>
        <v>8526</v>
      </c>
    </row>
    <row r="22" spans="1:25" ht="15" customHeight="1">
      <c r="A22" s="14">
        <f t="shared" si="3"/>
        <v>16</v>
      </c>
      <c r="B22" s="16" t="s">
        <v>1128</v>
      </c>
      <c r="C22" s="19">
        <v>623</v>
      </c>
      <c r="D22" s="19">
        <v>1407</v>
      </c>
      <c r="E22" s="19">
        <v>3560</v>
      </c>
      <c r="F22" s="19">
        <v>1335</v>
      </c>
      <c r="G22" s="19">
        <v>173951</v>
      </c>
      <c r="H22" s="19">
        <v>147</v>
      </c>
      <c r="I22" s="19">
        <v>311</v>
      </c>
      <c r="J22" s="19">
        <v>741</v>
      </c>
      <c r="K22" s="19">
        <v>216</v>
      </c>
      <c r="L22" s="19">
        <v>22796</v>
      </c>
      <c r="M22" s="19">
        <v>1</v>
      </c>
      <c r="N22" s="19">
        <v>1</v>
      </c>
      <c r="O22" s="19">
        <v>19</v>
      </c>
      <c r="P22" s="19">
        <v>1</v>
      </c>
      <c r="Q22" s="19">
        <v>4890</v>
      </c>
      <c r="R22" s="19">
        <v>0</v>
      </c>
      <c r="S22" s="19">
        <v>1</v>
      </c>
      <c r="T22" s="19">
        <v>0</v>
      </c>
      <c r="U22" s="19">
        <v>4</v>
      </c>
      <c r="V22" s="19">
        <v>885</v>
      </c>
      <c r="W22" s="222">
        <f t="shared" si="0"/>
        <v>185788</v>
      </c>
      <c r="X22" s="222">
        <f t="shared" si="1"/>
        <v>25101</v>
      </c>
      <c r="Y22" s="222">
        <f t="shared" si="2"/>
        <v>210889</v>
      </c>
    </row>
    <row r="23" spans="1:25" ht="15" customHeight="1">
      <c r="A23" s="14">
        <f t="shared" si="3"/>
        <v>17</v>
      </c>
      <c r="B23" s="16" t="s">
        <v>1129</v>
      </c>
      <c r="C23" s="19">
        <v>21</v>
      </c>
      <c r="D23" s="19">
        <v>82</v>
      </c>
      <c r="E23" s="19">
        <v>162</v>
      </c>
      <c r="F23" s="19">
        <v>72</v>
      </c>
      <c r="G23" s="19">
        <v>13954</v>
      </c>
      <c r="H23" s="19">
        <v>1</v>
      </c>
      <c r="I23" s="19">
        <v>10</v>
      </c>
      <c r="J23" s="19">
        <v>21</v>
      </c>
      <c r="K23" s="19">
        <v>8</v>
      </c>
      <c r="L23" s="19">
        <v>1251</v>
      </c>
      <c r="M23" s="19">
        <v>0</v>
      </c>
      <c r="N23" s="19">
        <v>0</v>
      </c>
      <c r="O23" s="19">
        <v>0</v>
      </c>
      <c r="P23" s="19">
        <v>0</v>
      </c>
      <c r="Q23" s="19">
        <v>833</v>
      </c>
      <c r="R23" s="19">
        <v>0</v>
      </c>
      <c r="S23" s="19">
        <v>0</v>
      </c>
      <c r="T23" s="19">
        <v>0</v>
      </c>
      <c r="U23" s="19">
        <v>0</v>
      </c>
      <c r="V23" s="19">
        <v>34</v>
      </c>
      <c r="W23" s="222">
        <f t="shared" si="0"/>
        <v>15124</v>
      </c>
      <c r="X23" s="222">
        <f t="shared" si="1"/>
        <v>1325</v>
      </c>
      <c r="Y23" s="222">
        <f t="shared" si="2"/>
        <v>16449</v>
      </c>
    </row>
    <row r="24" spans="1:25" ht="15" customHeight="1">
      <c r="A24" s="14">
        <f t="shared" si="3"/>
        <v>18</v>
      </c>
      <c r="B24" s="16" t="s">
        <v>1130</v>
      </c>
      <c r="C24" s="19">
        <v>1</v>
      </c>
      <c r="D24" s="19">
        <v>26</v>
      </c>
      <c r="E24" s="19">
        <v>27</v>
      </c>
      <c r="F24" s="19">
        <v>16</v>
      </c>
      <c r="G24" s="19">
        <v>4216</v>
      </c>
      <c r="H24" s="19">
        <v>0</v>
      </c>
      <c r="I24" s="19">
        <v>2</v>
      </c>
      <c r="J24" s="19">
        <v>6</v>
      </c>
      <c r="K24" s="19">
        <v>0</v>
      </c>
      <c r="L24" s="19">
        <v>129</v>
      </c>
      <c r="M24" s="19">
        <v>0</v>
      </c>
      <c r="N24" s="19">
        <v>2</v>
      </c>
      <c r="O24" s="19">
        <v>0</v>
      </c>
      <c r="P24" s="19">
        <v>0</v>
      </c>
      <c r="Q24" s="19">
        <v>331</v>
      </c>
      <c r="R24" s="19">
        <v>0</v>
      </c>
      <c r="S24" s="19">
        <v>0</v>
      </c>
      <c r="T24" s="19">
        <v>0</v>
      </c>
      <c r="U24" s="19">
        <v>0</v>
      </c>
      <c r="V24" s="19">
        <v>0</v>
      </c>
      <c r="W24" s="222">
        <f t="shared" si="0"/>
        <v>4619</v>
      </c>
      <c r="X24" s="222">
        <f t="shared" si="1"/>
        <v>137</v>
      </c>
      <c r="Y24" s="222">
        <f t="shared" si="2"/>
        <v>4756</v>
      </c>
    </row>
    <row r="25" spans="1:25" ht="15" customHeight="1">
      <c r="A25" s="14">
        <f t="shared" si="3"/>
        <v>19</v>
      </c>
      <c r="B25" s="16" t="s">
        <v>1131</v>
      </c>
      <c r="C25" s="19">
        <v>20</v>
      </c>
      <c r="D25" s="19">
        <v>45</v>
      </c>
      <c r="E25" s="19">
        <v>123</v>
      </c>
      <c r="F25" s="19">
        <v>47</v>
      </c>
      <c r="G25" s="19">
        <v>8199</v>
      </c>
      <c r="H25" s="19">
        <v>3</v>
      </c>
      <c r="I25" s="19">
        <v>8</v>
      </c>
      <c r="J25" s="19">
        <v>9</v>
      </c>
      <c r="K25" s="19">
        <v>0</v>
      </c>
      <c r="L25" s="19">
        <v>479</v>
      </c>
      <c r="M25" s="19">
        <v>0</v>
      </c>
      <c r="N25" s="19">
        <v>3</v>
      </c>
      <c r="O25" s="19">
        <v>0</v>
      </c>
      <c r="P25" s="19">
        <v>1</v>
      </c>
      <c r="Q25" s="19">
        <v>628</v>
      </c>
      <c r="R25" s="19">
        <v>0</v>
      </c>
      <c r="S25" s="19">
        <v>0</v>
      </c>
      <c r="T25" s="19">
        <v>0</v>
      </c>
      <c r="U25" s="19">
        <v>0</v>
      </c>
      <c r="V25" s="19">
        <v>7</v>
      </c>
      <c r="W25" s="222">
        <f t="shared" si="0"/>
        <v>9066</v>
      </c>
      <c r="X25" s="222">
        <f t="shared" si="1"/>
        <v>506</v>
      </c>
      <c r="Y25" s="222">
        <f t="shared" si="2"/>
        <v>9572</v>
      </c>
    </row>
    <row r="26" spans="1:25" ht="15" customHeight="1">
      <c r="A26" s="14">
        <f t="shared" si="3"/>
        <v>20</v>
      </c>
      <c r="B26" s="16" t="s">
        <v>1132</v>
      </c>
      <c r="C26" s="19">
        <v>77</v>
      </c>
      <c r="D26" s="19">
        <v>345</v>
      </c>
      <c r="E26" s="19">
        <v>1254</v>
      </c>
      <c r="F26" s="19">
        <v>282</v>
      </c>
      <c r="G26" s="19">
        <v>41867</v>
      </c>
      <c r="H26" s="19">
        <v>27</v>
      </c>
      <c r="I26" s="19">
        <v>114</v>
      </c>
      <c r="J26" s="19">
        <v>393</v>
      </c>
      <c r="K26" s="19">
        <v>51</v>
      </c>
      <c r="L26" s="19">
        <v>5435</v>
      </c>
      <c r="M26" s="19">
        <v>0</v>
      </c>
      <c r="N26" s="19">
        <v>1</v>
      </c>
      <c r="O26" s="19">
        <v>3</v>
      </c>
      <c r="P26" s="19">
        <v>6</v>
      </c>
      <c r="Q26" s="19">
        <v>1465</v>
      </c>
      <c r="R26" s="19">
        <v>0</v>
      </c>
      <c r="S26" s="19">
        <v>0</v>
      </c>
      <c r="T26" s="19">
        <v>0</v>
      </c>
      <c r="U26" s="19">
        <v>1</v>
      </c>
      <c r="V26" s="19">
        <v>80</v>
      </c>
      <c r="W26" s="222">
        <f t="shared" si="0"/>
        <v>45300</v>
      </c>
      <c r="X26" s="222">
        <f t="shared" si="1"/>
        <v>6101</v>
      </c>
      <c r="Y26" s="222">
        <f t="shared" si="2"/>
        <v>51401</v>
      </c>
    </row>
    <row r="27" spans="1:25" ht="15" customHeight="1">
      <c r="A27" s="14">
        <f t="shared" si="3"/>
        <v>21</v>
      </c>
      <c r="B27" s="16" t="s">
        <v>1133</v>
      </c>
      <c r="C27" s="19">
        <v>2</v>
      </c>
      <c r="D27" s="19">
        <v>6</v>
      </c>
      <c r="E27" s="19">
        <v>39</v>
      </c>
      <c r="F27" s="19">
        <v>4</v>
      </c>
      <c r="G27" s="19">
        <v>7507</v>
      </c>
      <c r="H27" s="19">
        <v>0</v>
      </c>
      <c r="I27" s="19">
        <v>0</v>
      </c>
      <c r="J27" s="19">
        <v>0</v>
      </c>
      <c r="K27" s="19">
        <v>0</v>
      </c>
      <c r="L27" s="19">
        <v>273</v>
      </c>
      <c r="M27" s="19">
        <v>0</v>
      </c>
      <c r="N27" s="19">
        <v>0</v>
      </c>
      <c r="O27" s="19">
        <v>0</v>
      </c>
      <c r="P27" s="19">
        <v>0</v>
      </c>
      <c r="Q27" s="19">
        <v>714</v>
      </c>
      <c r="R27" s="19">
        <v>0</v>
      </c>
      <c r="S27" s="19">
        <v>0</v>
      </c>
      <c r="T27" s="19">
        <v>0</v>
      </c>
      <c r="U27" s="19">
        <v>0</v>
      </c>
      <c r="V27" s="19">
        <v>26</v>
      </c>
      <c r="W27" s="222">
        <f t="shared" si="0"/>
        <v>8272</v>
      </c>
      <c r="X27" s="222">
        <f t="shared" si="1"/>
        <v>299</v>
      </c>
      <c r="Y27" s="222">
        <f t="shared" si="2"/>
        <v>8571</v>
      </c>
    </row>
    <row r="28" spans="1:25" ht="15" customHeight="1">
      <c r="A28" s="14">
        <f t="shared" si="3"/>
        <v>22</v>
      </c>
      <c r="B28" s="16" t="s">
        <v>1134</v>
      </c>
      <c r="C28" s="19">
        <v>22</v>
      </c>
      <c r="D28" s="19">
        <v>38</v>
      </c>
      <c r="E28" s="19">
        <v>120</v>
      </c>
      <c r="F28" s="19">
        <v>21</v>
      </c>
      <c r="G28" s="19">
        <v>6010</v>
      </c>
      <c r="H28" s="19">
        <v>27</v>
      </c>
      <c r="I28" s="19">
        <v>34</v>
      </c>
      <c r="J28" s="19">
        <v>72</v>
      </c>
      <c r="K28" s="19">
        <v>32</v>
      </c>
      <c r="L28" s="19">
        <v>739</v>
      </c>
      <c r="M28" s="19">
        <v>0</v>
      </c>
      <c r="N28" s="19">
        <v>0</v>
      </c>
      <c r="O28" s="19">
        <v>0</v>
      </c>
      <c r="P28" s="19">
        <v>3</v>
      </c>
      <c r="Q28" s="19">
        <v>458</v>
      </c>
      <c r="R28" s="19">
        <v>0</v>
      </c>
      <c r="S28" s="19">
        <v>0</v>
      </c>
      <c r="T28" s="19">
        <v>0</v>
      </c>
      <c r="U28" s="19">
        <v>0</v>
      </c>
      <c r="V28" s="19">
        <v>2</v>
      </c>
      <c r="W28" s="222">
        <f t="shared" si="0"/>
        <v>6672</v>
      </c>
      <c r="X28" s="222">
        <f t="shared" si="1"/>
        <v>906</v>
      </c>
      <c r="Y28" s="222">
        <f t="shared" si="2"/>
        <v>7578</v>
      </c>
    </row>
    <row r="29" spans="1:25" ht="15" customHeight="1">
      <c r="A29" s="14">
        <f t="shared" si="3"/>
        <v>23</v>
      </c>
      <c r="B29" s="16" t="s">
        <v>1135</v>
      </c>
      <c r="C29" s="19">
        <v>8</v>
      </c>
      <c r="D29" s="19">
        <v>8</v>
      </c>
      <c r="E29" s="19">
        <v>63</v>
      </c>
      <c r="F29" s="19">
        <v>12</v>
      </c>
      <c r="G29" s="19">
        <v>9162</v>
      </c>
      <c r="H29" s="19">
        <v>4</v>
      </c>
      <c r="I29" s="19">
        <v>4</v>
      </c>
      <c r="J29" s="19">
        <v>21</v>
      </c>
      <c r="K29" s="19">
        <v>8</v>
      </c>
      <c r="L29" s="19">
        <v>340</v>
      </c>
      <c r="M29" s="19">
        <v>0</v>
      </c>
      <c r="N29" s="19">
        <v>0</v>
      </c>
      <c r="O29" s="19">
        <v>0</v>
      </c>
      <c r="P29" s="19">
        <v>0</v>
      </c>
      <c r="Q29" s="19">
        <v>672</v>
      </c>
      <c r="R29" s="19">
        <v>0</v>
      </c>
      <c r="S29" s="19">
        <v>0</v>
      </c>
      <c r="T29" s="19">
        <v>0</v>
      </c>
      <c r="U29" s="19">
        <v>0</v>
      </c>
      <c r="V29" s="19">
        <v>5</v>
      </c>
      <c r="W29" s="222">
        <f t="shared" si="0"/>
        <v>9925</v>
      </c>
      <c r="X29" s="222">
        <f t="shared" si="1"/>
        <v>382</v>
      </c>
      <c r="Y29" s="222">
        <f t="shared" si="2"/>
        <v>10307</v>
      </c>
    </row>
    <row r="30" spans="1:25" ht="15" customHeight="1">
      <c r="A30" s="14">
        <f t="shared" si="3"/>
        <v>24</v>
      </c>
      <c r="B30" s="16" t="s">
        <v>1136</v>
      </c>
      <c r="C30" s="19">
        <v>2</v>
      </c>
      <c r="D30" s="19">
        <v>6</v>
      </c>
      <c r="E30" s="19">
        <v>18</v>
      </c>
      <c r="F30" s="19">
        <v>4</v>
      </c>
      <c r="G30" s="19">
        <v>4193</v>
      </c>
      <c r="H30" s="19">
        <v>0</v>
      </c>
      <c r="I30" s="19">
        <v>0</v>
      </c>
      <c r="J30" s="19">
        <v>3</v>
      </c>
      <c r="K30" s="19">
        <v>0</v>
      </c>
      <c r="L30" s="19">
        <v>60</v>
      </c>
      <c r="M30" s="19">
        <v>0</v>
      </c>
      <c r="N30" s="19">
        <v>0</v>
      </c>
      <c r="O30" s="19">
        <v>0</v>
      </c>
      <c r="P30" s="19">
        <v>0</v>
      </c>
      <c r="Q30" s="19">
        <v>277</v>
      </c>
      <c r="R30" s="19">
        <v>0</v>
      </c>
      <c r="S30" s="19">
        <v>0</v>
      </c>
      <c r="T30" s="19">
        <v>0</v>
      </c>
      <c r="U30" s="19">
        <v>0</v>
      </c>
      <c r="V30" s="19">
        <v>3</v>
      </c>
      <c r="W30" s="222">
        <f t="shared" si="0"/>
        <v>4500</v>
      </c>
      <c r="X30" s="222">
        <f t="shared" si="1"/>
        <v>66</v>
      </c>
      <c r="Y30" s="222">
        <f t="shared" si="2"/>
        <v>4566</v>
      </c>
    </row>
    <row r="31" spans="1:25" ht="15" customHeight="1">
      <c r="A31" s="14">
        <f t="shared" si="3"/>
        <v>25</v>
      </c>
      <c r="B31" s="16" t="s">
        <v>1137</v>
      </c>
      <c r="C31" s="19">
        <v>3</v>
      </c>
      <c r="D31" s="19">
        <v>28</v>
      </c>
      <c r="E31" s="19">
        <v>63</v>
      </c>
      <c r="F31" s="19">
        <v>32</v>
      </c>
      <c r="G31" s="19">
        <v>10333</v>
      </c>
      <c r="H31" s="19">
        <v>0</v>
      </c>
      <c r="I31" s="19">
        <v>0</v>
      </c>
      <c r="J31" s="19">
        <v>3</v>
      </c>
      <c r="K31" s="19">
        <v>0</v>
      </c>
      <c r="L31" s="19">
        <v>462</v>
      </c>
      <c r="M31" s="19">
        <v>0</v>
      </c>
      <c r="N31" s="19">
        <v>0</v>
      </c>
      <c r="O31" s="19">
        <v>0</v>
      </c>
      <c r="P31" s="19">
        <v>0</v>
      </c>
      <c r="Q31" s="19">
        <v>1294</v>
      </c>
      <c r="R31" s="19">
        <v>0</v>
      </c>
      <c r="S31" s="19">
        <v>0</v>
      </c>
      <c r="T31" s="19">
        <v>0</v>
      </c>
      <c r="U31" s="19">
        <v>0</v>
      </c>
      <c r="V31" s="19">
        <v>57</v>
      </c>
      <c r="W31" s="222">
        <f t="shared" si="0"/>
        <v>11753</v>
      </c>
      <c r="X31" s="222">
        <f t="shared" si="1"/>
        <v>522</v>
      </c>
      <c r="Y31" s="222">
        <f t="shared" si="2"/>
        <v>12275</v>
      </c>
    </row>
    <row r="32" spans="1:25" ht="15" customHeight="1">
      <c r="A32" s="14">
        <f t="shared" si="3"/>
        <v>26</v>
      </c>
      <c r="B32" s="16" t="s">
        <v>1138</v>
      </c>
      <c r="C32" s="19">
        <v>161</v>
      </c>
      <c r="D32" s="19">
        <v>458</v>
      </c>
      <c r="E32" s="19">
        <v>1507</v>
      </c>
      <c r="F32" s="19">
        <v>363</v>
      </c>
      <c r="G32" s="19">
        <v>54370</v>
      </c>
      <c r="H32" s="19">
        <v>41</v>
      </c>
      <c r="I32" s="19">
        <v>112</v>
      </c>
      <c r="J32" s="19">
        <v>369</v>
      </c>
      <c r="K32" s="19">
        <v>84</v>
      </c>
      <c r="L32" s="19">
        <v>7469</v>
      </c>
      <c r="M32" s="19">
        <v>0</v>
      </c>
      <c r="N32" s="19">
        <v>2</v>
      </c>
      <c r="O32" s="19">
        <v>2</v>
      </c>
      <c r="P32" s="19">
        <v>5</v>
      </c>
      <c r="Q32" s="19">
        <v>1744</v>
      </c>
      <c r="R32" s="19">
        <v>0</v>
      </c>
      <c r="S32" s="19">
        <v>0</v>
      </c>
      <c r="T32" s="19">
        <v>0</v>
      </c>
      <c r="U32" s="19">
        <v>0</v>
      </c>
      <c r="V32" s="19">
        <v>368</v>
      </c>
      <c r="W32" s="222">
        <f t="shared" si="0"/>
        <v>58612</v>
      </c>
      <c r="X32" s="222">
        <f t="shared" si="1"/>
        <v>8443</v>
      </c>
      <c r="Y32" s="222">
        <f t="shared" si="2"/>
        <v>67055</v>
      </c>
    </row>
    <row r="33" spans="1:25" ht="15" customHeight="1">
      <c r="A33" s="14">
        <f t="shared" si="3"/>
        <v>27</v>
      </c>
      <c r="B33" s="16" t="s">
        <v>1139</v>
      </c>
      <c r="C33" s="19">
        <v>60</v>
      </c>
      <c r="D33" s="19">
        <v>220</v>
      </c>
      <c r="E33" s="19">
        <v>624</v>
      </c>
      <c r="F33" s="19">
        <v>300</v>
      </c>
      <c r="G33" s="19">
        <v>46958</v>
      </c>
      <c r="H33" s="19">
        <v>2</v>
      </c>
      <c r="I33" s="19">
        <v>10</v>
      </c>
      <c r="J33" s="19">
        <v>12</v>
      </c>
      <c r="K33" s="19">
        <v>8</v>
      </c>
      <c r="L33" s="19">
        <v>1201</v>
      </c>
      <c r="M33" s="19">
        <v>0</v>
      </c>
      <c r="N33" s="19">
        <v>0</v>
      </c>
      <c r="O33" s="19">
        <v>0</v>
      </c>
      <c r="P33" s="19">
        <v>0</v>
      </c>
      <c r="Q33" s="19">
        <v>1679</v>
      </c>
      <c r="R33" s="19">
        <v>0</v>
      </c>
      <c r="S33" s="19">
        <v>0</v>
      </c>
      <c r="T33" s="19">
        <v>0</v>
      </c>
      <c r="U33" s="19">
        <v>0</v>
      </c>
      <c r="V33" s="19">
        <v>10</v>
      </c>
      <c r="W33" s="222">
        <f t="shared" si="0"/>
        <v>49841</v>
      </c>
      <c r="X33" s="222">
        <f t="shared" si="1"/>
        <v>1243</v>
      </c>
      <c r="Y33" s="222">
        <f t="shared" si="2"/>
        <v>51084</v>
      </c>
    </row>
    <row r="34" spans="1:25" ht="15" customHeight="1">
      <c r="A34" s="14">
        <f t="shared" si="3"/>
        <v>28</v>
      </c>
      <c r="B34" s="16" t="s">
        <v>1140</v>
      </c>
      <c r="C34" s="19">
        <v>2</v>
      </c>
      <c r="D34" s="19">
        <v>4</v>
      </c>
      <c r="E34" s="19">
        <v>30</v>
      </c>
      <c r="F34" s="19">
        <v>0</v>
      </c>
      <c r="G34" s="19">
        <v>5354</v>
      </c>
      <c r="H34" s="19">
        <v>0</v>
      </c>
      <c r="I34" s="19">
        <v>0</v>
      </c>
      <c r="J34" s="19">
        <v>9</v>
      </c>
      <c r="K34" s="19">
        <v>0</v>
      </c>
      <c r="L34" s="19">
        <v>663</v>
      </c>
      <c r="M34" s="19">
        <v>0</v>
      </c>
      <c r="N34" s="19">
        <v>0</v>
      </c>
      <c r="O34" s="19">
        <v>0</v>
      </c>
      <c r="P34" s="19">
        <v>0</v>
      </c>
      <c r="Q34" s="19">
        <v>523</v>
      </c>
      <c r="R34" s="19">
        <v>0</v>
      </c>
      <c r="S34" s="19">
        <v>0</v>
      </c>
      <c r="T34" s="19">
        <v>0</v>
      </c>
      <c r="U34" s="19">
        <v>0</v>
      </c>
      <c r="V34" s="19">
        <v>24</v>
      </c>
      <c r="W34" s="222">
        <f t="shared" si="0"/>
        <v>5913</v>
      </c>
      <c r="X34" s="222">
        <f t="shared" si="1"/>
        <v>696</v>
      </c>
      <c r="Y34" s="222">
        <f t="shared" si="2"/>
        <v>6609</v>
      </c>
    </row>
    <row r="35" spans="1:25" ht="15" customHeight="1">
      <c r="A35" s="14">
        <f t="shared" si="3"/>
        <v>29</v>
      </c>
      <c r="B35" s="16" t="s">
        <v>1141</v>
      </c>
      <c r="C35" s="19">
        <v>0</v>
      </c>
      <c r="D35" s="19">
        <v>2</v>
      </c>
      <c r="E35" s="19">
        <v>9</v>
      </c>
      <c r="F35" s="19">
        <v>0</v>
      </c>
      <c r="G35" s="19">
        <v>2043</v>
      </c>
      <c r="H35" s="19">
        <v>0</v>
      </c>
      <c r="I35" s="19">
        <v>0</v>
      </c>
      <c r="J35" s="19">
        <v>0</v>
      </c>
      <c r="K35" s="19">
        <v>0</v>
      </c>
      <c r="L35" s="19">
        <v>0</v>
      </c>
      <c r="M35" s="19">
        <v>0</v>
      </c>
      <c r="N35" s="19">
        <v>0</v>
      </c>
      <c r="O35" s="19">
        <v>0</v>
      </c>
      <c r="P35" s="19">
        <v>0</v>
      </c>
      <c r="Q35" s="19">
        <v>325</v>
      </c>
      <c r="R35" s="19">
        <v>0</v>
      </c>
      <c r="S35" s="19">
        <v>0</v>
      </c>
      <c r="T35" s="19">
        <v>0</v>
      </c>
      <c r="U35" s="19">
        <v>0</v>
      </c>
      <c r="V35" s="19">
        <v>0</v>
      </c>
      <c r="W35" s="222">
        <f t="shared" si="0"/>
        <v>2379</v>
      </c>
      <c r="X35" s="222">
        <f t="shared" si="1"/>
        <v>0</v>
      </c>
      <c r="Y35" s="222">
        <f t="shared" si="2"/>
        <v>2379</v>
      </c>
    </row>
    <row r="36" spans="1:25" ht="15" customHeight="1">
      <c r="A36" s="14">
        <f t="shared" si="3"/>
        <v>30</v>
      </c>
      <c r="B36" s="16" t="s">
        <v>1142</v>
      </c>
      <c r="C36" s="19">
        <v>0</v>
      </c>
      <c r="D36" s="19">
        <v>0</v>
      </c>
      <c r="E36" s="19">
        <v>0</v>
      </c>
      <c r="F36" s="19">
        <v>0</v>
      </c>
      <c r="G36" s="19">
        <v>512</v>
      </c>
      <c r="H36" s="19">
        <v>0</v>
      </c>
      <c r="I36" s="19">
        <v>0</v>
      </c>
      <c r="J36" s="19">
        <v>0</v>
      </c>
      <c r="K36" s="19">
        <v>0</v>
      </c>
      <c r="L36" s="19">
        <v>0</v>
      </c>
      <c r="M36" s="19">
        <v>0</v>
      </c>
      <c r="N36" s="19">
        <v>0</v>
      </c>
      <c r="O36" s="19">
        <v>0</v>
      </c>
      <c r="P36" s="19">
        <v>0</v>
      </c>
      <c r="Q36" s="19">
        <v>59</v>
      </c>
      <c r="R36" s="19">
        <v>0</v>
      </c>
      <c r="S36" s="19">
        <v>0</v>
      </c>
      <c r="T36" s="19">
        <v>0</v>
      </c>
      <c r="U36" s="19">
        <v>0</v>
      </c>
      <c r="V36" s="19">
        <v>0</v>
      </c>
      <c r="W36" s="222">
        <f t="shared" si="0"/>
        <v>571</v>
      </c>
      <c r="X36" s="222">
        <f t="shared" si="1"/>
        <v>0</v>
      </c>
      <c r="Y36" s="222">
        <f t="shared" si="2"/>
        <v>571</v>
      </c>
    </row>
    <row r="37" spans="1:25" ht="15" customHeight="1">
      <c r="A37" s="14">
        <f t="shared" si="3"/>
        <v>31</v>
      </c>
      <c r="B37" s="16" t="s">
        <v>1143</v>
      </c>
      <c r="C37" s="19">
        <v>45</v>
      </c>
      <c r="D37" s="19">
        <v>148</v>
      </c>
      <c r="E37" s="19">
        <v>345</v>
      </c>
      <c r="F37" s="19">
        <v>84</v>
      </c>
      <c r="G37" s="19">
        <v>37389</v>
      </c>
      <c r="H37" s="19">
        <v>1</v>
      </c>
      <c r="I37" s="19">
        <v>0</v>
      </c>
      <c r="J37" s="19">
        <v>12</v>
      </c>
      <c r="K37" s="19">
        <v>0</v>
      </c>
      <c r="L37" s="19">
        <v>552</v>
      </c>
      <c r="M37" s="19">
        <v>0</v>
      </c>
      <c r="N37" s="19">
        <v>0</v>
      </c>
      <c r="O37" s="19">
        <v>0</v>
      </c>
      <c r="P37" s="19">
        <v>0</v>
      </c>
      <c r="Q37" s="19">
        <v>1944</v>
      </c>
      <c r="R37" s="19">
        <v>0</v>
      </c>
      <c r="S37" s="19">
        <v>0</v>
      </c>
      <c r="T37" s="19">
        <v>0</v>
      </c>
      <c r="U37" s="19">
        <v>0</v>
      </c>
      <c r="V37" s="19">
        <v>18</v>
      </c>
      <c r="W37" s="222">
        <f t="shared" si="0"/>
        <v>39955</v>
      </c>
      <c r="X37" s="222">
        <f t="shared" si="1"/>
        <v>583</v>
      </c>
      <c r="Y37" s="222">
        <f t="shared" si="2"/>
        <v>40538</v>
      </c>
    </row>
    <row r="38" spans="1:25" ht="15" customHeight="1">
      <c r="A38" s="14">
        <f t="shared" si="3"/>
        <v>32</v>
      </c>
      <c r="B38" s="16" t="s">
        <v>1144</v>
      </c>
      <c r="C38" s="19">
        <v>6</v>
      </c>
      <c r="D38" s="19">
        <v>32</v>
      </c>
      <c r="E38" s="19">
        <v>75</v>
      </c>
      <c r="F38" s="19">
        <v>24</v>
      </c>
      <c r="G38" s="19">
        <v>9756</v>
      </c>
      <c r="H38" s="19">
        <v>1</v>
      </c>
      <c r="I38" s="19">
        <v>12</v>
      </c>
      <c r="J38" s="19">
        <v>6</v>
      </c>
      <c r="K38" s="19">
        <v>0</v>
      </c>
      <c r="L38" s="19">
        <v>1921</v>
      </c>
      <c r="M38" s="19">
        <v>0</v>
      </c>
      <c r="N38" s="19">
        <v>0</v>
      </c>
      <c r="O38" s="19">
        <v>0</v>
      </c>
      <c r="P38" s="19">
        <v>0</v>
      </c>
      <c r="Q38" s="19">
        <v>678</v>
      </c>
      <c r="R38" s="19">
        <v>0</v>
      </c>
      <c r="S38" s="19">
        <v>0</v>
      </c>
      <c r="T38" s="19">
        <v>0</v>
      </c>
      <c r="U38" s="19">
        <v>0</v>
      </c>
      <c r="V38" s="19">
        <v>74</v>
      </c>
      <c r="W38" s="222">
        <f t="shared" si="0"/>
        <v>10571</v>
      </c>
      <c r="X38" s="222">
        <f t="shared" si="1"/>
        <v>2014</v>
      </c>
      <c r="Y38" s="222">
        <f t="shared" si="2"/>
        <v>12585</v>
      </c>
    </row>
    <row r="39" spans="1:25" ht="15" customHeight="1">
      <c r="A39" s="14">
        <f t="shared" si="3"/>
        <v>33</v>
      </c>
      <c r="B39" s="16" t="s">
        <v>1145</v>
      </c>
      <c r="C39" s="19">
        <v>15</v>
      </c>
      <c r="D39" s="19">
        <v>100</v>
      </c>
      <c r="E39" s="19">
        <v>390</v>
      </c>
      <c r="F39" s="19">
        <v>99</v>
      </c>
      <c r="G39" s="19">
        <v>48621</v>
      </c>
      <c r="H39" s="19">
        <v>1</v>
      </c>
      <c r="I39" s="19">
        <v>6</v>
      </c>
      <c r="J39" s="19">
        <v>48</v>
      </c>
      <c r="K39" s="19">
        <v>12</v>
      </c>
      <c r="L39" s="19">
        <v>1191</v>
      </c>
      <c r="M39" s="19">
        <v>0</v>
      </c>
      <c r="N39" s="19">
        <v>0</v>
      </c>
      <c r="O39" s="19">
        <v>0</v>
      </c>
      <c r="P39" s="19">
        <v>1</v>
      </c>
      <c r="Q39" s="19">
        <v>2626</v>
      </c>
      <c r="R39" s="19">
        <v>0</v>
      </c>
      <c r="S39" s="19">
        <v>0</v>
      </c>
      <c r="T39" s="19">
        <v>0</v>
      </c>
      <c r="U39" s="19">
        <v>0</v>
      </c>
      <c r="V39" s="19">
        <v>35</v>
      </c>
      <c r="W39" s="222">
        <f t="shared" si="0"/>
        <v>51852</v>
      </c>
      <c r="X39" s="222">
        <f t="shared" si="1"/>
        <v>1293</v>
      </c>
      <c r="Y39" s="222">
        <f t="shared" si="2"/>
        <v>53145</v>
      </c>
    </row>
    <row r="40" spans="1:25" ht="15" customHeight="1">
      <c r="A40" s="14">
        <f t="shared" si="3"/>
        <v>34</v>
      </c>
      <c r="B40" s="16" t="s">
        <v>1146</v>
      </c>
      <c r="C40" s="19">
        <v>888</v>
      </c>
      <c r="D40" s="19">
        <v>4074</v>
      </c>
      <c r="E40" s="19">
        <v>8353</v>
      </c>
      <c r="F40" s="19">
        <v>3012</v>
      </c>
      <c r="G40" s="19">
        <v>538349</v>
      </c>
      <c r="H40" s="19">
        <v>199</v>
      </c>
      <c r="I40" s="19">
        <v>842</v>
      </c>
      <c r="J40" s="19">
        <v>1347</v>
      </c>
      <c r="K40" s="19">
        <v>639</v>
      </c>
      <c r="L40" s="19">
        <v>55744</v>
      </c>
      <c r="M40" s="19">
        <v>4</v>
      </c>
      <c r="N40" s="19">
        <v>38</v>
      </c>
      <c r="O40" s="19">
        <v>62</v>
      </c>
      <c r="P40" s="19">
        <v>36</v>
      </c>
      <c r="Q40" s="19">
        <v>20653</v>
      </c>
      <c r="R40" s="19">
        <v>0</v>
      </c>
      <c r="S40" s="19">
        <v>2</v>
      </c>
      <c r="T40" s="19">
        <v>6</v>
      </c>
      <c r="U40" s="19">
        <v>5</v>
      </c>
      <c r="V40" s="19">
        <v>1134</v>
      </c>
      <c r="W40" s="222">
        <f t="shared" si="0"/>
        <v>575469</v>
      </c>
      <c r="X40" s="222">
        <f t="shared" si="1"/>
        <v>59918</v>
      </c>
      <c r="Y40" s="222">
        <f t="shared" si="2"/>
        <v>635387</v>
      </c>
    </row>
    <row r="41" spans="1:25" ht="15" customHeight="1">
      <c r="A41" s="14">
        <f t="shared" si="3"/>
        <v>35</v>
      </c>
      <c r="B41" s="16" t="s">
        <v>1147</v>
      </c>
      <c r="C41" s="19">
        <v>463</v>
      </c>
      <c r="D41" s="19">
        <v>1807</v>
      </c>
      <c r="E41" s="19">
        <v>2838</v>
      </c>
      <c r="F41" s="19">
        <v>1233</v>
      </c>
      <c r="G41" s="19">
        <v>222275</v>
      </c>
      <c r="H41" s="19">
        <v>105</v>
      </c>
      <c r="I41" s="19">
        <v>312</v>
      </c>
      <c r="J41" s="19">
        <v>513</v>
      </c>
      <c r="K41" s="19">
        <v>198</v>
      </c>
      <c r="L41" s="19">
        <v>23610</v>
      </c>
      <c r="M41" s="19">
        <v>0</v>
      </c>
      <c r="N41" s="19">
        <v>1</v>
      </c>
      <c r="O41" s="19">
        <v>0</v>
      </c>
      <c r="P41" s="19">
        <v>11</v>
      </c>
      <c r="Q41" s="19">
        <v>6548</v>
      </c>
      <c r="R41" s="19">
        <v>0</v>
      </c>
      <c r="S41" s="19">
        <v>0</v>
      </c>
      <c r="T41" s="19">
        <v>0</v>
      </c>
      <c r="U41" s="19">
        <v>2</v>
      </c>
      <c r="V41" s="19">
        <v>409</v>
      </c>
      <c r="W41" s="222">
        <f t="shared" si="0"/>
        <v>235176</v>
      </c>
      <c r="X41" s="222">
        <f t="shared" si="1"/>
        <v>25149</v>
      </c>
      <c r="Y41" s="222">
        <f t="shared" si="2"/>
        <v>260325</v>
      </c>
    </row>
    <row r="42" spans="1:25" ht="15" customHeight="1">
      <c r="A42" s="14">
        <f t="shared" si="3"/>
        <v>36</v>
      </c>
      <c r="B42" s="16" t="s">
        <v>1148</v>
      </c>
      <c r="C42" s="19">
        <v>1</v>
      </c>
      <c r="D42" s="19">
        <v>2</v>
      </c>
      <c r="E42" s="19">
        <v>6</v>
      </c>
      <c r="F42" s="19">
        <v>0</v>
      </c>
      <c r="G42" s="19">
        <v>890</v>
      </c>
      <c r="H42" s="19">
        <v>0</v>
      </c>
      <c r="I42" s="19">
        <v>0</v>
      </c>
      <c r="J42" s="19">
        <v>0</v>
      </c>
      <c r="K42" s="19">
        <v>0</v>
      </c>
      <c r="L42" s="19">
        <v>0</v>
      </c>
      <c r="M42" s="19">
        <v>0</v>
      </c>
      <c r="N42" s="19">
        <v>0</v>
      </c>
      <c r="O42" s="19">
        <v>0</v>
      </c>
      <c r="P42" s="19">
        <v>0</v>
      </c>
      <c r="Q42" s="19">
        <v>100</v>
      </c>
      <c r="R42" s="19">
        <v>0</v>
      </c>
      <c r="S42" s="19">
        <v>0</v>
      </c>
      <c r="T42" s="19">
        <v>0</v>
      </c>
      <c r="U42" s="19">
        <v>0</v>
      </c>
      <c r="V42" s="19">
        <v>0</v>
      </c>
      <c r="W42" s="222">
        <f t="shared" si="0"/>
        <v>999</v>
      </c>
      <c r="X42" s="222">
        <f t="shared" si="1"/>
        <v>0</v>
      </c>
      <c r="Y42" s="222">
        <f t="shared" si="2"/>
        <v>999</v>
      </c>
    </row>
    <row r="43" spans="1:25" ht="15" customHeight="1">
      <c r="A43" s="14">
        <f t="shared" si="3"/>
        <v>37</v>
      </c>
      <c r="B43" s="16" t="s">
        <v>1149</v>
      </c>
      <c r="C43" s="19">
        <v>11</v>
      </c>
      <c r="D43" s="19">
        <v>26</v>
      </c>
      <c r="E43" s="19">
        <v>51</v>
      </c>
      <c r="F43" s="19">
        <v>20</v>
      </c>
      <c r="G43" s="19">
        <v>5851</v>
      </c>
      <c r="H43" s="19">
        <v>0</v>
      </c>
      <c r="I43" s="19">
        <v>0</v>
      </c>
      <c r="J43" s="19">
        <v>6</v>
      </c>
      <c r="K43" s="19">
        <v>0</v>
      </c>
      <c r="L43" s="19">
        <v>344</v>
      </c>
      <c r="M43" s="19">
        <v>0</v>
      </c>
      <c r="N43" s="19">
        <v>0</v>
      </c>
      <c r="O43" s="19">
        <v>0</v>
      </c>
      <c r="P43" s="19">
        <v>0</v>
      </c>
      <c r="Q43" s="19">
        <v>366</v>
      </c>
      <c r="R43" s="19">
        <v>0</v>
      </c>
      <c r="S43" s="19">
        <v>0</v>
      </c>
      <c r="T43" s="19">
        <v>0</v>
      </c>
      <c r="U43" s="19">
        <v>0</v>
      </c>
      <c r="V43" s="19">
        <v>5</v>
      </c>
      <c r="W43" s="222">
        <f t="shared" si="0"/>
        <v>6325</v>
      </c>
      <c r="X43" s="222">
        <f t="shared" si="1"/>
        <v>355</v>
      </c>
      <c r="Y43" s="222">
        <f t="shared" si="2"/>
        <v>6680</v>
      </c>
    </row>
    <row r="44" spans="1:25" ht="15" customHeight="1">
      <c r="A44" s="14">
        <f t="shared" si="3"/>
        <v>38</v>
      </c>
      <c r="B44" s="16" t="s">
        <v>1150</v>
      </c>
      <c r="C44" s="19">
        <v>209</v>
      </c>
      <c r="D44" s="19">
        <v>602</v>
      </c>
      <c r="E44" s="19">
        <v>1444</v>
      </c>
      <c r="F44" s="19">
        <v>790</v>
      </c>
      <c r="G44" s="19">
        <v>83947</v>
      </c>
      <c r="H44" s="19">
        <v>16</v>
      </c>
      <c r="I44" s="19">
        <v>48</v>
      </c>
      <c r="J44" s="19">
        <v>117</v>
      </c>
      <c r="K44" s="19">
        <v>80</v>
      </c>
      <c r="L44" s="19">
        <v>4080</v>
      </c>
      <c r="M44" s="19">
        <v>0</v>
      </c>
      <c r="N44" s="19">
        <v>0</v>
      </c>
      <c r="O44" s="19">
        <v>11</v>
      </c>
      <c r="P44" s="19">
        <v>2</v>
      </c>
      <c r="Q44" s="19">
        <v>2213</v>
      </c>
      <c r="R44" s="19">
        <v>0</v>
      </c>
      <c r="S44" s="19">
        <v>0</v>
      </c>
      <c r="T44" s="19">
        <v>0</v>
      </c>
      <c r="U44" s="19">
        <v>4</v>
      </c>
      <c r="V44" s="19">
        <v>54</v>
      </c>
      <c r="W44" s="222">
        <f t="shared" si="0"/>
        <v>89218</v>
      </c>
      <c r="X44" s="222">
        <f t="shared" si="1"/>
        <v>4399</v>
      </c>
      <c r="Y44" s="222">
        <f t="shared" si="2"/>
        <v>93617</v>
      </c>
    </row>
    <row r="45" spans="1:25" ht="15" customHeight="1">
      <c r="A45" s="14">
        <f t="shared" si="3"/>
        <v>39</v>
      </c>
      <c r="B45" s="16" t="s">
        <v>1151</v>
      </c>
      <c r="C45" s="19">
        <v>63</v>
      </c>
      <c r="D45" s="19">
        <v>130</v>
      </c>
      <c r="E45" s="19">
        <v>246</v>
      </c>
      <c r="F45" s="19">
        <v>140</v>
      </c>
      <c r="G45" s="19">
        <v>14358</v>
      </c>
      <c r="H45" s="19">
        <v>16</v>
      </c>
      <c r="I45" s="19">
        <v>26</v>
      </c>
      <c r="J45" s="19">
        <v>75</v>
      </c>
      <c r="K45" s="19">
        <v>22</v>
      </c>
      <c r="L45" s="19">
        <v>1614</v>
      </c>
      <c r="M45" s="19">
        <v>0</v>
      </c>
      <c r="N45" s="19">
        <v>0</v>
      </c>
      <c r="O45" s="19">
        <v>0</v>
      </c>
      <c r="P45" s="19">
        <v>0</v>
      </c>
      <c r="Q45" s="19">
        <v>650</v>
      </c>
      <c r="R45" s="19">
        <v>0</v>
      </c>
      <c r="S45" s="19">
        <v>0</v>
      </c>
      <c r="T45" s="19">
        <v>0</v>
      </c>
      <c r="U45" s="19">
        <v>2</v>
      </c>
      <c r="V45" s="19">
        <v>41</v>
      </c>
      <c r="W45" s="222">
        <f t="shared" si="0"/>
        <v>15587</v>
      </c>
      <c r="X45" s="222">
        <f t="shared" si="1"/>
        <v>1796</v>
      </c>
      <c r="Y45" s="222">
        <f t="shared" si="2"/>
        <v>17383</v>
      </c>
    </row>
    <row r="46" spans="1:25" ht="15" customHeight="1">
      <c r="A46" s="129">
        <f t="shared" si="3"/>
        <v>40</v>
      </c>
      <c r="B46" s="127" t="s">
        <v>1152</v>
      </c>
      <c r="C46" s="223">
        <v>21</v>
      </c>
      <c r="D46" s="223">
        <v>136</v>
      </c>
      <c r="E46" s="223">
        <v>255</v>
      </c>
      <c r="F46" s="223">
        <v>128</v>
      </c>
      <c r="G46" s="223">
        <v>6055</v>
      </c>
      <c r="H46" s="223">
        <v>0</v>
      </c>
      <c r="I46" s="223">
        <v>0</v>
      </c>
      <c r="J46" s="223">
        <v>0</v>
      </c>
      <c r="K46" s="223">
        <v>0</v>
      </c>
      <c r="L46" s="223">
        <v>8</v>
      </c>
      <c r="M46" s="223">
        <v>0</v>
      </c>
      <c r="N46" s="223">
        <v>0</v>
      </c>
      <c r="O46" s="223">
        <v>0</v>
      </c>
      <c r="P46" s="223">
        <v>0</v>
      </c>
      <c r="Q46" s="223">
        <v>474</v>
      </c>
      <c r="R46" s="223">
        <v>0</v>
      </c>
      <c r="S46" s="223">
        <v>0</v>
      </c>
      <c r="T46" s="223">
        <v>0</v>
      </c>
      <c r="U46" s="223">
        <v>0</v>
      </c>
      <c r="V46" s="223">
        <v>189</v>
      </c>
      <c r="W46" s="401">
        <f t="shared" si="0"/>
        <v>7069</v>
      </c>
      <c r="X46" s="401">
        <f t="shared" si="1"/>
        <v>197</v>
      </c>
      <c r="Y46" s="401">
        <f t="shared" si="2"/>
        <v>7266</v>
      </c>
    </row>
    <row r="47" spans="1:25" ht="15" customHeight="1">
      <c r="A47" s="14"/>
      <c r="B47" s="16"/>
      <c r="C47" s="19"/>
      <c r="D47" s="19"/>
      <c r="E47" s="19"/>
      <c r="F47" s="19"/>
      <c r="G47" s="19"/>
      <c r="H47" s="19"/>
      <c r="I47" s="19"/>
      <c r="J47" s="19"/>
      <c r="K47" s="19"/>
      <c r="L47" s="19"/>
      <c r="M47" s="19"/>
      <c r="N47" s="19"/>
      <c r="O47" s="19"/>
      <c r="P47" s="19"/>
      <c r="Q47" s="19"/>
      <c r="R47" s="19"/>
      <c r="S47" s="19"/>
      <c r="T47" s="19"/>
      <c r="U47" s="19"/>
      <c r="V47" s="19"/>
      <c r="W47" s="19"/>
      <c r="X47" s="19"/>
      <c r="Y47" s="19" t="s">
        <v>2944</v>
      </c>
    </row>
    <row r="48" spans="1:25" ht="25.5" customHeight="1">
      <c r="A48" s="822" t="s">
        <v>1107</v>
      </c>
      <c r="B48" s="825" t="s">
        <v>1108</v>
      </c>
      <c r="C48" s="820" t="s">
        <v>3053</v>
      </c>
      <c r="D48" s="820"/>
      <c r="E48" s="820"/>
      <c r="F48" s="820"/>
      <c r="G48" s="820"/>
      <c r="H48" s="820"/>
      <c r="I48" s="820"/>
      <c r="J48" s="820"/>
      <c r="K48" s="820"/>
      <c r="L48" s="820"/>
      <c r="M48" s="820" t="s">
        <v>3054</v>
      </c>
      <c r="N48" s="820"/>
      <c r="O48" s="820"/>
      <c r="P48" s="820"/>
      <c r="Q48" s="820"/>
      <c r="R48" s="820"/>
      <c r="S48" s="820"/>
      <c r="T48" s="820"/>
      <c r="U48" s="820"/>
      <c r="V48" s="820"/>
      <c r="W48" s="816" t="s">
        <v>3055</v>
      </c>
      <c r="X48" s="817"/>
      <c r="Y48" s="817"/>
    </row>
    <row r="49" spans="1:25" ht="24" customHeight="1">
      <c r="A49" s="823"/>
      <c r="B49" s="826"/>
      <c r="C49" s="820" t="s">
        <v>3027</v>
      </c>
      <c r="D49" s="820"/>
      <c r="E49" s="820"/>
      <c r="F49" s="820"/>
      <c r="G49" s="820"/>
      <c r="H49" s="820" t="s">
        <v>3028</v>
      </c>
      <c r="I49" s="820"/>
      <c r="J49" s="820"/>
      <c r="K49" s="820"/>
      <c r="L49" s="820"/>
      <c r="M49" s="820" t="s">
        <v>3027</v>
      </c>
      <c r="N49" s="820"/>
      <c r="O49" s="820"/>
      <c r="P49" s="820"/>
      <c r="Q49" s="820"/>
      <c r="R49" s="820" t="s">
        <v>3028</v>
      </c>
      <c r="S49" s="820"/>
      <c r="T49" s="820"/>
      <c r="U49" s="820"/>
      <c r="V49" s="820"/>
      <c r="W49" s="818"/>
      <c r="X49" s="819"/>
      <c r="Y49" s="819"/>
    </row>
    <row r="50" spans="1:25" ht="27" customHeight="1">
      <c r="A50" s="824"/>
      <c r="B50" s="827"/>
      <c r="C50" s="369" t="s">
        <v>2894</v>
      </c>
      <c r="D50" s="369" t="s">
        <v>2895</v>
      </c>
      <c r="E50" s="369" t="s">
        <v>2896</v>
      </c>
      <c r="F50" s="369" t="s">
        <v>2897</v>
      </c>
      <c r="G50" s="369" t="s">
        <v>2898</v>
      </c>
      <c r="H50" s="369" t="s">
        <v>2894</v>
      </c>
      <c r="I50" s="369" t="s">
        <v>2895</v>
      </c>
      <c r="J50" s="369" t="s">
        <v>2896</v>
      </c>
      <c r="K50" s="369" t="s">
        <v>2897</v>
      </c>
      <c r="L50" s="369" t="s">
        <v>2898</v>
      </c>
      <c r="M50" s="369" t="s">
        <v>2894</v>
      </c>
      <c r="N50" s="369" t="s">
        <v>2895</v>
      </c>
      <c r="O50" s="369" t="s">
        <v>2896</v>
      </c>
      <c r="P50" s="369" t="s">
        <v>2897</v>
      </c>
      <c r="Q50" s="369" t="s">
        <v>2898</v>
      </c>
      <c r="R50" s="369" t="s">
        <v>2894</v>
      </c>
      <c r="S50" s="369" t="s">
        <v>2895</v>
      </c>
      <c r="T50" s="369" t="s">
        <v>2896</v>
      </c>
      <c r="U50" s="369" t="s">
        <v>2897</v>
      </c>
      <c r="V50" s="369" t="s">
        <v>2898</v>
      </c>
      <c r="W50" s="370" t="s">
        <v>3027</v>
      </c>
      <c r="X50" s="370" t="s">
        <v>3028</v>
      </c>
      <c r="Y50" s="351" t="s">
        <v>3061</v>
      </c>
    </row>
    <row r="51" spans="1:25" ht="15" customHeight="1">
      <c r="A51" s="14">
        <v>41</v>
      </c>
      <c r="B51" s="16" t="s">
        <v>1153</v>
      </c>
      <c r="C51" s="19">
        <v>659</v>
      </c>
      <c r="D51" s="19">
        <v>2139</v>
      </c>
      <c r="E51" s="19">
        <v>3754</v>
      </c>
      <c r="F51" s="19">
        <v>1296</v>
      </c>
      <c r="G51" s="19">
        <v>199555</v>
      </c>
      <c r="H51" s="19">
        <v>75</v>
      </c>
      <c r="I51" s="19">
        <v>226</v>
      </c>
      <c r="J51" s="19">
        <v>351</v>
      </c>
      <c r="K51" s="19">
        <v>140</v>
      </c>
      <c r="L51" s="19">
        <v>16201</v>
      </c>
      <c r="M51" s="19">
        <v>0</v>
      </c>
      <c r="N51" s="19">
        <v>1</v>
      </c>
      <c r="O51" s="19">
        <v>5</v>
      </c>
      <c r="P51" s="19">
        <v>0</v>
      </c>
      <c r="Q51" s="19">
        <v>4392</v>
      </c>
      <c r="R51" s="19">
        <v>0</v>
      </c>
      <c r="S51" s="19">
        <v>0</v>
      </c>
      <c r="T51" s="19">
        <v>0</v>
      </c>
      <c r="U51" s="19">
        <v>0</v>
      </c>
      <c r="V51" s="19">
        <v>273</v>
      </c>
      <c r="W51" s="222">
        <f t="shared" ref="W51" si="4">SUM(C51:G51)+SUM(M51:Q51)</f>
        <v>211801</v>
      </c>
      <c r="X51" s="222">
        <f t="shared" ref="X51" si="5">SUM(H51:L51)+SUM(R51:V51)</f>
        <v>17266</v>
      </c>
      <c r="Y51" s="222">
        <f t="shared" ref="Y51" si="6">W51+X51</f>
        <v>229067</v>
      </c>
    </row>
    <row r="52" spans="1:25" ht="15" customHeight="1">
      <c r="A52" s="14">
        <v>42</v>
      </c>
      <c r="B52" s="16" t="s">
        <v>1154</v>
      </c>
      <c r="C52" s="19">
        <v>40</v>
      </c>
      <c r="D52" s="19">
        <v>263</v>
      </c>
      <c r="E52" s="19">
        <v>566</v>
      </c>
      <c r="F52" s="19">
        <v>170</v>
      </c>
      <c r="G52" s="19">
        <v>53264</v>
      </c>
      <c r="H52" s="19">
        <v>4</v>
      </c>
      <c r="I52" s="19">
        <v>14</v>
      </c>
      <c r="J52" s="19">
        <v>48</v>
      </c>
      <c r="K52" s="19">
        <v>16</v>
      </c>
      <c r="L52" s="19">
        <v>2548</v>
      </c>
      <c r="M52" s="19">
        <v>0</v>
      </c>
      <c r="N52" s="19">
        <v>1</v>
      </c>
      <c r="O52" s="19">
        <v>1</v>
      </c>
      <c r="P52" s="19">
        <v>2</v>
      </c>
      <c r="Q52" s="19">
        <v>2632</v>
      </c>
      <c r="R52" s="19">
        <v>0</v>
      </c>
      <c r="S52" s="19">
        <v>0</v>
      </c>
      <c r="T52" s="19">
        <v>0</v>
      </c>
      <c r="U52" s="19">
        <v>0</v>
      </c>
      <c r="V52" s="19">
        <v>145</v>
      </c>
      <c r="W52" s="222">
        <f t="shared" ref="W52:W91" si="7">SUM(C52:G52)+SUM(M52:Q52)</f>
        <v>56939</v>
      </c>
      <c r="X52" s="222">
        <f t="shared" ref="X52:X91" si="8">SUM(H52:L52)+SUM(R52:V52)</f>
        <v>2775</v>
      </c>
      <c r="Y52" s="222">
        <f t="shared" ref="Y52:Y91" si="9">W52+X52</f>
        <v>59714</v>
      </c>
    </row>
    <row r="53" spans="1:25" ht="15" customHeight="1">
      <c r="A53" s="14">
        <v>43</v>
      </c>
      <c r="B53" s="16" t="s">
        <v>1155</v>
      </c>
      <c r="C53" s="19">
        <v>107</v>
      </c>
      <c r="D53" s="19">
        <v>341</v>
      </c>
      <c r="E53" s="19">
        <v>705</v>
      </c>
      <c r="F53" s="19">
        <v>176</v>
      </c>
      <c r="G53" s="19">
        <v>22167</v>
      </c>
      <c r="H53" s="19">
        <v>14</v>
      </c>
      <c r="I53" s="19">
        <v>44</v>
      </c>
      <c r="J53" s="19">
        <v>78</v>
      </c>
      <c r="K53" s="19">
        <v>12</v>
      </c>
      <c r="L53" s="19">
        <v>1182</v>
      </c>
      <c r="M53" s="19">
        <v>1</v>
      </c>
      <c r="N53" s="19">
        <v>1</v>
      </c>
      <c r="O53" s="19">
        <v>0</v>
      </c>
      <c r="P53" s="19">
        <v>0</v>
      </c>
      <c r="Q53" s="19">
        <v>1103</v>
      </c>
      <c r="R53" s="19">
        <v>0</v>
      </c>
      <c r="S53" s="19">
        <v>0</v>
      </c>
      <c r="T53" s="19">
        <v>0</v>
      </c>
      <c r="U53" s="19">
        <v>0</v>
      </c>
      <c r="V53" s="19">
        <v>31</v>
      </c>
      <c r="W53" s="222">
        <f t="shared" si="7"/>
        <v>24601</v>
      </c>
      <c r="X53" s="222">
        <f t="shared" si="8"/>
        <v>1361</v>
      </c>
      <c r="Y53" s="222">
        <f t="shared" si="9"/>
        <v>25962</v>
      </c>
    </row>
    <row r="54" spans="1:25" ht="15" customHeight="1">
      <c r="A54" s="14">
        <v>44</v>
      </c>
      <c r="B54" s="16" t="s">
        <v>1156</v>
      </c>
      <c r="C54" s="19">
        <v>0</v>
      </c>
      <c r="D54" s="19">
        <v>6</v>
      </c>
      <c r="E54" s="19">
        <v>57</v>
      </c>
      <c r="F54" s="19">
        <v>24</v>
      </c>
      <c r="G54" s="19">
        <v>13075</v>
      </c>
      <c r="H54" s="19">
        <v>0</v>
      </c>
      <c r="I54" s="19">
        <v>2</v>
      </c>
      <c r="J54" s="19">
        <v>0</v>
      </c>
      <c r="K54" s="19">
        <v>0</v>
      </c>
      <c r="L54" s="19">
        <v>701</v>
      </c>
      <c r="M54" s="19">
        <v>0</v>
      </c>
      <c r="N54" s="19">
        <v>0</v>
      </c>
      <c r="O54" s="19">
        <v>0</v>
      </c>
      <c r="P54" s="19">
        <v>0</v>
      </c>
      <c r="Q54" s="19">
        <v>856</v>
      </c>
      <c r="R54" s="19">
        <v>0</v>
      </c>
      <c r="S54" s="19">
        <v>0</v>
      </c>
      <c r="T54" s="19">
        <v>0</v>
      </c>
      <c r="U54" s="19">
        <v>0</v>
      </c>
      <c r="V54" s="19">
        <v>17</v>
      </c>
      <c r="W54" s="222">
        <f t="shared" si="7"/>
        <v>14018</v>
      </c>
      <c r="X54" s="222">
        <f t="shared" si="8"/>
        <v>720</v>
      </c>
      <c r="Y54" s="222">
        <f t="shared" si="9"/>
        <v>14738</v>
      </c>
    </row>
    <row r="55" spans="1:25" ht="15" customHeight="1">
      <c r="A55" s="14">
        <v>45</v>
      </c>
      <c r="B55" s="16" t="s">
        <v>1157</v>
      </c>
      <c r="C55" s="19">
        <v>245</v>
      </c>
      <c r="D55" s="19">
        <v>684</v>
      </c>
      <c r="E55" s="19">
        <v>1413</v>
      </c>
      <c r="F55" s="19">
        <v>1247</v>
      </c>
      <c r="G55" s="19">
        <v>111024</v>
      </c>
      <c r="H55" s="19">
        <v>52</v>
      </c>
      <c r="I55" s="19">
        <v>154</v>
      </c>
      <c r="J55" s="19">
        <v>288</v>
      </c>
      <c r="K55" s="19">
        <v>232</v>
      </c>
      <c r="L55" s="19">
        <v>12565</v>
      </c>
      <c r="M55" s="19">
        <v>0</v>
      </c>
      <c r="N55" s="19">
        <v>0</v>
      </c>
      <c r="O55" s="19">
        <v>0</v>
      </c>
      <c r="P55" s="19">
        <v>9</v>
      </c>
      <c r="Q55" s="19">
        <v>2280</v>
      </c>
      <c r="R55" s="19">
        <v>0</v>
      </c>
      <c r="S55" s="19">
        <v>0</v>
      </c>
      <c r="T55" s="19">
        <v>0</v>
      </c>
      <c r="U55" s="19">
        <v>0</v>
      </c>
      <c r="V55" s="19">
        <v>170</v>
      </c>
      <c r="W55" s="222">
        <f t="shared" si="7"/>
        <v>116902</v>
      </c>
      <c r="X55" s="222">
        <f t="shared" si="8"/>
        <v>13461</v>
      </c>
      <c r="Y55" s="222">
        <f t="shared" si="9"/>
        <v>130363</v>
      </c>
    </row>
    <row r="56" spans="1:25" ht="15" customHeight="1">
      <c r="A56" s="14">
        <v>46</v>
      </c>
      <c r="B56" s="16" t="s">
        <v>1158</v>
      </c>
      <c r="C56" s="19">
        <v>8</v>
      </c>
      <c r="D56" s="19">
        <v>44</v>
      </c>
      <c r="E56" s="19">
        <v>102</v>
      </c>
      <c r="F56" s="19">
        <v>40</v>
      </c>
      <c r="G56" s="19">
        <v>14302</v>
      </c>
      <c r="H56" s="19">
        <v>1</v>
      </c>
      <c r="I56" s="19">
        <v>2</v>
      </c>
      <c r="J56" s="19">
        <v>3</v>
      </c>
      <c r="K56" s="19">
        <v>4</v>
      </c>
      <c r="L56" s="19">
        <v>473</v>
      </c>
      <c r="M56" s="19">
        <v>0</v>
      </c>
      <c r="N56" s="19">
        <v>0</v>
      </c>
      <c r="O56" s="19">
        <v>0</v>
      </c>
      <c r="P56" s="19">
        <v>0</v>
      </c>
      <c r="Q56" s="19">
        <v>969</v>
      </c>
      <c r="R56" s="19">
        <v>0</v>
      </c>
      <c r="S56" s="19">
        <v>0</v>
      </c>
      <c r="T56" s="19">
        <v>0</v>
      </c>
      <c r="U56" s="19">
        <v>0</v>
      </c>
      <c r="V56" s="19">
        <v>20</v>
      </c>
      <c r="W56" s="222">
        <f t="shared" si="7"/>
        <v>15465</v>
      </c>
      <c r="X56" s="222">
        <f t="shared" si="8"/>
        <v>503</v>
      </c>
      <c r="Y56" s="222">
        <f t="shared" si="9"/>
        <v>15968</v>
      </c>
    </row>
    <row r="57" spans="1:25" ht="15" customHeight="1">
      <c r="A57" s="14">
        <v>47</v>
      </c>
      <c r="B57" s="16" t="s">
        <v>1159</v>
      </c>
      <c r="C57" s="19">
        <v>3</v>
      </c>
      <c r="D57" s="19">
        <v>0</v>
      </c>
      <c r="E57" s="19">
        <v>6</v>
      </c>
      <c r="F57" s="19">
        <v>0</v>
      </c>
      <c r="G57" s="19">
        <v>2206</v>
      </c>
      <c r="H57" s="19">
        <v>0</v>
      </c>
      <c r="I57" s="19">
        <v>0</v>
      </c>
      <c r="J57" s="19">
        <v>0</v>
      </c>
      <c r="K57" s="19">
        <v>0</v>
      </c>
      <c r="L57" s="19">
        <v>0</v>
      </c>
      <c r="M57" s="19">
        <v>0</v>
      </c>
      <c r="N57" s="19">
        <v>2</v>
      </c>
      <c r="O57" s="19">
        <v>0</v>
      </c>
      <c r="P57" s="19">
        <v>0</v>
      </c>
      <c r="Q57" s="19">
        <v>249</v>
      </c>
      <c r="R57" s="19">
        <v>0</v>
      </c>
      <c r="S57" s="19">
        <v>0</v>
      </c>
      <c r="T57" s="19">
        <v>0</v>
      </c>
      <c r="U57" s="19">
        <v>0</v>
      </c>
      <c r="V57" s="19">
        <v>0</v>
      </c>
      <c r="W57" s="222">
        <f t="shared" si="7"/>
        <v>2466</v>
      </c>
      <c r="X57" s="222">
        <f t="shared" si="8"/>
        <v>0</v>
      </c>
      <c r="Y57" s="222">
        <f t="shared" si="9"/>
        <v>2466</v>
      </c>
    </row>
    <row r="58" spans="1:25" ht="15" customHeight="1">
      <c r="A58" s="14">
        <v>48</v>
      </c>
      <c r="B58" s="16" t="s">
        <v>1160</v>
      </c>
      <c r="C58" s="19">
        <v>44</v>
      </c>
      <c r="D58" s="19">
        <v>174</v>
      </c>
      <c r="E58" s="19">
        <v>300</v>
      </c>
      <c r="F58" s="19">
        <v>78</v>
      </c>
      <c r="G58" s="19">
        <v>26416</v>
      </c>
      <c r="H58" s="19">
        <v>23</v>
      </c>
      <c r="I58" s="19">
        <v>48</v>
      </c>
      <c r="J58" s="19">
        <v>141</v>
      </c>
      <c r="K58" s="19">
        <v>40</v>
      </c>
      <c r="L58" s="19">
        <v>3792</v>
      </c>
      <c r="M58" s="19">
        <v>1</v>
      </c>
      <c r="N58" s="19">
        <v>0</v>
      </c>
      <c r="O58" s="19">
        <v>0</v>
      </c>
      <c r="P58" s="19">
        <v>2</v>
      </c>
      <c r="Q58" s="19">
        <v>1735</v>
      </c>
      <c r="R58" s="19">
        <v>0</v>
      </c>
      <c r="S58" s="19">
        <v>0</v>
      </c>
      <c r="T58" s="19">
        <v>0</v>
      </c>
      <c r="U58" s="19">
        <v>0</v>
      </c>
      <c r="V58" s="19">
        <v>150</v>
      </c>
      <c r="W58" s="222">
        <f t="shared" si="7"/>
        <v>28750</v>
      </c>
      <c r="X58" s="222">
        <f t="shared" si="8"/>
        <v>4194</v>
      </c>
      <c r="Y58" s="222">
        <f t="shared" si="9"/>
        <v>32944</v>
      </c>
    </row>
    <row r="59" spans="1:25" ht="15" customHeight="1">
      <c r="A59" s="14">
        <v>49</v>
      </c>
      <c r="B59" s="16" t="s">
        <v>1161</v>
      </c>
      <c r="C59" s="19">
        <v>0</v>
      </c>
      <c r="D59" s="19">
        <v>0</v>
      </c>
      <c r="E59" s="19">
        <v>9</v>
      </c>
      <c r="F59" s="19">
        <v>8</v>
      </c>
      <c r="G59" s="19">
        <v>1012</v>
      </c>
      <c r="H59" s="19">
        <v>0</v>
      </c>
      <c r="I59" s="19">
        <v>0</v>
      </c>
      <c r="J59" s="19">
        <v>0</v>
      </c>
      <c r="K59" s="19">
        <v>4</v>
      </c>
      <c r="L59" s="19">
        <v>113</v>
      </c>
      <c r="M59" s="19">
        <v>0</v>
      </c>
      <c r="N59" s="19">
        <v>0</v>
      </c>
      <c r="O59" s="19">
        <v>0</v>
      </c>
      <c r="P59" s="19">
        <v>0</v>
      </c>
      <c r="Q59" s="19">
        <v>72</v>
      </c>
      <c r="R59" s="19">
        <v>0</v>
      </c>
      <c r="S59" s="19">
        <v>0</v>
      </c>
      <c r="T59" s="19">
        <v>0</v>
      </c>
      <c r="U59" s="19">
        <v>0</v>
      </c>
      <c r="V59" s="19">
        <v>28</v>
      </c>
      <c r="W59" s="222">
        <f t="shared" si="7"/>
        <v>1101</v>
      </c>
      <c r="X59" s="222">
        <f t="shared" si="8"/>
        <v>145</v>
      </c>
      <c r="Y59" s="222">
        <f t="shared" si="9"/>
        <v>1246</v>
      </c>
    </row>
    <row r="60" spans="1:25" ht="15" customHeight="1">
      <c r="A60" s="14">
        <v>50</v>
      </c>
      <c r="B60" s="16" t="s">
        <v>1162</v>
      </c>
      <c r="C60" s="19">
        <v>0</v>
      </c>
      <c r="D60" s="19">
        <v>2</v>
      </c>
      <c r="E60" s="19">
        <v>39</v>
      </c>
      <c r="F60" s="19">
        <v>8</v>
      </c>
      <c r="G60" s="19">
        <v>3958</v>
      </c>
      <c r="H60" s="19">
        <v>1</v>
      </c>
      <c r="I60" s="19">
        <v>4</v>
      </c>
      <c r="J60" s="19">
        <v>3</v>
      </c>
      <c r="K60" s="19">
        <v>0</v>
      </c>
      <c r="L60" s="19">
        <v>135</v>
      </c>
      <c r="M60" s="19">
        <v>0</v>
      </c>
      <c r="N60" s="19">
        <v>0</v>
      </c>
      <c r="O60" s="19">
        <v>0</v>
      </c>
      <c r="P60" s="19">
        <v>0</v>
      </c>
      <c r="Q60" s="19">
        <v>471</v>
      </c>
      <c r="R60" s="19">
        <v>0</v>
      </c>
      <c r="S60" s="19">
        <v>0</v>
      </c>
      <c r="T60" s="19">
        <v>0</v>
      </c>
      <c r="U60" s="19">
        <v>0</v>
      </c>
      <c r="V60" s="19">
        <v>2</v>
      </c>
      <c r="W60" s="222">
        <f t="shared" si="7"/>
        <v>4478</v>
      </c>
      <c r="X60" s="222">
        <f t="shared" si="8"/>
        <v>145</v>
      </c>
      <c r="Y60" s="222">
        <f t="shared" si="9"/>
        <v>4623</v>
      </c>
    </row>
    <row r="61" spans="1:25" ht="15" customHeight="1">
      <c r="A61" s="14">
        <v>51</v>
      </c>
      <c r="B61" s="16" t="s">
        <v>1163</v>
      </c>
      <c r="C61" s="19">
        <v>11</v>
      </c>
      <c r="D61" s="19">
        <v>40</v>
      </c>
      <c r="E61" s="19">
        <v>117</v>
      </c>
      <c r="F61" s="19">
        <v>14</v>
      </c>
      <c r="G61" s="19">
        <v>7771</v>
      </c>
      <c r="H61" s="19">
        <v>1</v>
      </c>
      <c r="I61" s="19">
        <v>0</v>
      </c>
      <c r="J61" s="19">
        <v>9</v>
      </c>
      <c r="K61" s="19">
        <v>8</v>
      </c>
      <c r="L61" s="19">
        <v>40</v>
      </c>
      <c r="M61" s="19">
        <v>0</v>
      </c>
      <c r="N61" s="19">
        <v>0</v>
      </c>
      <c r="O61" s="19">
        <v>0</v>
      </c>
      <c r="P61" s="19">
        <v>2</v>
      </c>
      <c r="Q61" s="19">
        <v>318</v>
      </c>
      <c r="R61" s="19">
        <v>0</v>
      </c>
      <c r="S61" s="19">
        <v>0</v>
      </c>
      <c r="T61" s="19">
        <v>0</v>
      </c>
      <c r="U61" s="19">
        <v>0</v>
      </c>
      <c r="V61" s="19">
        <v>76</v>
      </c>
      <c r="W61" s="222">
        <f t="shared" si="7"/>
        <v>8273</v>
      </c>
      <c r="X61" s="222">
        <f t="shared" si="8"/>
        <v>134</v>
      </c>
      <c r="Y61" s="222">
        <f t="shared" si="9"/>
        <v>8407</v>
      </c>
    </row>
    <row r="62" spans="1:25" ht="15" customHeight="1">
      <c r="A62" s="14">
        <v>52</v>
      </c>
      <c r="B62" s="16" t="s">
        <v>1164</v>
      </c>
      <c r="C62" s="19">
        <v>14</v>
      </c>
      <c r="D62" s="19">
        <v>36</v>
      </c>
      <c r="E62" s="19">
        <v>63</v>
      </c>
      <c r="F62" s="19">
        <v>12</v>
      </c>
      <c r="G62" s="19">
        <v>8230</v>
      </c>
      <c r="H62" s="19">
        <v>3</v>
      </c>
      <c r="I62" s="19">
        <v>4</v>
      </c>
      <c r="J62" s="19">
        <v>18</v>
      </c>
      <c r="K62" s="19">
        <v>0</v>
      </c>
      <c r="L62" s="19">
        <v>615</v>
      </c>
      <c r="M62" s="19">
        <v>0</v>
      </c>
      <c r="N62" s="19">
        <v>0</v>
      </c>
      <c r="O62" s="19">
        <v>3</v>
      </c>
      <c r="P62" s="19">
        <v>0</v>
      </c>
      <c r="Q62" s="19">
        <v>524</v>
      </c>
      <c r="R62" s="19">
        <v>0</v>
      </c>
      <c r="S62" s="19">
        <v>0</v>
      </c>
      <c r="T62" s="19">
        <v>0</v>
      </c>
      <c r="U62" s="19">
        <v>0</v>
      </c>
      <c r="V62" s="19">
        <v>17</v>
      </c>
      <c r="W62" s="222">
        <f t="shared" si="7"/>
        <v>8882</v>
      </c>
      <c r="X62" s="222">
        <f t="shared" si="8"/>
        <v>657</v>
      </c>
      <c r="Y62" s="222">
        <f t="shared" si="9"/>
        <v>9539</v>
      </c>
    </row>
    <row r="63" spans="1:25" ht="15" customHeight="1">
      <c r="A63" s="14">
        <v>53</v>
      </c>
      <c r="B63" s="16" t="s">
        <v>1165</v>
      </c>
      <c r="C63" s="19">
        <v>5</v>
      </c>
      <c r="D63" s="19">
        <v>6</v>
      </c>
      <c r="E63" s="19">
        <v>78</v>
      </c>
      <c r="F63" s="19">
        <v>11</v>
      </c>
      <c r="G63" s="19">
        <v>4214</v>
      </c>
      <c r="H63" s="19">
        <v>1</v>
      </c>
      <c r="I63" s="19">
        <v>0</v>
      </c>
      <c r="J63" s="19">
        <v>3</v>
      </c>
      <c r="K63" s="19">
        <v>0</v>
      </c>
      <c r="L63" s="19">
        <v>166</v>
      </c>
      <c r="M63" s="19">
        <v>1</v>
      </c>
      <c r="N63" s="19">
        <v>0</v>
      </c>
      <c r="O63" s="19">
        <v>0</v>
      </c>
      <c r="P63" s="19">
        <v>1</v>
      </c>
      <c r="Q63" s="19">
        <v>506</v>
      </c>
      <c r="R63" s="19">
        <v>0</v>
      </c>
      <c r="S63" s="19">
        <v>0</v>
      </c>
      <c r="T63" s="19">
        <v>0</v>
      </c>
      <c r="U63" s="19">
        <v>0</v>
      </c>
      <c r="V63" s="19">
        <v>26</v>
      </c>
      <c r="W63" s="222">
        <f t="shared" si="7"/>
        <v>4822</v>
      </c>
      <c r="X63" s="222">
        <f t="shared" si="8"/>
        <v>196</v>
      </c>
      <c r="Y63" s="222">
        <f t="shared" si="9"/>
        <v>5018</v>
      </c>
    </row>
    <row r="64" spans="1:25" ht="15" customHeight="1">
      <c r="A64" s="14">
        <v>54</v>
      </c>
      <c r="B64" s="16" t="s">
        <v>1166</v>
      </c>
      <c r="C64" s="19">
        <v>248</v>
      </c>
      <c r="D64" s="19">
        <v>540</v>
      </c>
      <c r="E64" s="19">
        <v>1098</v>
      </c>
      <c r="F64" s="19">
        <v>235</v>
      </c>
      <c r="G64" s="19">
        <v>34359</v>
      </c>
      <c r="H64" s="19">
        <v>30</v>
      </c>
      <c r="I64" s="19">
        <v>80</v>
      </c>
      <c r="J64" s="19">
        <v>153</v>
      </c>
      <c r="K64" s="19">
        <v>44</v>
      </c>
      <c r="L64" s="19">
        <v>3376</v>
      </c>
      <c r="M64" s="19">
        <v>1</v>
      </c>
      <c r="N64" s="19">
        <v>0</v>
      </c>
      <c r="O64" s="19">
        <v>3</v>
      </c>
      <c r="P64" s="19">
        <v>1</v>
      </c>
      <c r="Q64" s="19">
        <v>1070</v>
      </c>
      <c r="R64" s="19">
        <v>0</v>
      </c>
      <c r="S64" s="19">
        <v>0</v>
      </c>
      <c r="T64" s="19">
        <v>0</v>
      </c>
      <c r="U64" s="19">
        <v>0</v>
      </c>
      <c r="V64" s="19">
        <v>79</v>
      </c>
      <c r="W64" s="222">
        <f t="shared" si="7"/>
        <v>37555</v>
      </c>
      <c r="X64" s="222">
        <f t="shared" si="8"/>
        <v>3762</v>
      </c>
      <c r="Y64" s="222">
        <f t="shared" si="9"/>
        <v>41317</v>
      </c>
    </row>
    <row r="65" spans="1:25" ht="15" customHeight="1">
      <c r="A65" s="14">
        <v>55</v>
      </c>
      <c r="B65" s="16" t="s">
        <v>1167</v>
      </c>
      <c r="C65" s="19">
        <v>16</v>
      </c>
      <c r="D65" s="19">
        <v>60</v>
      </c>
      <c r="E65" s="19">
        <v>234</v>
      </c>
      <c r="F65" s="19">
        <v>48</v>
      </c>
      <c r="G65" s="19">
        <v>19044</v>
      </c>
      <c r="H65" s="19">
        <v>0</v>
      </c>
      <c r="I65" s="19">
        <v>6</v>
      </c>
      <c r="J65" s="19">
        <v>21</v>
      </c>
      <c r="K65" s="19">
        <v>0</v>
      </c>
      <c r="L65" s="19">
        <v>538</v>
      </c>
      <c r="M65" s="19">
        <v>0</v>
      </c>
      <c r="N65" s="19">
        <v>0</v>
      </c>
      <c r="O65" s="19">
        <v>0</v>
      </c>
      <c r="P65" s="19">
        <v>0</v>
      </c>
      <c r="Q65" s="19">
        <v>1136</v>
      </c>
      <c r="R65" s="19">
        <v>0</v>
      </c>
      <c r="S65" s="19">
        <v>0</v>
      </c>
      <c r="T65" s="19">
        <v>0</v>
      </c>
      <c r="U65" s="19">
        <v>0</v>
      </c>
      <c r="V65" s="19">
        <v>20</v>
      </c>
      <c r="W65" s="222">
        <f t="shared" si="7"/>
        <v>20538</v>
      </c>
      <c r="X65" s="222">
        <f t="shared" si="8"/>
        <v>585</v>
      </c>
      <c r="Y65" s="222">
        <f t="shared" si="9"/>
        <v>21123</v>
      </c>
    </row>
    <row r="66" spans="1:25" ht="15" customHeight="1">
      <c r="A66" s="14">
        <v>56</v>
      </c>
      <c r="B66" s="16" t="s">
        <v>1168</v>
      </c>
      <c r="C66" s="19">
        <v>0</v>
      </c>
      <c r="D66" s="19">
        <v>12</v>
      </c>
      <c r="E66" s="19">
        <v>27</v>
      </c>
      <c r="F66" s="19">
        <v>8</v>
      </c>
      <c r="G66" s="19">
        <v>2222</v>
      </c>
      <c r="H66" s="19">
        <v>0</v>
      </c>
      <c r="I66" s="19">
        <v>0</v>
      </c>
      <c r="J66" s="19">
        <v>0</v>
      </c>
      <c r="K66" s="19">
        <v>0</v>
      </c>
      <c r="L66" s="19">
        <v>0</v>
      </c>
      <c r="M66" s="19">
        <v>0</v>
      </c>
      <c r="N66" s="19">
        <v>0</v>
      </c>
      <c r="O66" s="19">
        <v>0</v>
      </c>
      <c r="P66" s="19">
        <v>0</v>
      </c>
      <c r="Q66" s="19">
        <v>102</v>
      </c>
      <c r="R66" s="19">
        <v>0</v>
      </c>
      <c r="S66" s="19">
        <v>0</v>
      </c>
      <c r="T66" s="19">
        <v>0</v>
      </c>
      <c r="U66" s="19">
        <v>0</v>
      </c>
      <c r="V66" s="19">
        <v>0</v>
      </c>
      <c r="W66" s="222">
        <f t="shared" si="7"/>
        <v>2371</v>
      </c>
      <c r="X66" s="222">
        <f t="shared" si="8"/>
        <v>0</v>
      </c>
      <c r="Y66" s="222">
        <f t="shared" si="9"/>
        <v>2371</v>
      </c>
    </row>
    <row r="67" spans="1:25" ht="15" customHeight="1">
      <c r="A67" s="14">
        <v>57</v>
      </c>
      <c r="B67" s="16" t="s">
        <v>1169</v>
      </c>
      <c r="C67" s="19">
        <v>1</v>
      </c>
      <c r="D67" s="19">
        <v>4</v>
      </c>
      <c r="E67" s="19">
        <v>12</v>
      </c>
      <c r="F67" s="19">
        <v>4</v>
      </c>
      <c r="G67" s="19">
        <v>2592</v>
      </c>
      <c r="H67" s="19">
        <v>0</v>
      </c>
      <c r="I67" s="19">
        <v>2</v>
      </c>
      <c r="J67" s="19">
        <v>0</v>
      </c>
      <c r="K67" s="19">
        <v>4</v>
      </c>
      <c r="L67" s="19">
        <v>239</v>
      </c>
      <c r="M67" s="19">
        <v>0</v>
      </c>
      <c r="N67" s="19">
        <v>0</v>
      </c>
      <c r="O67" s="19">
        <v>0</v>
      </c>
      <c r="P67" s="19">
        <v>0</v>
      </c>
      <c r="Q67" s="19">
        <v>213</v>
      </c>
      <c r="R67" s="19">
        <v>0</v>
      </c>
      <c r="S67" s="19">
        <v>0</v>
      </c>
      <c r="T67" s="19">
        <v>0</v>
      </c>
      <c r="U67" s="19">
        <v>0</v>
      </c>
      <c r="V67" s="19">
        <v>0</v>
      </c>
      <c r="W67" s="222">
        <f t="shared" si="7"/>
        <v>2826</v>
      </c>
      <c r="X67" s="222">
        <f t="shared" si="8"/>
        <v>245</v>
      </c>
      <c r="Y67" s="222">
        <f t="shared" si="9"/>
        <v>3071</v>
      </c>
    </row>
    <row r="68" spans="1:25" ht="15" customHeight="1">
      <c r="A68" s="14">
        <v>58</v>
      </c>
      <c r="B68" s="16" t="s">
        <v>1170</v>
      </c>
      <c r="C68" s="19">
        <v>8</v>
      </c>
      <c r="D68" s="19">
        <v>52</v>
      </c>
      <c r="E68" s="19">
        <v>102</v>
      </c>
      <c r="F68" s="19">
        <v>44</v>
      </c>
      <c r="G68" s="19">
        <v>9940</v>
      </c>
      <c r="H68" s="19">
        <v>1</v>
      </c>
      <c r="I68" s="19">
        <v>2</v>
      </c>
      <c r="J68" s="19">
        <v>3</v>
      </c>
      <c r="K68" s="19">
        <v>0</v>
      </c>
      <c r="L68" s="19">
        <v>58</v>
      </c>
      <c r="M68" s="19">
        <v>0</v>
      </c>
      <c r="N68" s="19">
        <v>0</v>
      </c>
      <c r="O68" s="19">
        <v>0</v>
      </c>
      <c r="P68" s="19">
        <v>0</v>
      </c>
      <c r="Q68" s="19">
        <v>1058</v>
      </c>
      <c r="R68" s="19">
        <v>0</v>
      </c>
      <c r="S68" s="19">
        <v>0</v>
      </c>
      <c r="T68" s="19">
        <v>0</v>
      </c>
      <c r="U68" s="19">
        <v>0</v>
      </c>
      <c r="V68" s="19">
        <v>0</v>
      </c>
      <c r="W68" s="222">
        <f t="shared" si="7"/>
        <v>11204</v>
      </c>
      <c r="X68" s="222">
        <f t="shared" si="8"/>
        <v>64</v>
      </c>
      <c r="Y68" s="222">
        <f t="shared" si="9"/>
        <v>11268</v>
      </c>
    </row>
    <row r="69" spans="1:25" ht="15" customHeight="1">
      <c r="A69" s="14">
        <v>59</v>
      </c>
      <c r="B69" s="16" t="s">
        <v>1171</v>
      </c>
      <c r="C69" s="19">
        <v>387</v>
      </c>
      <c r="D69" s="19">
        <v>800</v>
      </c>
      <c r="E69" s="19">
        <v>1113</v>
      </c>
      <c r="F69" s="19">
        <v>488</v>
      </c>
      <c r="G69" s="19">
        <v>58693</v>
      </c>
      <c r="H69" s="19">
        <v>90</v>
      </c>
      <c r="I69" s="19">
        <v>214</v>
      </c>
      <c r="J69" s="19">
        <v>321</v>
      </c>
      <c r="K69" s="19">
        <v>172</v>
      </c>
      <c r="L69" s="19">
        <v>10656</v>
      </c>
      <c r="M69" s="19">
        <v>0</v>
      </c>
      <c r="N69" s="19">
        <v>0</v>
      </c>
      <c r="O69" s="19">
        <v>0</v>
      </c>
      <c r="P69" s="19">
        <v>0</v>
      </c>
      <c r="Q69" s="19">
        <v>1782</v>
      </c>
      <c r="R69" s="19">
        <v>0</v>
      </c>
      <c r="S69" s="19">
        <v>0</v>
      </c>
      <c r="T69" s="19">
        <v>0</v>
      </c>
      <c r="U69" s="19">
        <v>0</v>
      </c>
      <c r="V69" s="19">
        <v>182</v>
      </c>
      <c r="W69" s="222">
        <f t="shared" si="7"/>
        <v>63263</v>
      </c>
      <c r="X69" s="222">
        <f t="shared" si="8"/>
        <v>11635</v>
      </c>
      <c r="Y69" s="222">
        <f t="shared" si="9"/>
        <v>74898</v>
      </c>
    </row>
    <row r="70" spans="1:25" ht="15" customHeight="1">
      <c r="A70" s="14">
        <v>60</v>
      </c>
      <c r="B70" s="16" t="s">
        <v>1172</v>
      </c>
      <c r="C70" s="19">
        <v>6</v>
      </c>
      <c r="D70" s="19">
        <v>26</v>
      </c>
      <c r="E70" s="19">
        <v>63</v>
      </c>
      <c r="F70" s="19">
        <v>16</v>
      </c>
      <c r="G70" s="19">
        <v>5267</v>
      </c>
      <c r="H70" s="19">
        <v>0</v>
      </c>
      <c r="I70" s="19">
        <v>0</v>
      </c>
      <c r="J70" s="19">
        <v>3</v>
      </c>
      <c r="K70" s="19">
        <v>0</v>
      </c>
      <c r="L70" s="19">
        <v>15</v>
      </c>
      <c r="M70" s="19">
        <v>0</v>
      </c>
      <c r="N70" s="19">
        <v>0</v>
      </c>
      <c r="O70" s="19">
        <v>0</v>
      </c>
      <c r="P70" s="19">
        <v>0</v>
      </c>
      <c r="Q70" s="19">
        <v>786</v>
      </c>
      <c r="R70" s="19">
        <v>0</v>
      </c>
      <c r="S70" s="19">
        <v>0</v>
      </c>
      <c r="T70" s="19">
        <v>0</v>
      </c>
      <c r="U70" s="19">
        <v>0</v>
      </c>
      <c r="V70" s="19">
        <v>9</v>
      </c>
      <c r="W70" s="222">
        <f t="shared" si="7"/>
        <v>6164</v>
      </c>
      <c r="X70" s="222">
        <f t="shared" si="8"/>
        <v>27</v>
      </c>
      <c r="Y70" s="222">
        <f t="shared" si="9"/>
        <v>6191</v>
      </c>
    </row>
    <row r="71" spans="1:25" ht="15" customHeight="1">
      <c r="A71" s="14">
        <v>61</v>
      </c>
      <c r="B71" s="16" t="s">
        <v>1173</v>
      </c>
      <c r="C71" s="19">
        <v>0</v>
      </c>
      <c r="D71" s="19">
        <v>0</v>
      </c>
      <c r="E71" s="19">
        <v>9</v>
      </c>
      <c r="F71" s="19">
        <v>0</v>
      </c>
      <c r="G71" s="19">
        <v>3222</v>
      </c>
      <c r="H71" s="19">
        <v>0</v>
      </c>
      <c r="I71" s="19">
        <v>0</v>
      </c>
      <c r="J71" s="19">
        <v>0</v>
      </c>
      <c r="K71" s="19">
        <v>0</v>
      </c>
      <c r="L71" s="19">
        <v>216</v>
      </c>
      <c r="M71" s="19">
        <v>0</v>
      </c>
      <c r="N71" s="19">
        <v>0</v>
      </c>
      <c r="O71" s="19">
        <v>0</v>
      </c>
      <c r="P71" s="19">
        <v>0</v>
      </c>
      <c r="Q71" s="19">
        <v>376</v>
      </c>
      <c r="R71" s="19">
        <v>0</v>
      </c>
      <c r="S71" s="19">
        <v>0</v>
      </c>
      <c r="T71" s="19">
        <v>0</v>
      </c>
      <c r="U71" s="19">
        <v>0</v>
      </c>
      <c r="V71" s="19">
        <v>23</v>
      </c>
      <c r="W71" s="222">
        <f t="shared" si="7"/>
        <v>3607</v>
      </c>
      <c r="X71" s="222">
        <f t="shared" si="8"/>
        <v>239</v>
      </c>
      <c r="Y71" s="222">
        <f t="shared" si="9"/>
        <v>3846</v>
      </c>
    </row>
    <row r="72" spans="1:25" ht="15" customHeight="1">
      <c r="A72" s="14">
        <v>62</v>
      </c>
      <c r="B72" s="16" t="s">
        <v>1174</v>
      </c>
      <c r="C72" s="19">
        <v>0</v>
      </c>
      <c r="D72" s="19">
        <v>0</v>
      </c>
      <c r="E72" s="19">
        <v>3</v>
      </c>
      <c r="F72" s="19">
        <v>0</v>
      </c>
      <c r="G72" s="19">
        <v>177</v>
      </c>
      <c r="H72" s="19">
        <v>0</v>
      </c>
      <c r="I72" s="19">
        <v>0</v>
      </c>
      <c r="J72" s="19">
        <v>0</v>
      </c>
      <c r="K72" s="19">
        <v>0</v>
      </c>
      <c r="L72" s="19">
        <v>105</v>
      </c>
      <c r="M72" s="19">
        <v>0</v>
      </c>
      <c r="N72" s="19">
        <v>0</v>
      </c>
      <c r="O72" s="19">
        <v>0</v>
      </c>
      <c r="P72" s="19">
        <v>0</v>
      </c>
      <c r="Q72" s="19">
        <v>54</v>
      </c>
      <c r="R72" s="19">
        <v>0</v>
      </c>
      <c r="S72" s="19">
        <v>0</v>
      </c>
      <c r="T72" s="19">
        <v>0</v>
      </c>
      <c r="U72" s="19">
        <v>0</v>
      </c>
      <c r="V72" s="19">
        <v>0</v>
      </c>
      <c r="W72" s="222">
        <f t="shared" si="7"/>
        <v>234</v>
      </c>
      <c r="X72" s="222">
        <f t="shared" si="8"/>
        <v>105</v>
      </c>
      <c r="Y72" s="222">
        <f t="shared" si="9"/>
        <v>339</v>
      </c>
    </row>
    <row r="73" spans="1:25" ht="15" customHeight="1">
      <c r="A73" s="14">
        <v>63</v>
      </c>
      <c r="B73" s="16" t="s">
        <v>1175</v>
      </c>
      <c r="C73" s="19">
        <v>1</v>
      </c>
      <c r="D73" s="19">
        <v>12</v>
      </c>
      <c r="E73" s="19">
        <v>27</v>
      </c>
      <c r="F73" s="19">
        <v>16</v>
      </c>
      <c r="G73" s="19">
        <v>5610</v>
      </c>
      <c r="H73" s="19">
        <v>0</v>
      </c>
      <c r="I73" s="19">
        <v>0</v>
      </c>
      <c r="J73" s="19">
        <v>0</v>
      </c>
      <c r="K73" s="19">
        <v>0</v>
      </c>
      <c r="L73" s="19">
        <v>111</v>
      </c>
      <c r="M73" s="19">
        <v>0</v>
      </c>
      <c r="N73" s="19">
        <v>0</v>
      </c>
      <c r="O73" s="19">
        <v>0</v>
      </c>
      <c r="P73" s="19">
        <v>0</v>
      </c>
      <c r="Q73" s="19">
        <v>457</v>
      </c>
      <c r="R73" s="19">
        <v>0</v>
      </c>
      <c r="S73" s="19">
        <v>0</v>
      </c>
      <c r="T73" s="19">
        <v>0</v>
      </c>
      <c r="U73" s="19">
        <v>0</v>
      </c>
      <c r="V73" s="19">
        <v>0</v>
      </c>
      <c r="W73" s="222">
        <f t="shared" si="7"/>
        <v>6123</v>
      </c>
      <c r="X73" s="222">
        <f t="shared" si="8"/>
        <v>111</v>
      </c>
      <c r="Y73" s="222">
        <f t="shared" si="9"/>
        <v>6234</v>
      </c>
    </row>
    <row r="74" spans="1:25" ht="15" customHeight="1">
      <c r="A74" s="14">
        <v>64</v>
      </c>
      <c r="B74" s="16" t="s">
        <v>1176</v>
      </c>
      <c r="C74" s="19">
        <v>7</v>
      </c>
      <c r="D74" s="19">
        <v>62</v>
      </c>
      <c r="E74" s="19">
        <v>246</v>
      </c>
      <c r="F74" s="19">
        <v>40</v>
      </c>
      <c r="G74" s="19">
        <v>14614</v>
      </c>
      <c r="H74" s="19">
        <v>2</v>
      </c>
      <c r="I74" s="19">
        <v>20</v>
      </c>
      <c r="J74" s="19">
        <v>48</v>
      </c>
      <c r="K74" s="19">
        <v>8</v>
      </c>
      <c r="L74" s="19">
        <v>1989</v>
      </c>
      <c r="M74" s="19">
        <v>0</v>
      </c>
      <c r="N74" s="19">
        <v>0</v>
      </c>
      <c r="O74" s="19">
        <v>0</v>
      </c>
      <c r="P74" s="19">
        <v>0</v>
      </c>
      <c r="Q74" s="19">
        <v>563</v>
      </c>
      <c r="R74" s="19">
        <v>0</v>
      </c>
      <c r="S74" s="19">
        <v>0</v>
      </c>
      <c r="T74" s="19">
        <v>0</v>
      </c>
      <c r="U74" s="19">
        <v>0</v>
      </c>
      <c r="V74" s="19">
        <v>81</v>
      </c>
      <c r="W74" s="222">
        <f t="shared" si="7"/>
        <v>15532</v>
      </c>
      <c r="X74" s="222">
        <f t="shared" si="8"/>
        <v>2148</v>
      </c>
      <c r="Y74" s="222">
        <f t="shared" si="9"/>
        <v>17680</v>
      </c>
    </row>
    <row r="75" spans="1:25" ht="15" customHeight="1">
      <c r="A75" s="14">
        <v>65</v>
      </c>
      <c r="B75" s="16" t="s">
        <v>1177</v>
      </c>
      <c r="C75" s="19">
        <v>1</v>
      </c>
      <c r="D75" s="19">
        <v>2</v>
      </c>
      <c r="E75" s="19">
        <v>12</v>
      </c>
      <c r="F75" s="19">
        <v>8</v>
      </c>
      <c r="G75" s="19">
        <v>2948</v>
      </c>
      <c r="H75" s="19">
        <v>0</v>
      </c>
      <c r="I75" s="19">
        <v>0</v>
      </c>
      <c r="J75" s="19">
        <v>0</v>
      </c>
      <c r="K75" s="19">
        <v>0</v>
      </c>
      <c r="L75" s="19">
        <v>0</v>
      </c>
      <c r="M75" s="19">
        <v>0</v>
      </c>
      <c r="N75" s="19">
        <v>0</v>
      </c>
      <c r="O75" s="19">
        <v>0</v>
      </c>
      <c r="P75" s="19">
        <v>0</v>
      </c>
      <c r="Q75" s="19">
        <v>238</v>
      </c>
      <c r="R75" s="19">
        <v>0</v>
      </c>
      <c r="S75" s="19">
        <v>0</v>
      </c>
      <c r="T75" s="19">
        <v>0</v>
      </c>
      <c r="U75" s="19">
        <v>0</v>
      </c>
      <c r="V75" s="19">
        <v>0</v>
      </c>
      <c r="W75" s="222">
        <f t="shared" si="7"/>
        <v>3209</v>
      </c>
      <c r="X75" s="222">
        <f t="shared" si="8"/>
        <v>0</v>
      </c>
      <c r="Y75" s="222">
        <f t="shared" si="9"/>
        <v>3209</v>
      </c>
    </row>
    <row r="76" spans="1:25" ht="15" customHeight="1">
      <c r="A76" s="14">
        <v>66</v>
      </c>
      <c r="B76" s="16" t="s">
        <v>1178</v>
      </c>
      <c r="C76" s="19">
        <v>1</v>
      </c>
      <c r="D76" s="19">
        <v>28</v>
      </c>
      <c r="E76" s="19">
        <v>93</v>
      </c>
      <c r="F76" s="19">
        <v>20</v>
      </c>
      <c r="G76" s="19">
        <v>5551</v>
      </c>
      <c r="H76" s="19">
        <v>0</v>
      </c>
      <c r="I76" s="19">
        <v>0</v>
      </c>
      <c r="J76" s="19">
        <v>0</v>
      </c>
      <c r="K76" s="19">
        <v>4</v>
      </c>
      <c r="L76" s="19">
        <v>122</v>
      </c>
      <c r="M76" s="19">
        <v>0</v>
      </c>
      <c r="N76" s="19">
        <v>0</v>
      </c>
      <c r="O76" s="19">
        <v>0</v>
      </c>
      <c r="P76" s="19">
        <v>0</v>
      </c>
      <c r="Q76" s="19">
        <v>714</v>
      </c>
      <c r="R76" s="19">
        <v>0</v>
      </c>
      <c r="S76" s="19">
        <v>0</v>
      </c>
      <c r="T76" s="19">
        <v>0</v>
      </c>
      <c r="U76" s="19">
        <v>0</v>
      </c>
      <c r="V76" s="19">
        <v>22</v>
      </c>
      <c r="W76" s="222">
        <f t="shared" si="7"/>
        <v>6407</v>
      </c>
      <c r="X76" s="222">
        <f t="shared" si="8"/>
        <v>148</v>
      </c>
      <c r="Y76" s="222">
        <f t="shared" si="9"/>
        <v>6555</v>
      </c>
    </row>
    <row r="77" spans="1:25" ht="15" customHeight="1">
      <c r="A77" s="14">
        <v>67</v>
      </c>
      <c r="B77" s="16" t="s">
        <v>1179</v>
      </c>
      <c r="C77" s="19">
        <v>156</v>
      </c>
      <c r="D77" s="19">
        <v>278</v>
      </c>
      <c r="E77" s="19">
        <v>798</v>
      </c>
      <c r="F77" s="19">
        <v>343</v>
      </c>
      <c r="G77" s="19">
        <v>59780</v>
      </c>
      <c r="H77" s="19">
        <v>5</v>
      </c>
      <c r="I77" s="19">
        <v>8</v>
      </c>
      <c r="J77" s="19">
        <v>18</v>
      </c>
      <c r="K77" s="19">
        <v>12</v>
      </c>
      <c r="L77" s="19">
        <v>663</v>
      </c>
      <c r="M77" s="19">
        <v>0</v>
      </c>
      <c r="N77" s="19">
        <v>2</v>
      </c>
      <c r="O77" s="19">
        <v>0</v>
      </c>
      <c r="P77" s="19">
        <v>1</v>
      </c>
      <c r="Q77" s="19">
        <v>1599</v>
      </c>
      <c r="R77" s="19">
        <v>0</v>
      </c>
      <c r="S77" s="19">
        <v>0</v>
      </c>
      <c r="T77" s="19">
        <v>0</v>
      </c>
      <c r="U77" s="19">
        <v>0</v>
      </c>
      <c r="V77" s="19">
        <v>24</v>
      </c>
      <c r="W77" s="222">
        <f t="shared" si="7"/>
        <v>62957</v>
      </c>
      <c r="X77" s="222">
        <f t="shared" si="8"/>
        <v>730</v>
      </c>
      <c r="Y77" s="222">
        <f t="shared" si="9"/>
        <v>63687</v>
      </c>
    </row>
    <row r="78" spans="1:25" ht="15" customHeight="1">
      <c r="A78" s="14">
        <v>68</v>
      </c>
      <c r="B78" s="16" t="s">
        <v>1180</v>
      </c>
      <c r="C78" s="19">
        <v>13</v>
      </c>
      <c r="D78" s="19">
        <v>42</v>
      </c>
      <c r="E78" s="19">
        <v>114</v>
      </c>
      <c r="F78" s="19">
        <v>44</v>
      </c>
      <c r="G78" s="19">
        <v>8312</v>
      </c>
      <c r="H78" s="19">
        <v>1</v>
      </c>
      <c r="I78" s="19">
        <v>0</v>
      </c>
      <c r="J78" s="19">
        <v>6</v>
      </c>
      <c r="K78" s="19">
        <v>8</v>
      </c>
      <c r="L78" s="19">
        <v>244</v>
      </c>
      <c r="M78" s="19">
        <v>0</v>
      </c>
      <c r="N78" s="19">
        <v>0</v>
      </c>
      <c r="O78" s="19">
        <v>0</v>
      </c>
      <c r="P78" s="19">
        <v>0</v>
      </c>
      <c r="Q78" s="19">
        <v>390</v>
      </c>
      <c r="R78" s="19">
        <v>0</v>
      </c>
      <c r="S78" s="19">
        <v>0</v>
      </c>
      <c r="T78" s="19">
        <v>0</v>
      </c>
      <c r="U78" s="19">
        <v>0</v>
      </c>
      <c r="V78" s="19">
        <v>2</v>
      </c>
      <c r="W78" s="222">
        <f t="shared" si="7"/>
        <v>8915</v>
      </c>
      <c r="X78" s="222">
        <f t="shared" si="8"/>
        <v>261</v>
      </c>
      <c r="Y78" s="222">
        <f t="shared" si="9"/>
        <v>9176</v>
      </c>
    </row>
    <row r="79" spans="1:25" ht="15" customHeight="1">
      <c r="A79" s="14">
        <v>69</v>
      </c>
      <c r="B79" s="16" t="s">
        <v>1181</v>
      </c>
      <c r="C79" s="19">
        <v>0</v>
      </c>
      <c r="D79" s="19">
        <v>0</v>
      </c>
      <c r="E79" s="19">
        <v>0</v>
      </c>
      <c r="F79" s="19">
        <v>0</v>
      </c>
      <c r="G79" s="19">
        <v>626</v>
      </c>
      <c r="H79" s="19">
        <v>0</v>
      </c>
      <c r="I79" s="19">
        <v>0</v>
      </c>
      <c r="J79" s="19">
        <v>0</v>
      </c>
      <c r="K79" s="19">
        <v>0</v>
      </c>
      <c r="L79" s="19">
        <v>58</v>
      </c>
      <c r="M79" s="19">
        <v>0</v>
      </c>
      <c r="N79" s="19">
        <v>0</v>
      </c>
      <c r="O79" s="19">
        <v>0</v>
      </c>
      <c r="P79" s="19">
        <v>0</v>
      </c>
      <c r="Q79" s="19">
        <v>38</v>
      </c>
      <c r="R79" s="19">
        <v>0</v>
      </c>
      <c r="S79" s="19">
        <v>0</v>
      </c>
      <c r="T79" s="19">
        <v>0</v>
      </c>
      <c r="U79" s="19">
        <v>0</v>
      </c>
      <c r="V79" s="19">
        <v>0</v>
      </c>
      <c r="W79" s="222">
        <f t="shared" si="7"/>
        <v>664</v>
      </c>
      <c r="X79" s="222">
        <f t="shared" si="8"/>
        <v>58</v>
      </c>
      <c r="Y79" s="222">
        <f t="shared" si="9"/>
        <v>722</v>
      </c>
    </row>
    <row r="80" spans="1:25" ht="15" customHeight="1">
      <c r="A80" s="14">
        <v>70</v>
      </c>
      <c r="B80" s="16" t="s">
        <v>1182</v>
      </c>
      <c r="C80" s="19">
        <v>32</v>
      </c>
      <c r="D80" s="19">
        <v>76</v>
      </c>
      <c r="E80" s="19">
        <v>147</v>
      </c>
      <c r="F80" s="19">
        <v>36</v>
      </c>
      <c r="G80" s="19">
        <v>14500</v>
      </c>
      <c r="H80" s="19">
        <v>22</v>
      </c>
      <c r="I80" s="19">
        <v>50</v>
      </c>
      <c r="J80" s="19">
        <v>93</v>
      </c>
      <c r="K80" s="19">
        <v>32</v>
      </c>
      <c r="L80" s="19">
        <v>6367</v>
      </c>
      <c r="M80" s="19">
        <v>0</v>
      </c>
      <c r="N80" s="19">
        <v>0</v>
      </c>
      <c r="O80" s="19">
        <v>0</v>
      </c>
      <c r="P80" s="19">
        <v>0</v>
      </c>
      <c r="Q80" s="19">
        <v>572</v>
      </c>
      <c r="R80" s="19">
        <v>0</v>
      </c>
      <c r="S80" s="19">
        <v>0</v>
      </c>
      <c r="T80" s="19">
        <v>0</v>
      </c>
      <c r="U80" s="19">
        <v>0</v>
      </c>
      <c r="V80" s="19">
        <v>225</v>
      </c>
      <c r="W80" s="222">
        <f t="shared" si="7"/>
        <v>15363</v>
      </c>
      <c r="X80" s="222">
        <f t="shared" si="8"/>
        <v>6789</v>
      </c>
      <c r="Y80" s="222">
        <f t="shared" si="9"/>
        <v>22152</v>
      </c>
    </row>
    <row r="81" spans="1:25" ht="15" customHeight="1">
      <c r="A81" s="14">
        <v>71</v>
      </c>
      <c r="B81" s="16" t="s">
        <v>1183</v>
      </c>
      <c r="C81" s="19">
        <v>13</v>
      </c>
      <c r="D81" s="19">
        <v>90</v>
      </c>
      <c r="E81" s="19">
        <v>102</v>
      </c>
      <c r="F81" s="19">
        <v>72</v>
      </c>
      <c r="G81" s="19">
        <v>8238</v>
      </c>
      <c r="H81" s="19">
        <v>3</v>
      </c>
      <c r="I81" s="19">
        <v>0</v>
      </c>
      <c r="J81" s="19">
        <v>9</v>
      </c>
      <c r="K81" s="19">
        <v>4</v>
      </c>
      <c r="L81" s="19">
        <v>160</v>
      </c>
      <c r="M81" s="19">
        <v>0</v>
      </c>
      <c r="N81" s="19">
        <v>0</v>
      </c>
      <c r="O81" s="19">
        <v>0</v>
      </c>
      <c r="P81" s="19">
        <v>0</v>
      </c>
      <c r="Q81" s="19">
        <v>517</v>
      </c>
      <c r="R81" s="19">
        <v>0</v>
      </c>
      <c r="S81" s="19">
        <v>0</v>
      </c>
      <c r="T81" s="19">
        <v>3</v>
      </c>
      <c r="U81" s="19">
        <v>0</v>
      </c>
      <c r="V81" s="19">
        <v>6</v>
      </c>
      <c r="W81" s="222">
        <f t="shared" si="7"/>
        <v>9032</v>
      </c>
      <c r="X81" s="222">
        <f t="shared" si="8"/>
        <v>185</v>
      </c>
      <c r="Y81" s="222">
        <f t="shared" si="9"/>
        <v>9217</v>
      </c>
    </row>
    <row r="82" spans="1:25" ht="15" customHeight="1">
      <c r="A82" s="14">
        <v>72</v>
      </c>
      <c r="B82" s="16" t="s">
        <v>1184</v>
      </c>
      <c r="C82" s="19">
        <v>0</v>
      </c>
      <c r="D82" s="19">
        <v>6</v>
      </c>
      <c r="E82" s="19">
        <v>9</v>
      </c>
      <c r="F82" s="19">
        <v>0</v>
      </c>
      <c r="G82" s="19">
        <v>4121</v>
      </c>
      <c r="H82" s="19">
        <v>0</v>
      </c>
      <c r="I82" s="19">
        <v>0</v>
      </c>
      <c r="J82" s="19">
        <v>0</v>
      </c>
      <c r="K82" s="19">
        <v>0</v>
      </c>
      <c r="L82" s="19">
        <v>0</v>
      </c>
      <c r="M82" s="19">
        <v>0</v>
      </c>
      <c r="N82" s="19">
        <v>0</v>
      </c>
      <c r="O82" s="19">
        <v>0</v>
      </c>
      <c r="P82" s="19">
        <v>0</v>
      </c>
      <c r="Q82" s="19">
        <v>227</v>
      </c>
      <c r="R82" s="19">
        <v>0</v>
      </c>
      <c r="S82" s="19">
        <v>0</v>
      </c>
      <c r="T82" s="19">
        <v>0</v>
      </c>
      <c r="U82" s="19">
        <v>0</v>
      </c>
      <c r="V82" s="19">
        <v>0</v>
      </c>
      <c r="W82" s="222">
        <f t="shared" si="7"/>
        <v>4363</v>
      </c>
      <c r="X82" s="222">
        <f t="shared" si="8"/>
        <v>0</v>
      </c>
      <c r="Y82" s="222">
        <f t="shared" si="9"/>
        <v>4363</v>
      </c>
    </row>
    <row r="83" spans="1:25" ht="15" customHeight="1">
      <c r="A83" s="14">
        <v>73</v>
      </c>
      <c r="B83" s="16" t="s">
        <v>1185</v>
      </c>
      <c r="C83" s="19">
        <v>0</v>
      </c>
      <c r="D83" s="19">
        <v>0</v>
      </c>
      <c r="E83" s="19">
        <v>0</v>
      </c>
      <c r="F83" s="19">
        <v>0</v>
      </c>
      <c r="G83" s="19">
        <v>1074</v>
      </c>
      <c r="H83" s="19">
        <v>0</v>
      </c>
      <c r="I83" s="19">
        <v>0</v>
      </c>
      <c r="J83" s="19">
        <v>0</v>
      </c>
      <c r="K83" s="19">
        <v>0</v>
      </c>
      <c r="L83" s="19">
        <v>0</v>
      </c>
      <c r="M83" s="19">
        <v>0</v>
      </c>
      <c r="N83" s="19">
        <v>0</v>
      </c>
      <c r="O83" s="19">
        <v>0</v>
      </c>
      <c r="P83" s="19">
        <v>0</v>
      </c>
      <c r="Q83" s="19">
        <v>173</v>
      </c>
      <c r="R83" s="19">
        <v>0</v>
      </c>
      <c r="S83" s="19">
        <v>0</v>
      </c>
      <c r="T83" s="19">
        <v>0</v>
      </c>
      <c r="U83" s="19">
        <v>0</v>
      </c>
      <c r="V83" s="19">
        <v>0</v>
      </c>
      <c r="W83" s="222">
        <f t="shared" si="7"/>
        <v>1247</v>
      </c>
      <c r="X83" s="222">
        <f t="shared" si="8"/>
        <v>0</v>
      </c>
      <c r="Y83" s="222">
        <f t="shared" si="9"/>
        <v>1247</v>
      </c>
    </row>
    <row r="84" spans="1:25" ht="15" customHeight="1">
      <c r="A84" s="14">
        <v>74</v>
      </c>
      <c r="B84" s="16" t="s">
        <v>1186</v>
      </c>
      <c r="C84" s="19">
        <v>24</v>
      </c>
      <c r="D84" s="19">
        <v>62</v>
      </c>
      <c r="E84" s="19">
        <v>117</v>
      </c>
      <c r="F84" s="19">
        <v>66</v>
      </c>
      <c r="G84" s="19">
        <v>8865</v>
      </c>
      <c r="H84" s="19">
        <v>1</v>
      </c>
      <c r="I84" s="19">
        <v>2</v>
      </c>
      <c r="J84" s="19">
        <v>12</v>
      </c>
      <c r="K84" s="19">
        <v>4</v>
      </c>
      <c r="L84" s="19">
        <v>476</v>
      </c>
      <c r="M84" s="19">
        <v>0</v>
      </c>
      <c r="N84" s="19">
        <v>0</v>
      </c>
      <c r="O84" s="19">
        <v>0</v>
      </c>
      <c r="P84" s="19">
        <v>2</v>
      </c>
      <c r="Q84" s="19">
        <v>292</v>
      </c>
      <c r="R84" s="19">
        <v>0</v>
      </c>
      <c r="S84" s="19">
        <v>0</v>
      </c>
      <c r="T84" s="19">
        <v>0</v>
      </c>
      <c r="U84" s="19">
        <v>0</v>
      </c>
      <c r="V84" s="19">
        <v>12</v>
      </c>
      <c r="W84" s="222">
        <f t="shared" si="7"/>
        <v>9428</v>
      </c>
      <c r="X84" s="222">
        <f t="shared" si="8"/>
        <v>507</v>
      </c>
      <c r="Y84" s="222">
        <f t="shared" si="9"/>
        <v>9935</v>
      </c>
    </row>
    <row r="85" spans="1:25" ht="15" customHeight="1">
      <c r="A85" s="14">
        <v>75</v>
      </c>
      <c r="B85" s="16" t="s">
        <v>1187</v>
      </c>
      <c r="C85" s="19">
        <v>1</v>
      </c>
      <c r="D85" s="19">
        <v>0</v>
      </c>
      <c r="E85" s="19">
        <v>0</v>
      </c>
      <c r="F85" s="19">
        <v>0</v>
      </c>
      <c r="G85" s="19">
        <v>664</v>
      </c>
      <c r="H85" s="19">
        <v>0</v>
      </c>
      <c r="I85" s="19">
        <v>0</v>
      </c>
      <c r="J85" s="19">
        <v>0</v>
      </c>
      <c r="K85" s="19">
        <v>0</v>
      </c>
      <c r="L85" s="19">
        <v>0</v>
      </c>
      <c r="M85" s="19">
        <v>0</v>
      </c>
      <c r="N85" s="19">
        <v>0</v>
      </c>
      <c r="O85" s="19">
        <v>0</v>
      </c>
      <c r="P85" s="19">
        <v>0</v>
      </c>
      <c r="Q85" s="19">
        <v>32</v>
      </c>
      <c r="R85" s="19">
        <v>0</v>
      </c>
      <c r="S85" s="19">
        <v>0</v>
      </c>
      <c r="T85" s="19">
        <v>0</v>
      </c>
      <c r="U85" s="19">
        <v>0</v>
      </c>
      <c r="V85" s="19">
        <v>0</v>
      </c>
      <c r="W85" s="222">
        <f t="shared" si="7"/>
        <v>697</v>
      </c>
      <c r="X85" s="222">
        <f t="shared" si="8"/>
        <v>0</v>
      </c>
      <c r="Y85" s="222">
        <f t="shared" si="9"/>
        <v>697</v>
      </c>
    </row>
    <row r="86" spans="1:25" ht="15" customHeight="1">
      <c r="A86" s="14">
        <v>76</v>
      </c>
      <c r="B86" s="16" t="s">
        <v>1188</v>
      </c>
      <c r="C86" s="19">
        <v>0</v>
      </c>
      <c r="D86" s="19">
        <v>0</v>
      </c>
      <c r="E86" s="19">
        <v>3</v>
      </c>
      <c r="F86" s="19">
        <v>0</v>
      </c>
      <c r="G86" s="19">
        <v>1093</v>
      </c>
      <c r="H86" s="19">
        <v>0</v>
      </c>
      <c r="I86" s="19">
        <v>0</v>
      </c>
      <c r="J86" s="19">
        <v>0</v>
      </c>
      <c r="K86" s="19">
        <v>0</v>
      </c>
      <c r="L86" s="19">
        <v>27</v>
      </c>
      <c r="M86" s="19">
        <v>0</v>
      </c>
      <c r="N86" s="19">
        <v>0</v>
      </c>
      <c r="O86" s="19">
        <v>0</v>
      </c>
      <c r="P86" s="19">
        <v>0</v>
      </c>
      <c r="Q86" s="19">
        <v>43</v>
      </c>
      <c r="R86" s="19">
        <v>0</v>
      </c>
      <c r="S86" s="19">
        <v>0</v>
      </c>
      <c r="T86" s="19">
        <v>0</v>
      </c>
      <c r="U86" s="19">
        <v>0</v>
      </c>
      <c r="V86" s="19">
        <v>0</v>
      </c>
      <c r="W86" s="222">
        <f t="shared" si="7"/>
        <v>1139</v>
      </c>
      <c r="X86" s="222">
        <f t="shared" si="8"/>
        <v>27</v>
      </c>
      <c r="Y86" s="222">
        <f t="shared" si="9"/>
        <v>1166</v>
      </c>
    </row>
    <row r="87" spans="1:25" ht="15" customHeight="1">
      <c r="A87" s="14">
        <v>77</v>
      </c>
      <c r="B87" s="16" t="s">
        <v>1189</v>
      </c>
      <c r="C87" s="19">
        <v>35</v>
      </c>
      <c r="D87" s="19">
        <v>169</v>
      </c>
      <c r="E87" s="19">
        <v>318</v>
      </c>
      <c r="F87" s="19">
        <v>108</v>
      </c>
      <c r="G87" s="19">
        <v>10619</v>
      </c>
      <c r="H87" s="19">
        <v>5</v>
      </c>
      <c r="I87" s="19">
        <v>18</v>
      </c>
      <c r="J87" s="19">
        <v>30</v>
      </c>
      <c r="K87" s="19">
        <v>4</v>
      </c>
      <c r="L87" s="19">
        <v>757</v>
      </c>
      <c r="M87" s="19">
        <v>0</v>
      </c>
      <c r="N87" s="19">
        <v>1</v>
      </c>
      <c r="O87" s="19">
        <v>0</v>
      </c>
      <c r="P87" s="19">
        <v>0</v>
      </c>
      <c r="Q87" s="19">
        <v>509</v>
      </c>
      <c r="R87" s="19">
        <v>0</v>
      </c>
      <c r="S87" s="19">
        <v>0</v>
      </c>
      <c r="T87" s="19">
        <v>0</v>
      </c>
      <c r="U87" s="19">
        <v>0</v>
      </c>
      <c r="V87" s="19">
        <v>8</v>
      </c>
      <c r="W87" s="222">
        <f t="shared" si="7"/>
        <v>11759</v>
      </c>
      <c r="X87" s="222">
        <f t="shared" si="8"/>
        <v>822</v>
      </c>
      <c r="Y87" s="222">
        <f t="shared" si="9"/>
        <v>12581</v>
      </c>
    </row>
    <row r="88" spans="1:25" ht="15" customHeight="1">
      <c r="A88" s="14">
        <v>78</v>
      </c>
      <c r="B88" s="16" t="s">
        <v>1190</v>
      </c>
      <c r="C88" s="19">
        <v>28</v>
      </c>
      <c r="D88" s="19">
        <v>136</v>
      </c>
      <c r="E88" s="19">
        <v>358</v>
      </c>
      <c r="F88" s="19">
        <v>203</v>
      </c>
      <c r="G88" s="19">
        <v>26300</v>
      </c>
      <c r="H88" s="19">
        <v>1</v>
      </c>
      <c r="I88" s="19">
        <v>4</v>
      </c>
      <c r="J88" s="19">
        <v>3</v>
      </c>
      <c r="K88" s="19">
        <v>0</v>
      </c>
      <c r="L88" s="19">
        <v>1159</v>
      </c>
      <c r="M88" s="19">
        <v>0</v>
      </c>
      <c r="N88" s="19">
        <v>0</v>
      </c>
      <c r="O88" s="19">
        <v>2</v>
      </c>
      <c r="P88" s="19">
        <v>1</v>
      </c>
      <c r="Q88" s="19">
        <v>687</v>
      </c>
      <c r="R88" s="19">
        <v>0</v>
      </c>
      <c r="S88" s="19">
        <v>0</v>
      </c>
      <c r="T88" s="19">
        <v>0</v>
      </c>
      <c r="U88" s="19">
        <v>0</v>
      </c>
      <c r="V88" s="19">
        <v>49</v>
      </c>
      <c r="W88" s="222">
        <f t="shared" si="7"/>
        <v>27715</v>
      </c>
      <c r="X88" s="222">
        <f t="shared" si="8"/>
        <v>1216</v>
      </c>
      <c r="Y88" s="222">
        <f t="shared" si="9"/>
        <v>28931</v>
      </c>
    </row>
    <row r="89" spans="1:25" ht="15" customHeight="1">
      <c r="A89" s="14">
        <v>79</v>
      </c>
      <c r="B89" s="16" t="s">
        <v>1191</v>
      </c>
      <c r="C89" s="19">
        <v>0</v>
      </c>
      <c r="D89" s="19">
        <v>2</v>
      </c>
      <c r="E89" s="19">
        <v>3</v>
      </c>
      <c r="F89" s="19">
        <v>0</v>
      </c>
      <c r="G89" s="19">
        <v>394</v>
      </c>
      <c r="H89" s="19">
        <v>0</v>
      </c>
      <c r="I89" s="19">
        <v>0</v>
      </c>
      <c r="J89" s="19">
        <v>0</v>
      </c>
      <c r="K89" s="19">
        <v>0</v>
      </c>
      <c r="L89" s="19">
        <v>0</v>
      </c>
      <c r="M89" s="19">
        <v>0</v>
      </c>
      <c r="N89" s="19">
        <v>0</v>
      </c>
      <c r="O89" s="19">
        <v>0</v>
      </c>
      <c r="P89" s="19">
        <v>0</v>
      </c>
      <c r="Q89" s="19">
        <v>456</v>
      </c>
      <c r="R89" s="19">
        <v>0</v>
      </c>
      <c r="S89" s="19">
        <v>0</v>
      </c>
      <c r="T89" s="19">
        <v>0</v>
      </c>
      <c r="U89" s="19">
        <v>0</v>
      </c>
      <c r="V89" s="19">
        <v>0</v>
      </c>
      <c r="W89" s="222">
        <f t="shared" si="7"/>
        <v>855</v>
      </c>
      <c r="X89" s="222">
        <f t="shared" si="8"/>
        <v>0</v>
      </c>
      <c r="Y89" s="222">
        <f t="shared" si="9"/>
        <v>855</v>
      </c>
    </row>
    <row r="90" spans="1:25" ht="15" customHeight="1">
      <c r="A90" s="14">
        <v>80</v>
      </c>
      <c r="B90" s="16" t="s">
        <v>1192</v>
      </c>
      <c r="C90" s="19">
        <v>4</v>
      </c>
      <c r="D90" s="19">
        <v>50</v>
      </c>
      <c r="E90" s="19">
        <v>96</v>
      </c>
      <c r="F90" s="19">
        <v>20</v>
      </c>
      <c r="G90" s="19">
        <v>13222</v>
      </c>
      <c r="H90" s="19">
        <v>0</v>
      </c>
      <c r="I90" s="19">
        <v>0</v>
      </c>
      <c r="J90" s="19">
        <v>3</v>
      </c>
      <c r="K90" s="19">
        <v>0</v>
      </c>
      <c r="L90" s="19">
        <v>47</v>
      </c>
      <c r="M90" s="19">
        <v>0</v>
      </c>
      <c r="N90" s="19">
        <v>0</v>
      </c>
      <c r="O90" s="19">
        <v>0</v>
      </c>
      <c r="P90" s="19">
        <v>0</v>
      </c>
      <c r="Q90" s="19">
        <v>426</v>
      </c>
      <c r="R90" s="19">
        <v>0</v>
      </c>
      <c r="S90" s="19">
        <v>0</v>
      </c>
      <c r="T90" s="19">
        <v>0</v>
      </c>
      <c r="U90" s="19">
        <v>0</v>
      </c>
      <c r="V90" s="19">
        <v>0</v>
      </c>
      <c r="W90" s="222">
        <f t="shared" si="7"/>
        <v>13818</v>
      </c>
      <c r="X90" s="222">
        <f t="shared" si="8"/>
        <v>50</v>
      </c>
      <c r="Y90" s="222">
        <f t="shared" si="9"/>
        <v>13868</v>
      </c>
    </row>
    <row r="91" spans="1:25" ht="15" customHeight="1">
      <c r="A91" s="14">
        <v>81</v>
      </c>
      <c r="B91" s="16" t="s">
        <v>1193</v>
      </c>
      <c r="C91" s="19">
        <v>60</v>
      </c>
      <c r="D91" s="19">
        <v>180</v>
      </c>
      <c r="E91" s="19">
        <v>273</v>
      </c>
      <c r="F91" s="19">
        <v>108</v>
      </c>
      <c r="G91" s="19">
        <v>16531</v>
      </c>
      <c r="H91" s="19">
        <v>8</v>
      </c>
      <c r="I91" s="19">
        <v>20</v>
      </c>
      <c r="J91" s="19">
        <v>27</v>
      </c>
      <c r="K91" s="19">
        <v>12</v>
      </c>
      <c r="L91" s="19">
        <v>1316</v>
      </c>
      <c r="M91" s="19">
        <v>0</v>
      </c>
      <c r="N91" s="19">
        <v>0</v>
      </c>
      <c r="O91" s="19">
        <v>0</v>
      </c>
      <c r="P91" s="19">
        <v>0</v>
      </c>
      <c r="Q91" s="19">
        <v>422</v>
      </c>
      <c r="R91" s="19">
        <v>0</v>
      </c>
      <c r="S91" s="19">
        <v>0</v>
      </c>
      <c r="T91" s="19">
        <v>0</v>
      </c>
      <c r="U91" s="19">
        <v>0</v>
      </c>
      <c r="V91" s="19">
        <v>15</v>
      </c>
      <c r="W91" s="222">
        <f t="shared" si="7"/>
        <v>17574</v>
      </c>
      <c r="X91" s="222">
        <f t="shared" si="8"/>
        <v>1398</v>
      </c>
      <c r="Y91" s="222">
        <f t="shared" si="9"/>
        <v>18972</v>
      </c>
    </row>
    <row r="92" spans="1:25" ht="15.95" customHeight="1">
      <c r="A92" s="17"/>
      <c r="B92" s="18" t="s">
        <v>1111</v>
      </c>
      <c r="C92" s="221">
        <f>SUM(C7:C91)</f>
        <v>5714</v>
      </c>
      <c r="D92" s="221">
        <f t="shared" ref="D92:Y92" si="10">SUM(D7:D91)</f>
        <v>19777</v>
      </c>
      <c r="E92" s="221">
        <f t="shared" si="10"/>
        <v>40943</v>
      </c>
      <c r="F92" s="221">
        <f t="shared" si="10"/>
        <v>14891</v>
      </c>
      <c r="G92" s="221">
        <f t="shared" si="10"/>
        <v>2555313</v>
      </c>
      <c r="H92" s="221">
        <f t="shared" si="10"/>
        <v>1070</v>
      </c>
      <c r="I92" s="221">
        <f t="shared" si="10"/>
        <v>3350</v>
      </c>
      <c r="J92" s="221">
        <f t="shared" si="10"/>
        <v>6642</v>
      </c>
      <c r="K92" s="221">
        <f t="shared" si="10"/>
        <v>2444</v>
      </c>
      <c r="L92" s="221">
        <f t="shared" si="10"/>
        <v>229814</v>
      </c>
      <c r="M92" s="221">
        <f t="shared" si="10"/>
        <v>14</v>
      </c>
      <c r="N92" s="221">
        <f t="shared" si="10"/>
        <v>79</v>
      </c>
      <c r="O92" s="221">
        <f t="shared" si="10"/>
        <v>157</v>
      </c>
      <c r="P92" s="221">
        <f t="shared" si="10"/>
        <v>117</v>
      </c>
      <c r="Q92" s="221">
        <f t="shared" si="10"/>
        <v>105205</v>
      </c>
      <c r="R92" s="221">
        <f t="shared" si="10"/>
        <v>3</v>
      </c>
      <c r="S92" s="221">
        <f t="shared" si="10"/>
        <v>4</v>
      </c>
      <c r="T92" s="221">
        <f t="shared" si="10"/>
        <v>21</v>
      </c>
      <c r="U92" s="221">
        <f t="shared" si="10"/>
        <v>32</v>
      </c>
      <c r="V92" s="221">
        <f t="shared" si="10"/>
        <v>6480</v>
      </c>
      <c r="W92" s="221">
        <f t="shared" si="10"/>
        <v>2742210</v>
      </c>
      <c r="X92" s="221">
        <f t="shared" si="10"/>
        <v>249860</v>
      </c>
      <c r="Y92" s="221">
        <f t="shared" si="10"/>
        <v>2992070</v>
      </c>
    </row>
    <row r="93" spans="1:25" ht="15.95" customHeight="1">
      <c r="A93" s="821" t="s">
        <v>3230</v>
      </c>
      <c r="B93" s="821"/>
      <c r="C93" s="821"/>
      <c r="D93" s="821"/>
      <c r="E93" s="821"/>
      <c r="F93" s="821"/>
      <c r="G93" s="821"/>
      <c r="H93" s="821"/>
      <c r="I93" s="821"/>
      <c r="J93" s="821"/>
      <c r="K93" s="821"/>
      <c r="L93" s="821"/>
      <c r="M93" s="821"/>
      <c r="N93" s="821"/>
      <c r="O93" s="821"/>
      <c r="P93" s="821"/>
      <c r="Q93" s="821"/>
      <c r="R93" s="821"/>
      <c r="S93" s="821"/>
      <c r="T93" s="821"/>
      <c r="U93" s="821"/>
      <c r="V93" s="821"/>
      <c r="W93" s="821"/>
      <c r="X93" s="821"/>
      <c r="Y93" s="821"/>
    </row>
    <row r="95" spans="1:25">
      <c r="C95" s="19"/>
      <c r="D95" s="19"/>
      <c r="E95" s="19"/>
      <c r="F95" s="19"/>
      <c r="G95" s="19"/>
      <c r="H95" s="19"/>
      <c r="I95" s="19"/>
      <c r="J95" s="19"/>
      <c r="K95" s="19"/>
      <c r="L95" s="19"/>
      <c r="M95" s="19"/>
      <c r="N95" s="19"/>
      <c r="O95" s="19"/>
      <c r="P95" s="19"/>
      <c r="Q95" s="19"/>
      <c r="R95" s="19"/>
      <c r="S95" s="19"/>
      <c r="T95" s="19"/>
      <c r="U95" s="19"/>
      <c r="V95" s="19"/>
      <c r="W95" s="19"/>
      <c r="X95" s="19"/>
      <c r="Y95" s="19"/>
    </row>
  </sheetData>
  <mergeCells count="21">
    <mergeCell ref="A93:Y93"/>
    <mergeCell ref="A4:A6"/>
    <mergeCell ref="B4:B6"/>
    <mergeCell ref="A1:Y1"/>
    <mergeCell ref="C4:L4"/>
    <mergeCell ref="M4:V4"/>
    <mergeCell ref="W4:Y5"/>
    <mergeCell ref="C5:G5"/>
    <mergeCell ref="H5:L5"/>
    <mergeCell ref="M5:Q5"/>
    <mergeCell ref="R5:V5"/>
    <mergeCell ref="A2:Y2"/>
    <mergeCell ref="A48:A50"/>
    <mergeCell ref="B48:B50"/>
    <mergeCell ref="C48:L48"/>
    <mergeCell ref="M48:V48"/>
    <mergeCell ref="W48:Y49"/>
    <mergeCell ref="C49:G49"/>
    <mergeCell ref="H49:L49"/>
    <mergeCell ref="M49:Q49"/>
    <mergeCell ref="R49:V49"/>
  </mergeCells>
  <printOptions horizontalCentered="1" verticalCentered="1"/>
  <pageMargins left="0.23622047244094491" right="0.23622047244094491" top="0" bottom="0" header="0.27559055118110237" footer="0.23622047244094491"/>
  <pageSetup paperSize="9" scale="70" orientation="landscape" horizontalDpi="300" verticalDpi="300" r:id="rId1"/>
  <headerFooter alignWithMargins="0"/>
  <rowBreaks count="1" manualBreakCount="1">
    <brk id="46" max="16383" man="1"/>
  </rowBreaks>
  <ignoredErrors>
    <ignoredError sqref="C6:F6 A7:A15 C50:G50 R6:U6 M6:P6 H6:K6 H50:L50 M50:Q50 R50:V50" numberStoredAsText="1"/>
  </ignoredErrors>
</worksheet>
</file>

<file path=xl/worksheets/sheet9.xml><?xml version="1.0" encoding="utf-8"?>
<worksheet xmlns="http://schemas.openxmlformats.org/spreadsheetml/2006/main" xmlns:r="http://schemas.openxmlformats.org/officeDocument/2006/relationships">
  <dimension ref="A1:I87"/>
  <sheetViews>
    <sheetView showGridLines="0" zoomScaleNormal="100" workbookViewId="0">
      <pane xSplit="2" ySplit="5" topLeftCell="C63" activePane="bottomRight" state="frozen"/>
      <selection activeCell="J27" sqref="J27"/>
      <selection pane="topRight" activeCell="J27" sqref="J27"/>
      <selection pane="bottomLeft" activeCell="J27" sqref="J27"/>
      <selection pane="bottomRight" activeCell="J27" sqref="J27"/>
    </sheetView>
  </sheetViews>
  <sheetFormatPr defaultRowHeight="12.75"/>
  <cols>
    <col min="1" max="1" width="4.5703125" style="1" customWidth="1"/>
    <col min="2" max="2" width="17.28515625" style="1" customWidth="1"/>
    <col min="3" max="9" width="12.28515625" style="1" customWidth="1"/>
    <col min="10" max="217" width="9.140625" style="1"/>
    <col min="218" max="218" width="4.5703125" style="1" customWidth="1"/>
    <col min="219" max="219" width="65" style="1" customWidth="1"/>
    <col min="220" max="473" width="9.140625" style="1"/>
    <col min="474" max="474" width="4.5703125" style="1" customWidth="1"/>
    <col min="475" max="475" width="65" style="1" customWidth="1"/>
    <col min="476" max="729" width="9.140625" style="1"/>
    <col min="730" max="730" width="4.5703125" style="1" customWidth="1"/>
    <col min="731" max="731" width="65" style="1" customWidth="1"/>
    <col min="732" max="985" width="9.140625" style="1"/>
    <col min="986" max="986" width="4.5703125" style="1" customWidth="1"/>
    <col min="987" max="987" width="65" style="1" customWidth="1"/>
    <col min="988" max="1241" width="9.140625" style="1"/>
    <col min="1242" max="1242" width="4.5703125" style="1" customWidth="1"/>
    <col min="1243" max="1243" width="65" style="1" customWidth="1"/>
    <col min="1244" max="1497" width="9.140625" style="1"/>
    <col min="1498" max="1498" width="4.5703125" style="1" customWidth="1"/>
    <col min="1499" max="1499" width="65" style="1" customWidth="1"/>
    <col min="1500" max="1753" width="9.140625" style="1"/>
    <col min="1754" max="1754" width="4.5703125" style="1" customWidth="1"/>
    <col min="1755" max="1755" width="65" style="1" customWidth="1"/>
    <col min="1756" max="2009" width="9.140625" style="1"/>
    <col min="2010" max="2010" width="4.5703125" style="1" customWidth="1"/>
    <col min="2011" max="2011" width="65" style="1" customWidth="1"/>
    <col min="2012" max="2265" width="9.140625" style="1"/>
    <col min="2266" max="2266" width="4.5703125" style="1" customWidth="1"/>
    <col min="2267" max="2267" width="65" style="1" customWidth="1"/>
    <col min="2268" max="2521" width="9.140625" style="1"/>
    <col min="2522" max="2522" width="4.5703125" style="1" customWidth="1"/>
    <col min="2523" max="2523" width="65" style="1" customWidth="1"/>
    <col min="2524" max="2777" width="9.140625" style="1"/>
    <col min="2778" max="2778" width="4.5703125" style="1" customWidth="1"/>
    <col min="2779" max="2779" width="65" style="1" customWidth="1"/>
    <col min="2780" max="3033" width="9.140625" style="1"/>
    <col min="3034" max="3034" width="4.5703125" style="1" customWidth="1"/>
    <col min="3035" max="3035" width="65" style="1" customWidth="1"/>
    <col min="3036" max="3289" width="9.140625" style="1"/>
    <col min="3290" max="3290" width="4.5703125" style="1" customWidth="1"/>
    <col min="3291" max="3291" width="65" style="1" customWidth="1"/>
    <col min="3292" max="3545" width="9.140625" style="1"/>
    <col min="3546" max="3546" width="4.5703125" style="1" customWidth="1"/>
    <col min="3547" max="3547" width="65" style="1" customWidth="1"/>
    <col min="3548" max="3801" width="9.140625" style="1"/>
    <col min="3802" max="3802" width="4.5703125" style="1" customWidth="1"/>
    <col min="3803" max="3803" width="65" style="1" customWidth="1"/>
    <col min="3804" max="4057" width="9.140625" style="1"/>
    <col min="4058" max="4058" width="4.5703125" style="1" customWidth="1"/>
    <col min="4059" max="4059" width="65" style="1" customWidth="1"/>
    <col min="4060" max="4313" width="9.140625" style="1"/>
    <col min="4314" max="4314" width="4.5703125" style="1" customWidth="1"/>
    <col min="4315" max="4315" width="65" style="1" customWidth="1"/>
    <col min="4316" max="4569" width="9.140625" style="1"/>
    <col min="4570" max="4570" width="4.5703125" style="1" customWidth="1"/>
    <col min="4571" max="4571" width="65" style="1" customWidth="1"/>
    <col min="4572" max="4825" width="9.140625" style="1"/>
    <col min="4826" max="4826" width="4.5703125" style="1" customWidth="1"/>
    <col min="4827" max="4827" width="65" style="1" customWidth="1"/>
    <col min="4828" max="5081" width="9.140625" style="1"/>
    <col min="5082" max="5082" width="4.5703125" style="1" customWidth="1"/>
    <col min="5083" max="5083" width="65" style="1" customWidth="1"/>
    <col min="5084" max="5337" width="9.140625" style="1"/>
    <col min="5338" max="5338" width="4.5703125" style="1" customWidth="1"/>
    <col min="5339" max="5339" width="65" style="1" customWidth="1"/>
    <col min="5340" max="5593" width="9.140625" style="1"/>
    <col min="5594" max="5594" width="4.5703125" style="1" customWidth="1"/>
    <col min="5595" max="5595" width="65" style="1" customWidth="1"/>
    <col min="5596" max="5849" width="9.140625" style="1"/>
    <col min="5850" max="5850" width="4.5703125" style="1" customWidth="1"/>
    <col min="5851" max="5851" width="65" style="1" customWidth="1"/>
    <col min="5852" max="6105" width="9.140625" style="1"/>
    <col min="6106" max="6106" width="4.5703125" style="1" customWidth="1"/>
    <col min="6107" max="6107" width="65" style="1" customWidth="1"/>
    <col min="6108" max="6361" width="9.140625" style="1"/>
    <col min="6362" max="6362" width="4.5703125" style="1" customWidth="1"/>
    <col min="6363" max="6363" width="65" style="1" customWidth="1"/>
    <col min="6364" max="6617" width="9.140625" style="1"/>
    <col min="6618" max="6618" width="4.5703125" style="1" customWidth="1"/>
    <col min="6619" max="6619" width="65" style="1" customWidth="1"/>
    <col min="6620" max="6873" width="9.140625" style="1"/>
    <col min="6874" max="6874" width="4.5703125" style="1" customWidth="1"/>
    <col min="6875" max="6875" width="65" style="1" customWidth="1"/>
    <col min="6876" max="7129" width="9.140625" style="1"/>
    <col min="7130" max="7130" width="4.5703125" style="1" customWidth="1"/>
    <col min="7131" max="7131" width="65" style="1" customWidth="1"/>
    <col min="7132" max="7385" width="9.140625" style="1"/>
    <col min="7386" max="7386" width="4.5703125" style="1" customWidth="1"/>
    <col min="7387" max="7387" width="65" style="1" customWidth="1"/>
    <col min="7388" max="7641" width="9.140625" style="1"/>
    <col min="7642" max="7642" width="4.5703125" style="1" customWidth="1"/>
    <col min="7643" max="7643" width="65" style="1" customWidth="1"/>
    <col min="7644" max="7897" width="9.140625" style="1"/>
    <col min="7898" max="7898" width="4.5703125" style="1" customWidth="1"/>
    <col min="7899" max="7899" width="65" style="1" customWidth="1"/>
    <col min="7900" max="8153" width="9.140625" style="1"/>
    <col min="8154" max="8154" width="4.5703125" style="1" customWidth="1"/>
    <col min="8155" max="8155" width="65" style="1" customWidth="1"/>
    <col min="8156" max="8409" width="9.140625" style="1"/>
    <col min="8410" max="8410" width="4.5703125" style="1" customWidth="1"/>
    <col min="8411" max="8411" width="65" style="1" customWidth="1"/>
    <col min="8412" max="8665" width="9.140625" style="1"/>
    <col min="8666" max="8666" width="4.5703125" style="1" customWidth="1"/>
    <col min="8667" max="8667" width="65" style="1" customWidth="1"/>
    <col min="8668" max="8921" width="9.140625" style="1"/>
    <col min="8922" max="8922" width="4.5703125" style="1" customWidth="1"/>
    <col min="8923" max="8923" width="65" style="1" customWidth="1"/>
    <col min="8924" max="9177" width="9.140625" style="1"/>
    <col min="9178" max="9178" width="4.5703125" style="1" customWidth="1"/>
    <col min="9179" max="9179" width="65" style="1" customWidth="1"/>
    <col min="9180" max="9433" width="9.140625" style="1"/>
    <col min="9434" max="9434" width="4.5703125" style="1" customWidth="1"/>
    <col min="9435" max="9435" width="65" style="1" customWidth="1"/>
    <col min="9436" max="9689" width="9.140625" style="1"/>
    <col min="9690" max="9690" width="4.5703125" style="1" customWidth="1"/>
    <col min="9691" max="9691" width="65" style="1" customWidth="1"/>
    <col min="9692" max="9945" width="9.140625" style="1"/>
    <col min="9946" max="9946" width="4.5703125" style="1" customWidth="1"/>
    <col min="9947" max="9947" width="65" style="1" customWidth="1"/>
    <col min="9948" max="10201" width="9.140625" style="1"/>
    <col min="10202" max="10202" width="4.5703125" style="1" customWidth="1"/>
    <col min="10203" max="10203" width="65" style="1" customWidth="1"/>
    <col min="10204" max="10457" width="9.140625" style="1"/>
    <col min="10458" max="10458" width="4.5703125" style="1" customWidth="1"/>
    <col min="10459" max="10459" width="65" style="1" customWidth="1"/>
    <col min="10460" max="10713" width="9.140625" style="1"/>
    <col min="10714" max="10714" width="4.5703125" style="1" customWidth="1"/>
    <col min="10715" max="10715" width="65" style="1" customWidth="1"/>
    <col min="10716" max="10969" width="9.140625" style="1"/>
    <col min="10970" max="10970" width="4.5703125" style="1" customWidth="1"/>
    <col min="10971" max="10971" width="65" style="1" customWidth="1"/>
    <col min="10972" max="11225" width="9.140625" style="1"/>
    <col min="11226" max="11226" width="4.5703125" style="1" customWidth="1"/>
    <col min="11227" max="11227" width="65" style="1" customWidth="1"/>
    <col min="11228" max="11481" width="9.140625" style="1"/>
    <col min="11482" max="11482" width="4.5703125" style="1" customWidth="1"/>
    <col min="11483" max="11483" width="65" style="1" customWidth="1"/>
    <col min="11484" max="11737" width="9.140625" style="1"/>
    <col min="11738" max="11738" width="4.5703125" style="1" customWidth="1"/>
    <col min="11739" max="11739" width="65" style="1" customWidth="1"/>
    <col min="11740" max="11993" width="9.140625" style="1"/>
    <col min="11994" max="11994" width="4.5703125" style="1" customWidth="1"/>
    <col min="11995" max="11995" width="65" style="1" customWidth="1"/>
    <col min="11996" max="12249" width="9.140625" style="1"/>
    <col min="12250" max="12250" width="4.5703125" style="1" customWidth="1"/>
    <col min="12251" max="12251" width="65" style="1" customWidth="1"/>
    <col min="12252" max="12505" width="9.140625" style="1"/>
    <col min="12506" max="12506" width="4.5703125" style="1" customWidth="1"/>
    <col min="12507" max="12507" width="65" style="1" customWidth="1"/>
    <col min="12508" max="12761" width="9.140625" style="1"/>
    <col min="12762" max="12762" width="4.5703125" style="1" customWidth="1"/>
    <col min="12763" max="12763" width="65" style="1" customWidth="1"/>
    <col min="12764" max="13017" width="9.140625" style="1"/>
    <col min="13018" max="13018" width="4.5703125" style="1" customWidth="1"/>
    <col min="13019" max="13019" width="65" style="1" customWidth="1"/>
    <col min="13020" max="13273" width="9.140625" style="1"/>
    <col min="13274" max="13274" width="4.5703125" style="1" customWidth="1"/>
    <col min="13275" max="13275" width="65" style="1" customWidth="1"/>
    <col min="13276" max="13529" width="9.140625" style="1"/>
    <col min="13530" max="13530" width="4.5703125" style="1" customWidth="1"/>
    <col min="13531" max="13531" width="65" style="1" customWidth="1"/>
    <col min="13532" max="13785" width="9.140625" style="1"/>
    <col min="13786" max="13786" width="4.5703125" style="1" customWidth="1"/>
    <col min="13787" max="13787" width="65" style="1" customWidth="1"/>
    <col min="13788" max="14041" width="9.140625" style="1"/>
    <col min="14042" max="14042" width="4.5703125" style="1" customWidth="1"/>
    <col min="14043" max="14043" width="65" style="1" customWidth="1"/>
    <col min="14044" max="14297" width="9.140625" style="1"/>
    <col min="14298" max="14298" width="4.5703125" style="1" customWidth="1"/>
    <col min="14299" max="14299" width="65" style="1" customWidth="1"/>
    <col min="14300" max="14553" width="9.140625" style="1"/>
    <col min="14554" max="14554" width="4.5703125" style="1" customWidth="1"/>
    <col min="14555" max="14555" width="65" style="1" customWidth="1"/>
    <col min="14556" max="14809" width="9.140625" style="1"/>
    <col min="14810" max="14810" width="4.5703125" style="1" customWidth="1"/>
    <col min="14811" max="14811" width="65" style="1" customWidth="1"/>
    <col min="14812" max="15065" width="9.140625" style="1"/>
    <col min="15066" max="15066" width="4.5703125" style="1" customWidth="1"/>
    <col min="15067" max="15067" width="65" style="1" customWidth="1"/>
    <col min="15068" max="15321" width="9.140625" style="1"/>
    <col min="15322" max="15322" width="4.5703125" style="1" customWidth="1"/>
    <col min="15323" max="15323" width="65" style="1" customWidth="1"/>
    <col min="15324" max="15577" width="9.140625" style="1"/>
    <col min="15578" max="15578" width="4.5703125" style="1" customWidth="1"/>
    <col min="15579" max="15579" width="65" style="1" customWidth="1"/>
    <col min="15580" max="15833" width="9.140625" style="1"/>
    <col min="15834" max="15834" width="4.5703125" style="1" customWidth="1"/>
    <col min="15835" max="15835" width="65" style="1" customWidth="1"/>
    <col min="15836" max="16089" width="9.140625" style="1"/>
    <col min="16090" max="16090" width="4.5703125" style="1" customWidth="1"/>
    <col min="16091" max="16091" width="65" style="1" customWidth="1"/>
    <col min="16092" max="16384" width="9.140625" style="1"/>
  </cols>
  <sheetData>
    <row r="1" spans="1:9" s="12" customFormat="1" ht="24.75" customHeight="1">
      <c r="A1" s="747" t="s">
        <v>3191</v>
      </c>
      <c r="B1" s="747"/>
      <c r="C1" s="747"/>
      <c r="D1" s="747"/>
      <c r="E1" s="747"/>
      <c r="F1" s="747"/>
      <c r="G1" s="747"/>
      <c r="H1" s="747"/>
      <c r="I1" s="747"/>
    </row>
    <row r="2" spans="1:9" s="12" customFormat="1" ht="28.5" customHeight="1">
      <c r="A2" s="757" t="s">
        <v>3194</v>
      </c>
      <c r="B2" s="757"/>
      <c r="C2" s="757"/>
      <c r="D2" s="757"/>
      <c r="E2" s="757"/>
      <c r="F2" s="757"/>
      <c r="G2" s="757"/>
      <c r="H2" s="757"/>
      <c r="I2" s="757"/>
    </row>
    <row r="3" spans="1:9" ht="18" customHeight="1">
      <c r="A3" s="828" t="s">
        <v>1107</v>
      </c>
      <c r="B3" s="831" t="s">
        <v>1108</v>
      </c>
      <c r="C3" s="804" t="s">
        <v>3053</v>
      </c>
      <c r="D3" s="804"/>
      <c r="E3" s="804" t="s">
        <v>3054</v>
      </c>
      <c r="F3" s="804"/>
      <c r="G3" s="805" t="s">
        <v>3055</v>
      </c>
      <c r="H3" s="805"/>
      <c r="I3" s="805"/>
    </row>
    <row r="4" spans="1:9" ht="32.25" customHeight="1">
      <c r="A4" s="829"/>
      <c r="B4" s="831"/>
      <c r="C4" s="804"/>
      <c r="D4" s="804"/>
      <c r="E4" s="804"/>
      <c r="F4" s="804"/>
      <c r="G4" s="806"/>
      <c r="H4" s="806"/>
      <c r="I4" s="806"/>
    </row>
    <row r="5" spans="1:9" ht="15.75" customHeight="1">
      <c r="A5" s="830"/>
      <c r="B5" s="831"/>
      <c r="C5" s="350" t="s">
        <v>3073</v>
      </c>
      <c r="D5" s="350" t="s">
        <v>3074</v>
      </c>
      <c r="E5" s="350" t="s">
        <v>3073</v>
      </c>
      <c r="F5" s="350" t="s">
        <v>3074</v>
      </c>
      <c r="G5" s="383" t="s">
        <v>3073</v>
      </c>
      <c r="H5" s="383" t="s">
        <v>3074</v>
      </c>
      <c r="I5" s="351" t="s">
        <v>3059</v>
      </c>
    </row>
    <row r="6" spans="1:9" ht="11.85" customHeight="1">
      <c r="A6" s="13" t="s">
        <v>1011</v>
      </c>
      <c r="B6" s="16" t="s">
        <v>1112</v>
      </c>
      <c r="C6" s="20">
        <v>0</v>
      </c>
      <c r="D6" s="20">
        <v>0</v>
      </c>
      <c r="E6" s="20">
        <v>0</v>
      </c>
      <c r="F6" s="20">
        <v>0</v>
      </c>
      <c r="G6" s="21">
        <f t="shared" ref="G6:G37" si="0">C6+E6</f>
        <v>0</v>
      </c>
      <c r="H6" s="21">
        <f t="shared" ref="H6:H37" si="1">D6+F6</f>
        <v>0</v>
      </c>
      <c r="I6" s="21">
        <f>G6+H6</f>
        <v>0</v>
      </c>
    </row>
    <row r="7" spans="1:9" ht="11.85" customHeight="1">
      <c r="A7" s="13" t="s">
        <v>1013</v>
      </c>
      <c r="B7" s="16" t="s">
        <v>1113</v>
      </c>
      <c r="C7" s="20">
        <v>0</v>
      </c>
      <c r="D7" s="20">
        <v>0</v>
      </c>
      <c r="E7" s="20">
        <v>0</v>
      </c>
      <c r="F7" s="20">
        <v>0</v>
      </c>
      <c r="G7" s="21">
        <f t="shared" si="0"/>
        <v>0</v>
      </c>
      <c r="H7" s="21">
        <f t="shared" si="1"/>
        <v>0</v>
      </c>
      <c r="I7" s="21">
        <f t="shared" ref="I7:I70" si="2">G7+H7</f>
        <v>0</v>
      </c>
    </row>
    <row r="8" spans="1:9" ht="11.85" customHeight="1">
      <c r="A8" s="13" t="s">
        <v>1015</v>
      </c>
      <c r="B8" s="16" t="s">
        <v>1114</v>
      </c>
      <c r="C8" s="20">
        <v>0</v>
      </c>
      <c r="D8" s="20">
        <v>0</v>
      </c>
      <c r="E8" s="20">
        <v>0</v>
      </c>
      <c r="F8" s="20">
        <v>0</v>
      </c>
      <c r="G8" s="21">
        <f t="shared" si="0"/>
        <v>0</v>
      </c>
      <c r="H8" s="21">
        <f t="shared" si="1"/>
        <v>0</v>
      </c>
      <c r="I8" s="21">
        <f t="shared" si="2"/>
        <v>0</v>
      </c>
    </row>
    <row r="9" spans="1:9" ht="11.85" customHeight="1">
      <c r="A9" s="13" t="s">
        <v>1115</v>
      </c>
      <c r="B9" s="16" t="s">
        <v>1116</v>
      </c>
      <c r="C9" s="20">
        <v>0</v>
      </c>
      <c r="D9" s="20">
        <v>0</v>
      </c>
      <c r="E9" s="20">
        <v>0</v>
      </c>
      <c r="F9" s="20">
        <v>0</v>
      </c>
      <c r="G9" s="21">
        <f t="shared" si="0"/>
        <v>0</v>
      </c>
      <c r="H9" s="21">
        <f t="shared" si="1"/>
        <v>0</v>
      </c>
      <c r="I9" s="21">
        <f t="shared" si="2"/>
        <v>0</v>
      </c>
    </row>
    <row r="10" spans="1:9" ht="11.85" customHeight="1">
      <c r="A10" s="13" t="s">
        <v>1017</v>
      </c>
      <c r="B10" s="16" t="s">
        <v>1117</v>
      </c>
      <c r="C10" s="20">
        <v>0</v>
      </c>
      <c r="D10" s="20">
        <v>0</v>
      </c>
      <c r="E10" s="20">
        <v>0</v>
      </c>
      <c r="F10" s="20">
        <v>0</v>
      </c>
      <c r="G10" s="21">
        <f t="shared" si="0"/>
        <v>0</v>
      </c>
      <c r="H10" s="21">
        <f t="shared" si="1"/>
        <v>0</v>
      </c>
      <c r="I10" s="21">
        <f t="shared" si="2"/>
        <v>0</v>
      </c>
    </row>
    <row r="11" spans="1:9" ht="11.85" customHeight="1">
      <c r="A11" s="13" t="s">
        <v>1019</v>
      </c>
      <c r="B11" s="16" t="s">
        <v>1118</v>
      </c>
      <c r="C11" s="20">
        <v>1</v>
      </c>
      <c r="D11" s="20">
        <v>11</v>
      </c>
      <c r="E11" s="20">
        <v>24</v>
      </c>
      <c r="F11" s="20">
        <v>9</v>
      </c>
      <c r="G11" s="21">
        <f t="shared" si="0"/>
        <v>25</v>
      </c>
      <c r="H11" s="21">
        <f t="shared" si="1"/>
        <v>20</v>
      </c>
      <c r="I11" s="21">
        <f t="shared" si="2"/>
        <v>45</v>
      </c>
    </row>
    <row r="12" spans="1:9" ht="11.85" customHeight="1">
      <c r="A12" s="13" t="s">
        <v>1021</v>
      </c>
      <c r="B12" s="16" t="s">
        <v>1119</v>
      </c>
      <c r="C12" s="20">
        <v>0</v>
      </c>
      <c r="D12" s="20">
        <v>0</v>
      </c>
      <c r="E12" s="20">
        <v>0</v>
      </c>
      <c r="F12" s="20">
        <v>0</v>
      </c>
      <c r="G12" s="21">
        <f t="shared" si="0"/>
        <v>0</v>
      </c>
      <c r="H12" s="21">
        <f t="shared" si="1"/>
        <v>0</v>
      </c>
      <c r="I12" s="21">
        <f t="shared" si="2"/>
        <v>0</v>
      </c>
    </row>
    <row r="13" spans="1:9" ht="11.85" customHeight="1">
      <c r="A13" s="13" t="s">
        <v>1023</v>
      </c>
      <c r="B13" s="16" t="s">
        <v>1120</v>
      </c>
      <c r="C13" s="20">
        <v>0</v>
      </c>
      <c r="D13" s="20">
        <v>0</v>
      </c>
      <c r="E13" s="20">
        <v>0</v>
      </c>
      <c r="F13" s="20">
        <v>0</v>
      </c>
      <c r="G13" s="21">
        <f t="shared" si="0"/>
        <v>0</v>
      </c>
      <c r="H13" s="21">
        <f t="shared" si="1"/>
        <v>0</v>
      </c>
      <c r="I13" s="21">
        <f t="shared" si="2"/>
        <v>0</v>
      </c>
    </row>
    <row r="14" spans="1:9" ht="11.85" customHeight="1">
      <c r="A14" s="13" t="s">
        <v>1025</v>
      </c>
      <c r="B14" s="16" t="s">
        <v>1121</v>
      </c>
      <c r="C14" s="20">
        <v>0</v>
      </c>
      <c r="D14" s="20">
        <v>0</v>
      </c>
      <c r="E14" s="20">
        <v>0</v>
      </c>
      <c r="F14" s="20">
        <v>0</v>
      </c>
      <c r="G14" s="21">
        <f t="shared" si="0"/>
        <v>0</v>
      </c>
      <c r="H14" s="21">
        <f t="shared" si="1"/>
        <v>0</v>
      </c>
      <c r="I14" s="21">
        <f t="shared" si="2"/>
        <v>0</v>
      </c>
    </row>
    <row r="15" spans="1:9" ht="11.85" customHeight="1">
      <c r="A15" s="14">
        <f t="shared" ref="A15:A45" si="3">+A14+1</f>
        <v>10</v>
      </c>
      <c r="B15" s="16" t="s">
        <v>1122</v>
      </c>
      <c r="C15" s="20">
        <v>0</v>
      </c>
      <c r="D15" s="20">
        <v>0</v>
      </c>
      <c r="E15" s="20">
        <v>0</v>
      </c>
      <c r="F15" s="20">
        <v>0</v>
      </c>
      <c r="G15" s="21">
        <f t="shared" si="0"/>
        <v>0</v>
      </c>
      <c r="H15" s="21">
        <f t="shared" si="1"/>
        <v>0</v>
      </c>
      <c r="I15" s="21">
        <f t="shared" si="2"/>
        <v>0</v>
      </c>
    </row>
    <row r="16" spans="1:9" ht="11.85" customHeight="1">
      <c r="A16" s="14">
        <f t="shared" si="3"/>
        <v>11</v>
      </c>
      <c r="B16" s="16" t="s">
        <v>1123</v>
      </c>
      <c r="C16" s="20">
        <v>0</v>
      </c>
      <c r="D16" s="20">
        <v>0</v>
      </c>
      <c r="E16" s="20">
        <v>0</v>
      </c>
      <c r="F16" s="20">
        <v>0</v>
      </c>
      <c r="G16" s="21">
        <f t="shared" si="0"/>
        <v>0</v>
      </c>
      <c r="H16" s="21">
        <f t="shared" si="1"/>
        <v>0</v>
      </c>
      <c r="I16" s="21">
        <f t="shared" si="2"/>
        <v>0</v>
      </c>
    </row>
    <row r="17" spans="1:9" ht="11.85" customHeight="1">
      <c r="A17" s="14">
        <f t="shared" si="3"/>
        <v>12</v>
      </c>
      <c r="B17" s="16" t="s">
        <v>1124</v>
      </c>
      <c r="C17" s="20">
        <v>0</v>
      </c>
      <c r="D17" s="20">
        <v>0</v>
      </c>
      <c r="E17" s="20">
        <v>0</v>
      </c>
      <c r="F17" s="20">
        <v>0</v>
      </c>
      <c r="G17" s="21">
        <f t="shared" si="0"/>
        <v>0</v>
      </c>
      <c r="H17" s="21">
        <f t="shared" si="1"/>
        <v>0</v>
      </c>
      <c r="I17" s="21">
        <f t="shared" si="2"/>
        <v>0</v>
      </c>
    </row>
    <row r="18" spans="1:9" ht="11.85" customHeight="1">
      <c r="A18" s="14">
        <f t="shared" si="3"/>
        <v>13</v>
      </c>
      <c r="B18" s="16" t="s">
        <v>1125</v>
      </c>
      <c r="C18" s="20">
        <v>0</v>
      </c>
      <c r="D18" s="20">
        <v>0</v>
      </c>
      <c r="E18" s="20">
        <v>0</v>
      </c>
      <c r="F18" s="20">
        <v>0</v>
      </c>
      <c r="G18" s="21">
        <f t="shared" si="0"/>
        <v>0</v>
      </c>
      <c r="H18" s="21">
        <f t="shared" si="1"/>
        <v>0</v>
      </c>
      <c r="I18" s="21">
        <f t="shared" si="2"/>
        <v>0</v>
      </c>
    </row>
    <row r="19" spans="1:9" ht="11.85" customHeight="1">
      <c r="A19" s="14">
        <f t="shared" si="3"/>
        <v>14</v>
      </c>
      <c r="B19" s="16" t="s">
        <v>1126</v>
      </c>
      <c r="C19" s="20">
        <v>0</v>
      </c>
      <c r="D19" s="20">
        <v>0</v>
      </c>
      <c r="E19" s="20">
        <v>0</v>
      </c>
      <c r="F19" s="20">
        <v>0</v>
      </c>
      <c r="G19" s="21">
        <f t="shared" si="0"/>
        <v>0</v>
      </c>
      <c r="H19" s="21">
        <f t="shared" si="1"/>
        <v>0</v>
      </c>
      <c r="I19" s="21">
        <f t="shared" si="2"/>
        <v>0</v>
      </c>
    </row>
    <row r="20" spans="1:9" ht="11.85" customHeight="1">
      <c r="A20" s="14">
        <f t="shared" si="3"/>
        <v>15</v>
      </c>
      <c r="B20" s="16" t="s">
        <v>1127</v>
      </c>
      <c r="C20" s="20">
        <v>0</v>
      </c>
      <c r="D20" s="20">
        <v>0</v>
      </c>
      <c r="E20" s="20">
        <v>0</v>
      </c>
      <c r="F20" s="20">
        <v>0</v>
      </c>
      <c r="G20" s="21">
        <f t="shared" si="0"/>
        <v>0</v>
      </c>
      <c r="H20" s="21">
        <f t="shared" si="1"/>
        <v>0</v>
      </c>
      <c r="I20" s="21">
        <f t="shared" si="2"/>
        <v>0</v>
      </c>
    </row>
    <row r="21" spans="1:9" ht="11.85" customHeight="1">
      <c r="A21" s="14">
        <f t="shared" si="3"/>
        <v>16</v>
      </c>
      <c r="B21" s="16" t="s">
        <v>1128</v>
      </c>
      <c r="C21" s="20">
        <v>0</v>
      </c>
      <c r="D21" s="20">
        <v>0</v>
      </c>
      <c r="E21" s="20">
        <v>0</v>
      </c>
      <c r="F21" s="20">
        <v>0</v>
      </c>
      <c r="G21" s="21">
        <f t="shared" si="0"/>
        <v>0</v>
      </c>
      <c r="H21" s="21">
        <f t="shared" si="1"/>
        <v>0</v>
      </c>
      <c r="I21" s="21">
        <f t="shared" si="2"/>
        <v>0</v>
      </c>
    </row>
    <row r="22" spans="1:9" ht="11.85" customHeight="1">
      <c r="A22" s="14">
        <f t="shared" si="3"/>
        <v>17</v>
      </c>
      <c r="B22" s="16" t="s">
        <v>1129</v>
      </c>
      <c r="C22" s="20">
        <v>0</v>
      </c>
      <c r="D22" s="20">
        <v>0</v>
      </c>
      <c r="E22" s="20">
        <v>0</v>
      </c>
      <c r="F22" s="20">
        <v>0</v>
      </c>
      <c r="G22" s="21">
        <f t="shared" si="0"/>
        <v>0</v>
      </c>
      <c r="H22" s="21">
        <f t="shared" si="1"/>
        <v>0</v>
      </c>
      <c r="I22" s="21">
        <f t="shared" si="2"/>
        <v>0</v>
      </c>
    </row>
    <row r="23" spans="1:9" ht="11.85" customHeight="1">
      <c r="A23" s="14">
        <f t="shared" si="3"/>
        <v>18</v>
      </c>
      <c r="B23" s="16" t="s">
        <v>1130</v>
      </c>
      <c r="C23" s="20">
        <v>0</v>
      </c>
      <c r="D23" s="20">
        <v>0</v>
      </c>
      <c r="E23" s="20">
        <v>0</v>
      </c>
      <c r="F23" s="20">
        <v>0</v>
      </c>
      <c r="G23" s="21">
        <f t="shared" si="0"/>
        <v>0</v>
      </c>
      <c r="H23" s="21">
        <f t="shared" si="1"/>
        <v>0</v>
      </c>
      <c r="I23" s="21">
        <f t="shared" si="2"/>
        <v>0</v>
      </c>
    </row>
    <row r="24" spans="1:9" ht="11.85" customHeight="1">
      <c r="A24" s="14">
        <f t="shared" si="3"/>
        <v>19</v>
      </c>
      <c r="B24" s="16" t="s">
        <v>1131</v>
      </c>
      <c r="C24" s="20">
        <v>0</v>
      </c>
      <c r="D24" s="20">
        <v>0</v>
      </c>
      <c r="E24" s="20">
        <v>0</v>
      </c>
      <c r="F24" s="20">
        <v>0</v>
      </c>
      <c r="G24" s="21">
        <f t="shared" si="0"/>
        <v>0</v>
      </c>
      <c r="H24" s="21">
        <f t="shared" si="1"/>
        <v>0</v>
      </c>
      <c r="I24" s="21">
        <f t="shared" si="2"/>
        <v>0</v>
      </c>
    </row>
    <row r="25" spans="1:9" ht="11.85" customHeight="1">
      <c r="A25" s="14">
        <f t="shared" si="3"/>
        <v>20</v>
      </c>
      <c r="B25" s="16" t="s">
        <v>1132</v>
      </c>
      <c r="C25" s="20">
        <v>0</v>
      </c>
      <c r="D25" s="20">
        <v>0</v>
      </c>
      <c r="E25" s="20">
        <v>0</v>
      </c>
      <c r="F25" s="20">
        <v>0</v>
      </c>
      <c r="G25" s="21">
        <f t="shared" si="0"/>
        <v>0</v>
      </c>
      <c r="H25" s="21">
        <f t="shared" si="1"/>
        <v>0</v>
      </c>
      <c r="I25" s="21">
        <f t="shared" si="2"/>
        <v>0</v>
      </c>
    </row>
    <row r="26" spans="1:9" ht="11.85" customHeight="1">
      <c r="A26" s="14">
        <f t="shared" si="3"/>
        <v>21</v>
      </c>
      <c r="B26" s="16" t="s">
        <v>1133</v>
      </c>
      <c r="C26" s="20">
        <v>0</v>
      </c>
      <c r="D26" s="20">
        <v>0</v>
      </c>
      <c r="E26" s="20">
        <v>0</v>
      </c>
      <c r="F26" s="20">
        <v>0</v>
      </c>
      <c r="G26" s="21">
        <f t="shared" si="0"/>
        <v>0</v>
      </c>
      <c r="H26" s="21">
        <f t="shared" si="1"/>
        <v>0</v>
      </c>
      <c r="I26" s="21">
        <f t="shared" si="2"/>
        <v>0</v>
      </c>
    </row>
    <row r="27" spans="1:9" ht="11.85" customHeight="1">
      <c r="A27" s="14">
        <f t="shared" si="3"/>
        <v>22</v>
      </c>
      <c r="B27" s="16" t="s">
        <v>1134</v>
      </c>
      <c r="C27" s="20">
        <v>0</v>
      </c>
      <c r="D27" s="20">
        <v>0</v>
      </c>
      <c r="E27" s="20">
        <v>0</v>
      </c>
      <c r="F27" s="20">
        <v>0</v>
      </c>
      <c r="G27" s="21">
        <f t="shared" si="0"/>
        <v>0</v>
      </c>
      <c r="H27" s="21">
        <f t="shared" si="1"/>
        <v>0</v>
      </c>
      <c r="I27" s="21">
        <f t="shared" si="2"/>
        <v>0</v>
      </c>
    </row>
    <row r="28" spans="1:9" ht="11.85" customHeight="1">
      <c r="A28" s="14">
        <f t="shared" si="3"/>
        <v>23</v>
      </c>
      <c r="B28" s="16" t="s">
        <v>1135</v>
      </c>
      <c r="C28" s="20">
        <v>0</v>
      </c>
      <c r="D28" s="20">
        <v>0</v>
      </c>
      <c r="E28" s="20">
        <v>0</v>
      </c>
      <c r="F28" s="20">
        <v>0</v>
      </c>
      <c r="G28" s="21">
        <f t="shared" si="0"/>
        <v>0</v>
      </c>
      <c r="H28" s="21">
        <f t="shared" si="1"/>
        <v>0</v>
      </c>
      <c r="I28" s="21">
        <f t="shared" si="2"/>
        <v>0</v>
      </c>
    </row>
    <row r="29" spans="1:9" ht="11.85" customHeight="1">
      <c r="A29" s="14">
        <f t="shared" si="3"/>
        <v>24</v>
      </c>
      <c r="B29" s="16" t="s">
        <v>1136</v>
      </c>
      <c r="C29" s="20">
        <v>0</v>
      </c>
      <c r="D29" s="20">
        <v>0</v>
      </c>
      <c r="E29" s="20">
        <v>0</v>
      </c>
      <c r="F29" s="20">
        <v>0</v>
      </c>
      <c r="G29" s="21">
        <f t="shared" si="0"/>
        <v>0</v>
      </c>
      <c r="H29" s="21">
        <f t="shared" si="1"/>
        <v>0</v>
      </c>
      <c r="I29" s="21">
        <f t="shared" si="2"/>
        <v>0</v>
      </c>
    </row>
    <row r="30" spans="1:9" ht="11.85" customHeight="1">
      <c r="A30" s="14">
        <f t="shared" si="3"/>
        <v>25</v>
      </c>
      <c r="B30" s="16" t="s">
        <v>1137</v>
      </c>
      <c r="C30" s="20">
        <v>0</v>
      </c>
      <c r="D30" s="20">
        <v>0</v>
      </c>
      <c r="E30" s="20">
        <v>0</v>
      </c>
      <c r="F30" s="20">
        <v>0</v>
      </c>
      <c r="G30" s="21">
        <f t="shared" si="0"/>
        <v>0</v>
      </c>
      <c r="H30" s="21">
        <f t="shared" si="1"/>
        <v>0</v>
      </c>
      <c r="I30" s="21">
        <f t="shared" si="2"/>
        <v>0</v>
      </c>
    </row>
    <row r="31" spans="1:9" ht="11.85" customHeight="1">
      <c r="A31" s="14">
        <f t="shared" si="3"/>
        <v>26</v>
      </c>
      <c r="B31" s="16" t="s">
        <v>1138</v>
      </c>
      <c r="C31" s="20">
        <v>0</v>
      </c>
      <c r="D31" s="20">
        <v>0</v>
      </c>
      <c r="E31" s="20">
        <v>0</v>
      </c>
      <c r="F31" s="20">
        <v>0</v>
      </c>
      <c r="G31" s="21">
        <f t="shared" si="0"/>
        <v>0</v>
      </c>
      <c r="H31" s="21">
        <f t="shared" si="1"/>
        <v>0</v>
      </c>
      <c r="I31" s="21">
        <f t="shared" si="2"/>
        <v>0</v>
      </c>
    </row>
    <row r="32" spans="1:9" ht="11.85" customHeight="1">
      <c r="A32" s="14">
        <f t="shared" si="3"/>
        <v>27</v>
      </c>
      <c r="B32" s="16" t="s">
        <v>1139</v>
      </c>
      <c r="C32" s="20">
        <v>0</v>
      </c>
      <c r="D32" s="20">
        <v>0</v>
      </c>
      <c r="E32" s="20">
        <v>0</v>
      </c>
      <c r="F32" s="20">
        <v>0</v>
      </c>
      <c r="G32" s="21">
        <f t="shared" si="0"/>
        <v>0</v>
      </c>
      <c r="H32" s="21">
        <f t="shared" si="1"/>
        <v>0</v>
      </c>
      <c r="I32" s="21">
        <f t="shared" si="2"/>
        <v>0</v>
      </c>
    </row>
    <row r="33" spans="1:9" ht="11.85" customHeight="1">
      <c r="A33" s="14">
        <f t="shared" si="3"/>
        <v>28</v>
      </c>
      <c r="B33" s="16" t="s">
        <v>1140</v>
      </c>
      <c r="C33" s="20">
        <v>0</v>
      </c>
      <c r="D33" s="20">
        <v>0</v>
      </c>
      <c r="E33" s="20">
        <v>0</v>
      </c>
      <c r="F33" s="20">
        <v>0</v>
      </c>
      <c r="G33" s="21">
        <f t="shared" si="0"/>
        <v>0</v>
      </c>
      <c r="H33" s="21">
        <f t="shared" si="1"/>
        <v>0</v>
      </c>
      <c r="I33" s="21">
        <f t="shared" si="2"/>
        <v>0</v>
      </c>
    </row>
    <row r="34" spans="1:9" ht="11.85" customHeight="1">
      <c r="A34" s="14">
        <f t="shared" si="3"/>
        <v>29</v>
      </c>
      <c r="B34" s="16" t="s">
        <v>1141</v>
      </c>
      <c r="C34" s="20">
        <v>0</v>
      </c>
      <c r="D34" s="20">
        <v>0</v>
      </c>
      <c r="E34" s="20">
        <v>0</v>
      </c>
      <c r="F34" s="20">
        <v>0</v>
      </c>
      <c r="G34" s="21">
        <f t="shared" si="0"/>
        <v>0</v>
      </c>
      <c r="H34" s="21">
        <f t="shared" si="1"/>
        <v>0</v>
      </c>
      <c r="I34" s="21">
        <f t="shared" si="2"/>
        <v>0</v>
      </c>
    </row>
    <row r="35" spans="1:9" ht="11.85" customHeight="1">
      <c r="A35" s="14">
        <f t="shared" si="3"/>
        <v>30</v>
      </c>
      <c r="B35" s="16" t="s">
        <v>1142</v>
      </c>
      <c r="C35" s="20">
        <v>0</v>
      </c>
      <c r="D35" s="20">
        <v>0</v>
      </c>
      <c r="E35" s="20">
        <v>0</v>
      </c>
      <c r="F35" s="20">
        <v>0</v>
      </c>
      <c r="G35" s="21">
        <f t="shared" si="0"/>
        <v>0</v>
      </c>
      <c r="H35" s="21">
        <f t="shared" si="1"/>
        <v>0</v>
      </c>
      <c r="I35" s="21">
        <f t="shared" si="2"/>
        <v>0</v>
      </c>
    </row>
    <row r="36" spans="1:9" ht="11.85" customHeight="1">
      <c r="A36" s="14">
        <f t="shared" si="3"/>
        <v>31</v>
      </c>
      <c r="B36" s="16" t="s">
        <v>1143</v>
      </c>
      <c r="C36" s="20">
        <v>0</v>
      </c>
      <c r="D36" s="20">
        <v>0</v>
      </c>
      <c r="E36" s="20">
        <v>0</v>
      </c>
      <c r="F36" s="20">
        <v>0</v>
      </c>
      <c r="G36" s="21">
        <f t="shared" si="0"/>
        <v>0</v>
      </c>
      <c r="H36" s="21">
        <f t="shared" si="1"/>
        <v>0</v>
      </c>
      <c r="I36" s="21">
        <f t="shared" si="2"/>
        <v>0</v>
      </c>
    </row>
    <row r="37" spans="1:9" ht="11.85" customHeight="1">
      <c r="A37" s="14">
        <f t="shared" si="3"/>
        <v>32</v>
      </c>
      <c r="B37" s="16" t="s">
        <v>1144</v>
      </c>
      <c r="C37" s="20">
        <v>0</v>
      </c>
      <c r="D37" s="20">
        <v>0</v>
      </c>
      <c r="E37" s="20">
        <v>0</v>
      </c>
      <c r="F37" s="20">
        <v>0</v>
      </c>
      <c r="G37" s="21">
        <f t="shared" si="0"/>
        <v>0</v>
      </c>
      <c r="H37" s="21">
        <f t="shared" si="1"/>
        <v>0</v>
      </c>
      <c r="I37" s="21">
        <f t="shared" si="2"/>
        <v>0</v>
      </c>
    </row>
    <row r="38" spans="1:9" ht="11.85" customHeight="1">
      <c r="A38" s="14">
        <f t="shared" si="3"/>
        <v>33</v>
      </c>
      <c r="B38" s="16" t="s">
        <v>1145</v>
      </c>
      <c r="C38" s="20">
        <v>0</v>
      </c>
      <c r="D38" s="20">
        <v>0</v>
      </c>
      <c r="E38" s="20">
        <v>0</v>
      </c>
      <c r="F38" s="20">
        <v>0</v>
      </c>
      <c r="G38" s="21">
        <f t="shared" ref="G38:G69" si="4">C38+E38</f>
        <v>0</v>
      </c>
      <c r="H38" s="21">
        <f t="shared" ref="H38:H69" si="5">D38+F38</f>
        <v>0</v>
      </c>
      <c r="I38" s="21">
        <f t="shared" si="2"/>
        <v>0</v>
      </c>
    </row>
    <row r="39" spans="1:9" ht="11.85" customHeight="1">
      <c r="A39" s="14">
        <f t="shared" si="3"/>
        <v>34</v>
      </c>
      <c r="B39" s="16" t="s">
        <v>1146</v>
      </c>
      <c r="C39" s="20">
        <v>246</v>
      </c>
      <c r="D39" s="20">
        <v>0</v>
      </c>
      <c r="E39" s="20">
        <v>109</v>
      </c>
      <c r="F39" s="20">
        <v>0</v>
      </c>
      <c r="G39" s="21">
        <f t="shared" si="4"/>
        <v>355</v>
      </c>
      <c r="H39" s="21">
        <f t="shared" si="5"/>
        <v>0</v>
      </c>
      <c r="I39" s="21">
        <f t="shared" si="2"/>
        <v>355</v>
      </c>
    </row>
    <row r="40" spans="1:9" ht="11.85" customHeight="1">
      <c r="A40" s="14">
        <f t="shared" si="3"/>
        <v>35</v>
      </c>
      <c r="B40" s="16" t="s">
        <v>1147</v>
      </c>
      <c r="C40" s="20">
        <v>36</v>
      </c>
      <c r="D40" s="20">
        <v>0</v>
      </c>
      <c r="E40" s="20">
        <v>0</v>
      </c>
      <c r="F40" s="20">
        <v>0</v>
      </c>
      <c r="G40" s="21">
        <f t="shared" si="4"/>
        <v>36</v>
      </c>
      <c r="H40" s="21">
        <f t="shared" si="5"/>
        <v>0</v>
      </c>
      <c r="I40" s="21">
        <f t="shared" si="2"/>
        <v>36</v>
      </c>
    </row>
    <row r="41" spans="1:9" ht="11.85" customHeight="1">
      <c r="A41" s="14">
        <f t="shared" si="3"/>
        <v>36</v>
      </c>
      <c r="B41" s="16" t="s">
        <v>1148</v>
      </c>
      <c r="C41" s="20">
        <v>0</v>
      </c>
      <c r="D41" s="20">
        <v>0</v>
      </c>
      <c r="E41" s="20">
        <v>0</v>
      </c>
      <c r="F41" s="20">
        <v>0</v>
      </c>
      <c r="G41" s="21">
        <f t="shared" si="4"/>
        <v>0</v>
      </c>
      <c r="H41" s="21">
        <f t="shared" si="5"/>
        <v>0</v>
      </c>
      <c r="I41" s="21">
        <f t="shared" si="2"/>
        <v>0</v>
      </c>
    </row>
    <row r="42" spans="1:9" ht="11.85" customHeight="1">
      <c r="A42" s="14">
        <f t="shared" si="3"/>
        <v>37</v>
      </c>
      <c r="B42" s="16" t="s">
        <v>1149</v>
      </c>
      <c r="C42" s="20">
        <v>0</v>
      </c>
      <c r="D42" s="20">
        <v>0</v>
      </c>
      <c r="E42" s="20">
        <v>0</v>
      </c>
      <c r="F42" s="20">
        <v>0</v>
      </c>
      <c r="G42" s="21">
        <f t="shared" si="4"/>
        <v>0</v>
      </c>
      <c r="H42" s="21">
        <f t="shared" si="5"/>
        <v>0</v>
      </c>
      <c r="I42" s="21">
        <f t="shared" si="2"/>
        <v>0</v>
      </c>
    </row>
    <row r="43" spans="1:9" ht="11.85" customHeight="1">
      <c r="A43" s="14">
        <f t="shared" si="3"/>
        <v>38</v>
      </c>
      <c r="B43" s="16" t="s">
        <v>1150</v>
      </c>
      <c r="C43" s="20">
        <v>0</v>
      </c>
      <c r="D43" s="20">
        <v>0</v>
      </c>
      <c r="E43" s="20">
        <v>0</v>
      </c>
      <c r="F43" s="20">
        <v>0</v>
      </c>
      <c r="G43" s="21">
        <f t="shared" si="4"/>
        <v>0</v>
      </c>
      <c r="H43" s="21">
        <f t="shared" si="5"/>
        <v>0</v>
      </c>
      <c r="I43" s="21">
        <f t="shared" si="2"/>
        <v>0</v>
      </c>
    </row>
    <row r="44" spans="1:9" ht="11.85" customHeight="1">
      <c r="A44" s="14">
        <f t="shared" si="3"/>
        <v>39</v>
      </c>
      <c r="B44" s="16" t="s">
        <v>1151</v>
      </c>
      <c r="C44" s="20">
        <v>0</v>
      </c>
      <c r="D44" s="20">
        <v>0</v>
      </c>
      <c r="E44" s="20">
        <v>0</v>
      </c>
      <c r="F44" s="20">
        <v>0</v>
      </c>
      <c r="G44" s="21">
        <f t="shared" si="4"/>
        <v>0</v>
      </c>
      <c r="H44" s="21">
        <f t="shared" si="5"/>
        <v>0</v>
      </c>
      <c r="I44" s="21">
        <f t="shared" si="2"/>
        <v>0</v>
      </c>
    </row>
    <row r="45" spans="1:9" ht="11.85" customHeight="1">
      <c r="A45" s="14">
        <f t="shared" si="3"/>
        <v>40</v>
      </c>
      <c r="B45" s="16" t="s">
        <v>1152</v>
      </c>
      <c r="C45" s="20">
        <v>0</v>
      </c>
      <c r="D45" s="20">
        <v>0</v>
      </c>
      <c r="E45" s="20">
        <v>0</v>
      </c>
      <c r="F45" s="20">
        <v>0</v>
      </c>
      <c r="G45" s="21">
        <f t="shared" si="4"/>
        <v>0</v>
      </c>
      <c r="H45" s="21">
        <f t="shared" si="5"/>
        <v>0</v>
      </c>
      <c r="I45" s="21">
        <f t="shared" si="2"/>
        <v>0</v>
      </c>
    </row>
    <row r="46" spans="1:9" ht="11.85" customHeight="1">
      <c r="A46" s="14">
        <v>41</v>
      </c>
      <c r="B46" s="16" t="s">
        <v>1153</v>
      </c>
      <c r="C46" s="20">
        <v>13</v>
      </c>
      <c r="D46" s="20">
        <v>0</v>
      </c>
      <c r="E46" s="20">
        <v>17</v>
      </c>
      <c r="F46" s="20">
        <v>0</v>
      </c>
      <c r="G46" s="21">
        <f t="shared" si="4"/>
        <v>30</v>
      </c>
      <c r="H46" s="21">
        <f t="shared" si="5"/>
        <v>0</v>
      </c>
      <c r="I46" s="21">
        <f t="shared" si="2"/>
        <v>30</v>
      </c>
    </row>
    <row r="47" spans="1:9" ht="11.85" customHeight="1">
      <c r="A47" s="14">
        <v>42</v>
      </c>
      <c r="B47" s="16" t="s">
        <v>1154</v>
      </c>
      <c r="C47" s="20">
        <v>0</v>
      </c>
      <c r="D47" s="20">
        <v>0</v>
      </c>
      <c r="E47" s="20">
        <v>0</v>
      </c>
      <c r="F47" s="20">
        <v>0</v>
      </c>
      <c r="G47" s="21">
        <f t="shared" si="4"/>
        <v>0</v>
      </c>
      <c r="H47" s="21">
        <f t="shared" si="5"/>
        <v>0</v>
      </c>
      <c r="I47" s="21">
        <f t="shared" si="2"/>
        <v>0</v>
      </c>
    </row>
    <row r="48" spans="1:9" ht="11.85" customHeight="1">
      <c r="A48" s="14">
        <v>43</v>
      </c>
      <c r="B48" s="16" t="s">
        <v>1155</v>
      </c>
      <c r="C48" s="20">
        <v>0</v>
      </c>
      <c r="D48" s="20">
        <v>0</v>
      </c>
      <c r="E48" s="20">
        <v>0</v>
      </c>
      <c r="F48" s="20">
        <v>0</v>
      </c>
      <c r="G48" s="21">
        <f t="shared" si="4"/>
        <v>0</v>
      </c>
      <c r="H48" s="21">
        <f t="shared" si="5"/>
        <v>0</v>
      </c>
      <c r="I48" s="21">
        <f t="shared" si="2"/>
        <v>0</v>
      </c>
    </row>
    <row r="49" spans="1:9" ht="11.85" customHeight="1">
      <c r="A49" s="14">
        <v>44</v>
      </c>
      <c r="B49" s="16" t="s">
        <v>1156</v>
      </c>
      <c r="C49" s="20">
        <v>0</v>
      </c>
      <c r="D49" s="20">
        <v>0</v>
      </c>
      <c r="E49" s="20">
        <v>0</v>
      </c>
      <c r="F49" s="20">
        <v>0</v>
      </c>
      <c r="G49" s="21">
        <f t="shared" si="4"/>
        <v>0</v>
      </c>
      <c r="H49" s="21">
        <f t="shared" si="5"/>
        <v>0</v>
      </c>
      <c r="I49" s="21">
        <f t="shared" si="2"/>
        <v>0</v>
      </c>
    </row>
    <row r="50" spans="1:9" ht="11.85" customHeight="1">
      <c r="A50" s="14">
        <v>45</v>
      </c>
      <c r="B50" s="16" t="s">
        <v>1157</v>
      </c>
      <c r="C50" s="20">
        <v>0</v>
      </c>
      <c r="D50" s="20">
        <v>0</v>
      </c>
      <c r="E50" s="20">
        <v>0</v>
      </c>
      <c r="F50" s="20">
        <v>0</v>
      </c>
      <c r="G50" s="21">
        <f t="shared" si="4"/>
        <v>0</v>
      </c>
      <c r="H50" s="21">
        <f t="shared" si="5"/>
        <v>0</v>
      </c>
      <c r="I50" s="21">
        <f t="shared" si="2"/>
        <v>0</v>
      </c>
    </row>
    <row r="51" spans="1:9" ht="11.85" customHeight="1">
      <c r="A51" s="14">
        <v>46</v>
      </c>
      <c r="B51" s="16" t="s">
        <v>1158</v>
      </c>
      <c r="C51" s="20">
        <v>0</v>
      </c>
      <c r="D51" s="20">
        <v>0</v>
      </c>
      <c r="E51" s="20">
        <v>0</v>
      </c>
      <c r="F51" s="20">
        <v>0</v>
      </c>
      <c r="G51" s="21">
        <f t="shared" si="4"/>
        <v>0</v>
      </c>
      <c r="H51" s="21">
        <f t="shared" si="5"/>
        <v>0</v>
      </c>
      <c r="I51" s="21">
        <f t="shared" si="2"/>
        <v>0</v>
      </c>
    </row>
    <row r="52" spans="1:9" ht="11.85" customHeight="1">
      <c r="A52" s="14">
        <v>47</v>
      </c>
      <c r="B52" s="16" t="s">
        <v>1159</v>
      </c>
      <c r="C52" s="20">
        <v>0</v>
      </c>
      <c r="D52" s="20">
        <v>0</v>
      </c>
      <c r="E52" s="20">
        <v>0</v>
      </c>
      <c r="F52" s="20">
        <v>0</v>
      </c>
      <c r="G52" s="21">
        <f t="shared" si="4"/>
        <v>0</v>
      </c>
      <c r="H52" s="21">
        <f t="shared" si="5"/>
        <v>0</v>
      </c>
      <c r="I52" s="21">
        <f t="shared" si="2"/>
        <v>0</v>
      </c>
    </row>
    <row r="53" spans="1:9" ht="11.85" customHeight="1">
      <c r="A53" s="14">
        <v>48</v>
      </c>
      <c r="B53" s="16" t="s">
        <v>1160</v>
      </c>
      <c r="C53" s="20">
        <v>0</v>
      </c>
      <c r="D53" s="20">
        <v>0</v>
      </c>
      <c r="E53" s="20">
        <v>0</v>
      </c>
      <c r="F53" s="20">
        <v>0</v>
      </c>
      <c r="G53" s="21">
        <f t="shared" si="4"/>
        <v>0</v>
      </c>
      <c r="H53" s="21">
        <f t="shared" si="5"/>
        <v>0</v>
      </c>
      <c r="I53" s="21">
        <f t="shared" si="2"/>
        <v>0</v>
      </c>
    </row>
    <row r="54" spans="1:9" ht="11.85" customHeight="1">
      <c r="A54" s="14">
        <v>49</v>
      </c>
      <c r="B54" s="16" t="s">
        <v>1161</v>
      </c>
      <c r="C54" s="20">
        <v>0</v>
      </c>
      <c r="D54" s="20">
        <v>0</v>
      </c>
      <c r="E54" s="20">
        <v>0</v>
      </c>
      <c r="F54" s="20">
        <v>0</v>
      </c>
      <c r="G54" s="21">
        <f t="shared" si="4"/>
        <v>0</v>
      </c>
      <c r="H54" s="21">
        <f t="shared" si="5"/>
        <v>0</v>
      </c>
      <c r="I54" s="21">
        <f t="shared" si="2"/>
        <v>0</v>
      </c>
    </row>
    <row r="55" spans="1:9" ht="11.85" customHeight="1">
      <c r="A55" s="14">
        <v>50</v>
      </c>
      <c r="B55" s="16" t="s">
        <v>1162</v>
      </c>
      <c r="C55" s="20">
        <v>0</v>
      </c>
      <c r="D55" s="20">
        <v>0</v>
      </c>
      <c r="E55" s="20">
        <v>0</v>
      </c>
      <c r="F55" s="20">
        <v>0</v>
      </c>
      <c r="G55" s="21">
        <f t="shared" si="4"/>
        <v>0</v>
      </c>
      <c r="H55" s="21">
        <f t="shared" si="5"/>
        <v>0</v>
      </c>
      <c r="I55" s="21">
        <f t="shared" si="2"/>
        <v>0</v>
      </c>
    </row>
    <row r="56" spans="1:9" ht="11.85" customHeight="1">
      <c r="A56" s="14">
        <v>51</v>
      </c>
      <c r="B56" s="16" t="s">
        <v>1163</v>
      </c>
      <c r="C56" s="20">
        <v>0</v>
      </c>
      <c r="D56" s="20">
        <v>0</v>
      </c>
      <c r="E56" s="20">
        <v>0</v>
      </c>
      <c r="F56" s="20">
        <v>0</v>
      </c>
      <c r="G56" s="21">
        <f t="shared" si="4"/>
        <v>0</v>
      </c>
      <c r="H56" s="21">
        <f t="shared" si="5"/>
        <v>0</v>
      </c>
      <c r="I56" s="21">
        <f t="shared" si="2"/>
        <v>0</v>
      </c>
    </row>
    <row r="57" spans="1:9" ht="11.85" customHeight="1">
      <c r="A57" s="14">
        <v>52</v>
      </c>
      <c r="B57" s="16" t="s">
        <v>1164</v>
      </c>
      <c r="C57" s="20">
        <v>0</v>
      </c>
      <c r="D57" s="20">
        <v>0</v>
      </c>
      <c r="E57" s="20">
        <v>0</v>
      </c>
      <c r="F57" s="20">
        <v>0</v>
      </c>
      <c r="G57" s="21">
        <f t="shared" si="4"/>
        <v>0</v>
      </c>
      <c r="H57" s="21">
        <f t="shared" si="5"/>
        <v>0</v>
      </c>
      <c r="I57" s="21">
        <f t="shared" si="2"/>
        <v>0</v>
      </c>
    </row>
    <row r="58" spans="1:9" ht="11.85" customHeight="1">
      <c r="A58" s="14">
        <v>53</v>
      </c>
      <c r="B58" s="16" t="s">
        <v>1165</v>
      </c>
      <c r="C58" s="20">
        <v>4</v>
      </c>
      <c r="D58" s="20">
        <v>0</v>
      </c>
      <c r="E58" s="20">
        <v>3</v>
      </c>
      <c r="F58" s="20">
        <v>0</v>
      </c>
      <c r="G58" s="21">
        <f t="shared" si="4"/>
        <v>7</v>
      </c>
      <c r="H58" s="21">
        <f t="shared" si="5"/>
        <v>0</v>
      </c>
      <c r="I58" s="21">
        <f t="shared" si="2"/>
        <v>7</v>
      </c>
    </row>
    <row r="59" spans="1:9" ht="11.85" customHeight="1">
      <c r="A59" s="14">
        <v>54</v>
      </c>
      <c r="B59" s="16" t="s">
        <v>1166</v>
      </c>
      <c r="C59" s="20">
        <v>23</v>
      </c>
      <c r="D59" s="20">
        <v>0</v>
      </c>
      <c r="E59" s="20">
        <v>4</v>
      </c>
      <c r="F59" s="20">
        <v>0</v>
      </c>
      <c r="G59" s="21">
        <f t="shared" si="4"/>
        <v>27</v>
      </c>
      <c r="H59" s="21">
        <f t="shared" si="5"/>
        <v>0</v>
      </c>
      <c r="I59" s="21">
        <f t="shared" si="2"/>
        <v>27</v>
      </c>
    </row>
    <row r="60" spans="1:9" ht="11.85" customHeight="1">
      <c r="A60" s="14">
        <v>55</v>
      </c>
      <c r="B60" s="16" t="s">
        <v>1167</v>
      </c>
      <c r="C60" s="20">
        <v>0</v>
      </c>
      <c r="D60" s="20">
        <v>0</v>
      </c>
      <c r="E60" s="20">
        <v>0</v>
      </c>
      <c r="F60" s="20">
        <v>0</v>
      </c>
      <c r="G60" s="21">
        <f t="shared" si="4"/>
        <v>0</v>
      </c>
      <c r="H60" s="21">
        <f t="shared" si="5"/>
        <v>0</v>
      </c>
      <c r="I60" s="21">
        <f t="shared" si="2"/>
        <v>0</v>
      </c>
    </row>
    <row r="61" spans="1:9" ht="11.85" customHeight="1">
      <c r="A61" s="14">
        <v>56</v>
      </c>
      <c r="B61" s="16" t="s">
        <v>1168</v>
      </c>
      <c r="C61" s="20">
        <v>0</v>
      </c>
      <c r="D61" s="20">
        <v>0</v>
      </c>
      <c r="E61" s="20">
        <v>0</v>
      </c>
      <c r="F61" s="20">
        <v>0</v>
      </c>
      <c r="G61" s="21">
        <f t="shared" si="4"/>
        <v>0</v>
      </c>
      <c r="H61" s="21">
        <f t="shared" si="5"/>
        <v>0</v>
      </c>
      <c r="I61" s="21">
        <f t="shared" si="2"/>
        <v>0</v>
      </c>
    </row>
    <row r="62" spans="1:9" ht="11.85" customHeight="1">
      <c r="A62" s="14">
        <v>57</v>
      </c>
      <c r="B62" s="16" t="s">
        <v>1169</v>
      </c>
      <c r="C62" s="20">
        <v>0</v>
      </c>
      <c r="D62" s="20">
        <v>0</v>
      </c>
      <c r="E62" s="20">
        <v>0</v>
      </c>
      <c r="F62" s="20">
        <v>0</v>
      </c>
      <c r="G62" s="21">
        <f t="shared" si="4"/>
        <v>0</v>
      </c>
      <c r="H62" s="21">
        <f t="shared" si="5"/>
        <v>0</v>
      </c>
      <c r="I62" s="21">
        <f t="shared" si="2"/>
        <v>0</v>
      </c>
    </row>
    <row r="63" spans="1:9" ht="11.85" customHeight="1">
      <c r="A63" s="14">
        <v>58</v>
      </c>
      <c r="B63" s="16" t="s">
        <v>1170</v>
      </c>
      <c r="C63" s="20">
        <v>0</v>
      </c>
      <c r="D63" s="20">
        <v>0</v>
      </c>
      <c r="E63" s="20">
        <v>0</v>
      </c>
      <c r="F63" s="20">
        <v>0</v>
      </c>
      <c r="G63" s="21">
        <f t="shared" si="4"/>
        <v>0</v>
      </c>
      <c r="H63" s="21">
        <f t="shared" si="5"/>
        <v>0</v>
      </c>
      <c r="I63" s="21">
        <f t="shared" si="2"/>
        <v>0</v>
      </c>
    </row>
    <row r="64" spans="1:9" ht="11.85" customHeight="1">
      <c r="A64" s="14">
        <v>59</v>
      </c>
      <c r="B64" s="16" t="s">
        <v>1171</v>
      </c>
      <c r="C64" s="20">
        <v>0</v>
      </c>
      <c r="D64" s="20">
        <v>0</v>
      </c>
      <c r="E64" s="20">
        <v>0</v>
      </c>
      <c r="F64" s="20">
        <v>0</v>
      </c>
      <c r="G64" s="21">
        <f t="shared" si="4"/>
        <v>0</v>
      </c>
      <c r="H64" s="21">
        <f t="shared" si="5"/>
        <v>0</v>
      </c>
      <c r="I64" s="21">
        <f t="shared" si="2"/>
        <v>0</v>
      </c>
    </row>
    <row r="65" spans="1:9" ht="11.85" customHeight="1">
      <c r="A65" s="14">
        <v>60</v>
      </c>
      <c r="B65" s="16" t="s">
        <v>1172</v>
      </c>
      <c r="C65" s="20">
        <v>0</v>
      </c>
      <c r="D65" s="20">
        <v>0</v>
      </c>
      <c r="E65" s="20">
        <v>0</v>
      </c>
      <c r="F65" s="20">
        <v>0</v>
      </c>
      <c r="G65" s="21">
        <f t="shared" si="4"/>
        <v>0</v>
      </c>
      <c r="H65" s="21">
        <f t="shared" si="5"/>
        <v>0</v>
      </c>
      <c r="I65" s="21">
        <f t="shared" si="2"/>
        <v>0</v>
      </c>
    </row>
    <row r="66" spans="1:9" ht="11.85" customHeight="1">
      <c r="A66" s="14">
        <v>61</v>
      </c>
      <c r="B66" s="16" t="s">
        <v>1173</v>
      </c>
      <c r="C66" s="20">
        <v>0</v>
      </c>
      <c r="D66" s="20">
        <v>0</v>
      </c>
      <c r="E66" s="20">
        <v>0</v>
      </c>
      <c r="F66" s="20">
        <v>0</v>
      </c>
      <c r="G66" s="21">
        <f t="shared" si="4"/>
        <v>0</v>
      </c>
      <c r="H66" s="21">
        <f t="shared" si="5"/>
        <v>0</v>
      </c>
      <c r="I66" s="21">
        <f t="shared" si="2"/>
        <v>0</v>
      </c>
    </row>
    <row r="67" spans="1:9" ht="11.85" customHeight="1">
      <c r="A67" s="14">
        <v>62</v>
      </c>
      <c r="B67" s="16" t="s">
        <v>1174</v>
      </c>
      <c r="C67" s="20">
        <v>0</v>
      </c>
      <c r="D67" s="20">
        <v>0</v>
      </c>
      <c r="E67" s="20">
        <v>0</v>
      </c>
      <c r="F67" s="20">
        <v>0</v>
      </c>
      <c r="G67" s="21">
        <f t="shared" si="4"/>
        <v>0</v>
      </c>
      <c r="H67" s="21">
        <f t="shared" si="5"/>
        <v>0</v>
      </c>
      <c r="I67" s="21">
        <f t="shared" si="2"/>
        <v>0</v>
      </c>
    </row>
    <row r="68" spans="1:9" ht="11.85" customHeight="1">
      <c r="A68" s="14">
        <v>63</v>
      </c>
      <c r="B68" s="16" t="s">
        <v>1175</v>
      </c>
      <c r="C68" s="20">
        <v>0</v>
      </c>
      <c r="D68" s="20">
        <v>0</v>
      </c>
      <c r="E68" s="20">
        <v>0</v>
      </c>
      <c r="F68" s="20">
        <v>0</v>
      </c>
      <c r="G68" s="21">
        <f t="shared" si="4"/>
        <v>0</v>
      </c>
      <c r="H68" s="21">
        <f t="shared" si="5"/>
        <v>0</v>
      </c>
      <c r="I68" s="21">
        <f t="shared" si="2"/>
        <v>0</v>
      </c>
    </row>
    <row r="69" spans="1:9" ht="11.85" customHeight="1">
      <c r="A69" s="14">
        <v>64</v>
      </c>
      <c r="B69" s="16" t="s">
        <v>1176</v>
      </c>
      <c r="C69" s="20">
        <v>0</v>
      </c>
      <c r="D69" s="20">
        <v>0</v>
      </c>
      <c r="E69" s="20">
        <v>0</v>
      </c>
      <c r="F69" s="20">
        <v>0</v>
      </c>
      <c r="G69" s="21">
        <f t="shared" si="4"/>
        <v>0</v>
      </c>
      <c r="H69" s="21">
        <f t="shared" si="5"/>
        <v>0</v>
      </c>
      <c r="I69" s="21">
        <f t="shared" si="2"/>
        <v>0</v>
      </c>
    </row>
    <row r="70" spans="1:9" ht="11.85" customHeight="1">
      <c r="A70" s="14">
        <v>65</v>
      </c>
      <c r="B70" s="16" t="s">
        <v>1177</v>
      </c>
      <c r="C70" s="20">
        <v>0</v>
      </c>
      <c r="D70" s="20">
        <v>0</v>
      </c>
      <c r="E70" s="20">
        <v>0</v>
      </c>
      <c r="F70" s="20">
        <v>0</v>
      </c>
      <c r="G70" s="21">
        <f t="shared" ref="G70:G86" si="6">C70+E70</f>
        <v>0</v>
      </c>
      <c r="H70" s="21">
        <f t="shared" ref="H70:H86" si="7">D70+F70</f>
        <v>0</v>
      </c>
      <c r="I70" s="21">
        <f t="shared" si="2"/>
        <v>0</v>
      </c>
    </row>
    <row r="71" spans="1:9" ht="11.85" customHeight="1">
      <c r="A71" s="14">
        <v>66</v>
      </c>
      <c r="B71" s="16" t="s">
        <v>1178</v>
      </c>
      <c r="C71" s="20">
        <v>0</v>
      </c>
      <c r="D71" s="20">
        <v>0</v>
      </c>
      <c r="E71" s="20">
        <v>0</v>
      </c>
      <c r="F71" s="20">
        <v>0</v>
      </c>
      <c r="G71" s="21">
        <f t="shared" si="6"/>
        <v>0</v>
      </c>
      <c r="H71" s="21">
        <f t="shared" si="7"/>
        <v>0</v>
      </c>
      <c r="I71" s="21">
        <f t="shared" ref="I71:I86" si="8">G71+H71</f>
        <v>0</v>
      </c>
    </row>
    <row r="72" spans="1:9" ht="11.85" customHeight="1">
      <c r="A72" s="14">
        <v>67</v>
      </c>
      <c r="B72" s="16" t="s">
        <v>1179</v>
      </c>
      <c r="C72" s="20">
        <v>0</v>
      </c>
      <c r="D72" s="20">
        <v>0</v>
      </c>
      <c r="E72" s="20">
        <v>0</v>
      </c>
      <c r="F72" s="20">
        <v>0</v>
      </c>
      <c r="G72" s="21">
        <f t="shared" si="6"/>
        <v>0</v>
      </c>
      <c r="H72" s="21">
        <f t="shared" si="7"/>
        <v>0</v>
      </c>
      <c r="I72" s="21">
        <f t="shared" si="8"/>
        <v>0</v>
      </c>
    </row>
    <row r="73" spans="1:9" ht="11.85" customHeight="1">
      <c r="A73" s="14">
        <v>68</v>
      </c>
      <c r="B73" s="16" t="s">
        <v>1180</v>
      </c>
      <c r="C73" s="20">
        <v>0</v>
      </c>
      <c r="D73" s="20">
        <v>0</v>
      </c>
      <c r="E73" s="20">
        <v>0</v>
      </c>
      <c r="F73" s="20">
        <v>0</v>
      </c>
      <c r="G73" s="21">
        <f t="shared" si="6"/>
        <v>0</v>
      </c>
      <c r="H73" s="21">
        <f t="shared" si="7"/>
        <v>0</v>
      </c>
      <c r="I73" s="21">
        <f t="shared" si="8"/>
        <v>0</v>
      </c>
    </row>
    <row r="74" spans="1:9" ht="11.85" customHeight="1">
      <c r="A74" s="14">
        <v>69</v>
      </c>
      <c r="B74" s="16" t="s">
        <v>1181</v>
      </c>
      <c r="C74" s="20">
        <v>0</v>
      </c>
      <c r="D74" s="20">
        <v>0</v>
      </c>
      <c r="E74" s="20">
        <v>0</v>
      </c>
      <c r="F74" s="20">
        <v>0</v>
      </c>
      <c r="G74" s="21">
        <f t="shared" si="6"/>
        <v>0</v>
      </c>
      <c r="H74" s="21">
        <f t="shared" si="7"/>
        <v>0</v>
      </c>
      <c r="I74" s="21">
        <f t="shared" si="8"/>
        <v>0</v>
      </c>
    </row>
    <row r="75" spans="1:9" ht="11.85" customHeight="1">
      <c r="A75" s="14">
        <v>70</v>
      </c>
      <c r="B75" s="16" t="s">
        <v>1182</v>
      </c>
      <c r="C75" s="20">
        <v>0</v>
      </c>
      <c r="D75" s="20">
        <v>0</v>
      </c>
      <c r="E75" s="20">
        <v>0</v>
      </c>
      <c r="F75" s="20">
        <v>0</v>
      </c>
      <c r="G75" s="21">
        <f t="shared" si="6"/>
        <v>0</v>
      </c>
      <c r="H75" s="21">
        <f t="shared" si="7"/>
        <v>0</v>
      </c>
      <c r="I75" s="21">
        <f t="shared" si="8"/>
        <v>0</v>
      </c>
    </row>
    <row r="76" spans="1:9" ht="11.85" customHeight="1">
      <c r="A76" s="14">
        <v>71</v>
      </c>
      <c r="B76" s="16" t="s">
        <v>1183</v>
      </c>
      <c r="C76" s="20">
        <v>0</v>
      </c>
      <c r="D76" s="20">
        <v>0</v>
      </c>
      <c r="E76" s="20">
        <v>0</v>
      </c>
      <c r="F76" s="20">
        <v>0</v>
      </c>
      <c r="G76" s="21">
        <f t="shared" si="6"/>
        <v>0</v>
      </c>
      <c r="H76" s="21">
        <f t="shared" si="7"/>
        <v>0</v>
      </c>
      <c r="I76" s="21">
        <f t="shared" si="8"/>
        <v>0</v>
      </c>
    </row>
    <row r="77" spans="1:9" ht="11.85" customHeight="1">
      <c r="A77" s="14">
        <v>72</v>
      </c>
      <c r="B77" s="16" t="s">
        <v>1184</v>
      </c>
      <c r="C77" s="20">
        <v>0</v>
      </c>
      <c r="D77" s="20">
        <v>0</v>
      </c>
      <c r="E77" s="20">
        <v>0</v>
      </c>
      <c r="F77" s="20">
        <v>0</v>
      </c>
      <c r="G77" s="21">
        <f t="shared" si="6"/>
        <v>0</v>
      </c>
      <c r="H77" s="21">
        <f t="shared" si="7"/>
        <v>0</v>
      </c>
      <c r="I77" s="21">
        <f t="shared" si="8"/>
        <v>0</v>
      </c>
    </row>
    <row r="78" spans="1:9" ht="11.85" customHeight="1">
      <c r="A78" s="14">
        <v>73</v>
      </c>
      <c r="B78" s="16" t="s">
        <v>1185</v>
      </c>
      <c r="C78" s="20">
        <v>0</v>
      </c>
      <c r="D78" s="20">
        <v>0</v>
      </c>
      <c r="E78" s="20">
        <v>0</v>
      </c>
      <c r="F78" s="20">
        <v>0</v>
      </c>
      <c r="G78" s="21">
        <f t="shared" si="6"/>
        <v>0</v>
      </c>
      <c r="H78" s="21">
        <f t="shared" si="7"/>
        <v>0</v>
      </c>
      <c r="I78" s="21">
        <f t="shared" si="8"/>
        <v>0</v>
      </c>
    </row>
    <row r="79" spans="1:9" ht="11.85" customHeight="1">
      <c r="A79" s="14">
        <v>74</v>
      </c>
      <c r="B79" s="16" t="s">
        <v>1186</v>
      </c>
      <c r="C79" s="20">
        <v>0</v>
      </c>
      <c r="D79" s="20">
        <v>0</v>
      </c>
      <c r="E79" s="20">
        <v>0</v>
      </c>
      <c r="F79" s="20">
        <v>0</v>
      </c>
      <c r="G79" s="21">
        <f t="shared" si="6"/>
        <v>0</v>
      </c>
      <c r="H79" s="21">
        <f t="shared" si="7"/>
        <v>0</v>
      </c>
      <c r="I79" s="21">
        <f t="shared" si="8"/>
        <v>0</v>
      </c>
    </row>
    <row r="80" spans="1:9" ht="11.85" customHeight="1">
      <c r="A80" s="14">
        <v>75</v>
      </c>
      <c r="B80" s="16" t="s">
        <v>1187</v>
      </c>
      <c r="C80" s="20">
        <v>0</v>
      </c>
      <c r="D80" s="20">
        <v>0</v>
      </c>
      <c r="E80" s="20">
        <v>0</v>
      </c>
      <c r="F80" s="20">
        <v>0</v>
      </c>
      <c r="G80" s="21">
        <f t="shared" si="6"/>
        <v>0</v>
      </c>
      <c r="H80" s="21">
        <f t="shared" si="7"/>
        <v>0</v>
      </c>
      <c r="I80" s="21">
        <f t="shared" si="8"/>
        <v>0</v>
      </c>
    </row>
    <row r="81" spans="1:9" ht="11.85" customHeight="1">
      <c r="A81" s="14">
        <v>76</v>
      </c>
      <c r="B81" s="16" t="s">
        <v>1188</v>
      </c>
      <c r="C81" s="20">
        <v>0</v>
      </c>
      <c r="D81" s="20">
        <v>0</v>
      </c>
      <c r="E81" s="20">
        <v>0</v>
      </c>
      <c r="F81" s="20">
        <v>0</v>
      </c>
      <c r="G81" s="21">
        <f t="shared" si="6"/>
        <v>0</v>
      </c>
      <c r="H81" s="21">
        <f t="shared" si="7"/>
        <v>0</v>
      </c>
      <c r="I81" s="21">
        <f t="shared" si="8"/>
        <v>0</v>
      </c>
    </row>
    <row r="82" spans="1:9" ht="11.85" customHeight="1">
      <c r="A82" s="14">
        <v>77</v>
      </c>
      <c r="B82" s="16" t="s">
        <v>1189</v>
      </c>
      <c r="C82" s="20">
        <v>0</v>
      </c>
      <c r="D82" s="20">
        <v>0</v>
      </c>
      <c r="E82" s="20">
        <v>0</v>
      </c>
      <c r="F82" s="20">
        <v>0</v>
      </c>
      <c r="G82" s="21">
        <f t="shared" si="6"/>
        <v>0</v>
      </c>
      <c r="H82" s="21">
        <f t="shared" si="7"/>
        <v>0</v>
      </c>
      <c r="I82" s="21">
        <f t="shared" si="8"/>
        <v>0</v>
      </c>
    </row>
    <row r="83" spans="1:9" ht="11.85" customHeight="1">
      <c r="A83" s="14">
        <v>78</v>
      </c>
      <c r="B83" s="16" t="s">
        <v>1190</v>
      </c>
      <c r="C83" s="20">
        <v>0</v>
      </c>
      <c r="D83" s="20">
        <v>0</v>
      </c>
      <c r="E83" s="20">
        <v>0</v>
      </c>
      <c r="F83" s="20">
        <v>0</v>
      </c>
      <c r="G83" s="21">
        <f t="shared" si="6"/>
        <v>0</v>
      </c>
      <c r="H83" s="21">
        <f t="shared" si="7"/>
        <v>0</v>
      </c>
      <c r="I83" s="21">
        <f t="shared" si="8"/>
        <v>0</v>
      </c>
    </row>
    <row r="84" spans="1:9" ht="11.85" customHeight="1">
      <c r="A84" s="14">
        <v>79</v>
      </c>
      <c r="B84" s="16" t="s">
        <v>1191</v>
      </c>
      <c r="C84" s="20">
        <v>0</v>
      </c>
      <c r="D84" s="20">
        <v>0</v>
      </c>
      <c r="E84" s="20">
        <v>0</v>
      </c>
      <c r="F84" s="20">
        <v>0</v>
      </c>
      <c r="G84" s="21">
        <f t="shared" si="6"/>
        <v>0</v>
      </c>
      <c r="H84" s="21">
        <f t="shared" si="7"/>
        <v>0</v>
      </c>
      <c r="I84" s="21">
        <f t="shared" si="8"/>
        <v>0</v>
      </c>
    </row>
    <row r="85" spans="1:9" ht="11.85" customHeight="1">
      <c r="A85" s="14">
        <v>80</v>
      </c>
      <c r="B85" s="16" t="s">
        <v>1192</v>
      </c>
      <c r="C85" s="20">
        <v>0</v>
      </c>
      <c r="D85" s="20">
        <v>0</v>
      </c>
      <c r="E85" s="20">
        <v>0</v>
      </c>
      <c r="F85" s="20">
        <v>0</v>
      </c>
      <c r="G85" s="21">
        <f t="shared" si="6"/>
        <v>0</v>
      </c>
      <c r="H85" s="21">
        <f t="shared" si="7"/>
        <v>0</v>
      </c>
      <c r="I85" s="21">
        <f t="shared" si="8"/>
        <v>0</v>
      </c>
    </row>
    <row r="86" spans="1:9" ht="11.85" customHeight="1">
      <c r="A86" s="14">
        <v>81</v>
      </c>
      <c r="B86" s="16" t="s">
        <v>1193</v>
      </c>
      <c r="C86" s="20">
        <v>0</v>
      </c>
      <c r="D86" s="20">
        <v>0</v>
      </c>
      <c r="E86" s="20">
        <v>0</v>
      </c>
      <c r="F86" s="20">
        <v>0</v>
      </c>
      <c r="G86" s="21">
        <f t="shared" si="6"/>
        <v>0</v>
      </c>
      <c r="H86" s="21">
        <f t="shared" si="7"/>
        <v>0</v>
      </c>
      <c r="I86" s="21">
        <f t="shared" si="8"/>
        <v>0</v>
      </c>
    </row>
    <row r="87" spans="1:9" ht="15" customHeight="1">
      <c r="A87" s="17"/>
      <c r="B87" s="18" t="s">
        <v>1111</v>
      </c>
      <c r="C87" s="341">
        <f>SUM(C6:C86)</f>
        <v>323</v>
      </c>
      <c r="D87" s="341">
        <f t="shared" ref="D87:I87" si="9">SUM(D6:D86)</f>
        <v>11</v>
      </c>
      <c r="E87" s="341">
        <f t="shared" si="9"/>
        <v>157</v>
      </c>
      <c r="F87" s="341">
        <f t="shared" si="9"/>
        <v>9</v>
      </c>
      <c r="G87" s="341">
        <f t="shared" si="9"/>
        <v>480</v>
      </c>
      <c r="H87" s="341">
        <f t="shared" si="9"/>
        <v>20</v>
      </c>
      <c r="I87" s="341">
        <f t="shared" si="9"/>
        <v>500</v>
      </c>
    </row>
  </sheetData>
  <mergeCells count="7">
    <mergeCell ref="E3:F4"/>
    <mergeCell ref="G3:I4"/>
    <mergeCell ref="A1:I1"/>
    <mergeCell ref="A3:A5"/>
    <mergeCell ref="B3:B5"/>
    <mergeCell ref="C3:D4"/>
    <mergeCell ref="A2:I2"/>
  </mergeCells>
  <printOptions horizontalCentered="1" verticalCentered="1"/>
  <pageMargins left="0.39370078740157483" right="0.39370078740157483" top="0" bottom="0" header="0.31496062992125984" footer="0.31496062992125984"/>
  <pageSetup paperSize="9" scale="72" orientation="portrait" horizontalDpi="300" verticalDpi="300" r:id="rId1"/>
  <headerFooter alignWithMargins="0"/>
  <ignoredErrors>
    <ignoredError sqref="A6:A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45</vt:i4>
      </vt:variant>
      <vt:variant>
        <vt:lpstr>Adlandırılmış Aralıklar</vt:lpstr>
      </vt:variant>
      <vt:variant>
        <vt:i4>28</vt:i4>
      </vt:variant>
    </vt:vector>
  </HeadingPairs>
  <TitlesOfParts>
    <vt:vector size="73" baseType="lpstr">
      <vt:lpstr>BÖLÜM 3</vt:lpstr>
      <vt:lpstr>Metaveri</vt:lpstr>
      <vt:lpstr>Tablo 3.1</vt:lpstr>
      <vt:lpstr>Tablo 3.2</vt:lpstr>
      <vt:lpstr>Tablo 3.3</vt:lpstr>
      <vt:lpstr>Tablo 3.4</vt:lpstr>
      <vt:lpstr>Tablo 3.5</vt:lpstr>
      <vt:lpstr>Tablo 3.6</vt:lpstr>
      <vt:lpstr>Tablo 3.7</vt:lpstr>
      <vt:lpstr>Tablo 3.8-Tablo 3.9</vt:lpstr>
      <vt:lpstr>Tablo 3.10</vt:lpstr>
      <vt:lpstr>Tablo 3.11</vt:lpstr>
      <vt:lpstr>Tablo 3.12</vt:lpstr>
      <vt:lpstr>Tablo 3.13</vt:lpstr>
      <vt:lpstr>Tablo 3.14</vt:lpstr>
      <vt:lpstr>Tablo 3.15</vt:lpstr>
      <vt:lpstr>Tablo 3.16</vt:lpstr>
      <vt:lpstr>Tablo 3.17</vt:lpstr>
      <vt:lpstr>Tablo 3.18</vt:lpstr>
      <vt:lpstr>Tablo 3.19</vt:lpstr>
      <vt:lpstr>Tablo 3.20</vt:lpstr>
      <vt:lpstr>Tablo 3.21</vt:lpstr>
      <vt:lpstr>Tablo 3.22</vt:lpstr>
      <vt:lpstr>Tablo 3.23</vt:lpstr>
      <vt:lpstr>Tablo 3.24</vt:lpstr>
      <vt:lpstr>Tablo 3.25</vt:lpstr>
      <vt:lpstr>Tablo 3.26</vt:lpstr>
      <vt:lpstr>Tablo 3.27</vt:lpstr>
      <vt:lpstr>Tablo 3.28</vt:lpstr>
      <vt:lpstr>Tablo 3.29</vt:lpstr>
      <vt:lpstr>Tablo 3.30</vt:lpstr>
      <vt:lpstr>Tablo 3.31</vt:lpstr>
      <vt:lpstr>Tablo 3.32</vt:lpstr>
      <vt:lpstr>Tablo 3.33 </vt:lpstr>
      <vt:lpstr>Tablo 3.34 </vt:lpstr>
      <vt:lpstr>Tablo 3.35</vt:lpstr>
      <vt:lpstr>Tablo 3.36</vt:lpstr>
      <vt:lpstr>Tablo 3.37 </vt:lpstr>
      <vt:lpstr>Tablo 3.38</vt:lpstr>
      <vt:lpstr>Tablo 3.39</vt:lpstr>
      <vt:lpstr>Tablo 3.40 </vt:lpstr>
      <vt:lpstr>Tablo 3.41</vt:lpstr>
      <vt:lpstr>Tablo 3.42 </vt:lpstr>
      <vt:lpstr>Tablo 3.43</vt:lpstr>
      <vt:lpstr>Tablo 3.44</vt:lpstr>
      <vt:lpstr>Metaveri!_ftn1</vt:lpstr>
      <vt:lpstr>Metaveri!_ftnref1</vt:lpstr>
      <vt:lpstr>'Tablo 3.1'!Yazdırma_Alanı</vt:lpstr>
      <vt:lpstr>'Tablo 3.11'!Yazdırma_Alanı</vt:lpstr>
      <vt:lpstr>'Tablo 3.12'!Yazdırma_Alanı</vt:lpstr>
      <vt:lpstr>'Tablo 3.13'!Yazdırma_Alanı</vt:lpstr>
      <vt:lpstr>'Tablo 3.14'!Yazdırma_Alanı</vt:lpstr>
      <vt:lpstr>'Tablo 3.15'!Yazdırma_Alanı</vt:lpstr>
      <vt:lpstr>'Tablo 3.16'!Yazdırma_Alanı</vt:lpstr>
      <vt:lpstr>'Tablo 3.19'!Yazdırma_Alanı</vt:lpstr>
      <vt:lpstr>'Tablo 3.2'!Yazdırma_Alanı</vt:lpstr>
      <vt:lpstr>'Tablo 3.20'!Yazdırma_Alanı</vt:lpstr>
      <vt:lpstr>'Tablo 3.22'!Yazdırma_Alanı</vt:lpstr>
      <vt:lpstr>'Tablo 3.23'!Yazdırma_Alanı</vt:lpstr>
      <vt:lpstr>'Tablo 3.24'!Yazdırma_Alanı</vt:lpstr>
      <vt:lpstr>'Tablo 3.25'!Yazdırma_Alanı</vt:lpstr>
      <vt:lpstr>'Tablo 3.26'!Yazdırma_Alanı</vt:lpstr>
      <vt:lpstr>'Tablo 3.29'!Yazdırma_Alanı</vt:lpstr>
      <vt:lpstr>'Tablo 3.3'!Yazdırma_Alanı</vt:lpstr>
      <vt:lpstr>'Tablo 3.30'!Yazdırma_Alanı</vt:lpstr>
      <vt:lpstr>'Tablo 3.33 '!Yazdırma_Alanı</vt:lpstr>
      <vt:lpstr>'Tablo 3.37 '!Yazdırma_Alanı</vt:lpstr>
      <vt:lpstr>'Tablo 3.4'!Yazdırma_Alanı</vt:lpstr>
      <vt:lpstr>'Tablo 3.44'!Yazdırma_Alanı</vt:lpstr>
      <vt:lpstr>'Tablo 3.34 '!Yazdırma_Başlıkları</vt:lpstr>
      <vt:lpstr>'Tablo 3.37 '!Yazdırma_Başlıkları</vt:lpstr>
      <vt:lpstr>'Tablo 3.39'!Yazdırma_Başlıkları</vt:lpstr>
      <vt:lpstr>'Tablo 3.7'!Yazdırma_Başlıkları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2017-11-06T21:10:04Z</dcterms:modified>
</cp:coreProperties>
</file>